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5" windowWidth="13575" windowHeight="1276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КС!$A$14:$CV$490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U489" i="1" l="1"/>
  <c r="CU488" i="1" s="1"/>
  <c r="CT489" i="1"/>
  <c r="CT488" i="1" s="1"/>
  <c r="CN489" i="1"/>
  <c r="CN488" i="1" s="1"/>
  <c r="CL489" i="1"/>
  <c r="CL488" i="1" s="1"/>
  <c r="CJ489" i="1"/>
  <c r="CJ488" i="1" s="1"/>
  <c r="CF489" i="1"/>
  <c r="CF488" i="1" s="1"/>
  <c r="CD489" i="1"/>
  <c r="CD488" i="1" s="1"/>
  <c r="CB489" i="1"/>
  <c r="BZ488" i="1"/>
  <c r="BX489" i="1"/>
  <c r="BX488" i="1" s="1"/>
  <c r="BV489" i="1"/>
  <c r="BV488" i="1" s="1"/>
  <c r="BT489" i="1"/>
  <c r="BT488" i="1" s="1"/>
  <c r="BP489" i="1"/>
  <c r="BP488" i="1" s="1"/>
  <c r="BN489" i="1"/>
  <c r="BN488" i="1" s="1"/>
  <c r="BL489" i="1"/>
  <c r="BL488" i="1" s="1"/>
  <c r="BJ489" i="1"/>
  <c r="BJ488" i="1" s="1"/>
  <c r="BH489" i="1"/>
  <c r="BH488" i="1" s="1"/>
  <c r="BF489" i="1"/>
  <c r="BF488" i="1" s="1"/>
  <c r="BB489" i="1"/>
  <c r="BB488" i="1" s="1"/>
  <c r="AZ489" i="1"/>
  <c r="AZ488" i="1" s="1"/>
  <c r="AX489" i="1"/>
  <c r="AX488" i="1" s="1"/>
  <c r="AU489" i="1"/>
  <c r="AU488" i="1" s="1"/>
  <c r="AV488" i="1" s="1"/>
  <c r="AS489" i="1"/>
  <c r="AS488" i="1" s="1"/>
  <c r="AQ489" i="1"/>
  <c r="AQ488" i="1" s="1"/>
  <c r="AO489" i="1"/>
  <c r="AO488" i="1" s="1"/>
  <c r="AM489" i="1"/>
  <c r="AM488" i="1" s="1"/>
  <c r="AK489" i="1"/>
  <c r="AK488" i="1" s="1"/>
  <c r="AI489" i="1"/>
  <c r="AI488" i="1" s="1"/>
  <c r="AG489" i="1"/>
  <c r="AG488" i="1" s="1"/>
  <c r="AE489" i="1"/>
  <c r="AE488" i="1" s="1"/>
  <c r="AA489" i="1"/>
  <c r="Y489" i="1"/>
  <c r="Y488" i="1" s="1"/>
  <c r="W489" i="1"/>
  <c r="W488" i="1" s="1"/>
  <c r="U489" i="1"/>
  <c r="U488" i="1" s="1"/>
  <c r="S489" i="1"/>
  <c r="S488" i="1" s="1"/>
  <c r="Q489" i="1"/>
  <c r="Q488" i="1" s="1"/>
  <c r="CS488" i="1"/>
  <c r="CQ488" i="1"/>
  <c r="CO488" i="1"/>
  <c r="CM488" i="1"/>
  <c r="CK488" i="1"/>
  <c r="CI488" i="1"/>
  <c r="CH488" i="1"/>
  <c r="CG488" i="1"/>
  <c r="CE488" i="1"/>
  <c r="CC488" i="1"/>
  <c r="CB488" i="1"/>
  <c r="CA488" i="1"/>
  <c r="BY488" i="1"/>
  <c r="BW488" i="1"/>
  <c r="BU488" i="1"/>
  <c r="BS488" i="1"/>
  <c r="BQ488" i="1"/>
  <c r="BO488" i="1"/>
  <c r="BM488" i="1"/>
  <c r="BK488" i="1"/>
  <c r="BI488" i="1"/>
  <c r="BG488" i="1"/>
  <c r="BE488" i="1"/>
  <c r="BC488" i="1"/>
  <c r="BA488" i="1"/>
  <c r="AY488" i="1"/>
  <c r="AW488" i="1"/>
  <c r="AT488" i="1"/>
  <c r="AR488" i="1"/>
  <c r="AP488" i="1"/>
  <c r="AN488" i="1"/>
  <c r="AL488" i="1"/>
  <c r="AJ488" i="1"/>
  <c r="AH488" i="1"/>
  <c r="AF488" i="1"/>
  <c r="AC488" i="1"/>
  <c r="AB488" i="1"/>
  <c r="Z488" i="1"/>
  <c r="X488" i="1"/>
  <c r="V488" i="1"/>
  <c r="T488" i="1"/>
  <c r="R488" i="1"/>
  <c r="P488" i="1"/>
  <c r="CU487" i="1"/>
  <c r="CP487" i="1"/>
  <c r="CN487" i="1"/>
  <c r="CL487" i="1"/>
  <c r="CJ487" i="1"/>
  <c r="CH487" i="1"/>
  <c r="CF487" i="1"/>
  <c r="CD487" i="1"/>
  <c r="CB487" i="1"/>
  <c r="BZ487" i="1"/>
  <c r="BX487" i="1"/>
  <c r="BV487" i="1"/>
  <c r="BT487" i="1"/>
  <c r="BR487" i="1"/>
  <c r="BP487" i="1"/>
  <c r="BN487" i="1"/>
  <c r="BL487" i="1"/>
  <c r="BJ487" i="1"/>
  <c r="BH487" i="1"/>
  <c r="BF487" i="1"/>
  <c r="BD487" i="1"/>
  <c r="BB487" i="1"/>
  <c r="AZ487" i="1"/>
  <c r="AX487" i="1"/>
  <c r="AU487" i="1"/>
  <c r="AV487" i="1" s="1"/>
  <c r="AQ487" i="1"/>
  <c r="AO487" i="1"/>
  <c r="AM487" i="1"/>
  <c r="AK487" i="1"/>
  <c r="AI487" i="1"/>
  <c r="AG487" i="1"/>
  <c r="AE487" i="1"/>
  <c r="AA487" i="1"/>
  <c r="Y487" i="1"/>
  <c r="W487" i="1"/>
  <c r="U487" i="1"/>
  <c r="S487" i="1"/>
  <c r="Q487" i="1"/>
  <c r="CU486" i="1"/>
  <c r="CP486" i="1"/>
  <c r="CN486" i="1"/>
  <c r="CL486" i="1"/>
  <c r="CJ486" i="1"/>
  <c r="CH486" i="1"/>
  <c r="CF486" i="1"/>
  <c r="CD486" i="1"/>
  <c r="CB486" i="1"/>
  <c r="BZ486" i="1"/>
  <c r="BX486" i="1"/>
  <c r="BV486" i="1"/>
  <c r="BT486" i="1"/>
  <c r="BR486" i="1"/>
  <c r="BP486" i="1"/>
  <c r="BN486" i="1"/>
  <c r="BL486" i="1"/>
  <c r="BJ486" i="1"/>
  <c r="BH486" i="1"/>
  <c r="BF486" i="1"/>
  <c r="BD486" i="1"/>
  <c r="BB486" i="1"/>
  <c r="AZ486" i="1"/>
  <c r="AX486" i="1"/>
  <c r="AU486" i="1"/>
  <c r="AV486" i="1" s="1"/>
  <c r="AQ486" i="1"/>
  <c r="AO486" i="1"/>
  <c r="AM486" i="1"/>
  <c r="AK486" i="1"/>
  <c r="AI486" i="1"/>
  <c r="AG486" i="1"/>
  <c r="AE486" i="1"/>
  <c r="AA486" i="1"/>
  <c r="Y486" i="1"/>
  <c r="W486" i="1"/>
  <c r="U486" i="1"/>
  <c r="S486" i="1"/>
  <c r="Q486" i="1"/>
  <c r="CU485" i="1"/>
  <c r="CP485" i="1"/>
  <c r="CN485" i="1"/>
  <c r="CL485" i="1"/>
  <c r="CJ485" i="1"/>
  <c r="CH485" i="1"/>
  <c r="CF485" i="1"/>
  <c r="CD485" i="1"/>
  <c r="CB485" i="1"/>
  <c r="BZ485" i="1"/>
  <c r="BX485" i="1"/>
  <c r="BV485" i="1"/>
  <c r="BT485" i="1"/>
  <c r="BR485" i="1"/>
  <c r="BP485" i="1"/>
  <c r="BN485" i="1"/>
  <c r="BL485" i="1"/>
  <c r="BJ485" i="1"/>
  <c r="BH485" i="1"/>
  <c r="BF485" i="1"/>
  <c r="BD485" i="1"/>
  <c r="BB485" i="1"/>
  <c r="AZ485" i="1"/>
  <c r="AX485" i="1"/>
  <c r="AU485" i="1"/>
  <c r="AV485" i="1" s="1"/>
  <c r="AQ485" i="1"/>
  <c r="AO485" i="1"/>
  <c r="AM485" i="1"/>
  <c r="AK485" i="1"/>
  <c r="AI485" i="1"/>
  <c r="AG485" i="1"/>
  <c r="AE485" i="1"/>
  <c r="AA485" i="1"/>
  <c r="Y485" i="1"/>
  <c r="W485" i="1"/>
  <c r="U485" i="1"/>
  <c r="S485" i="1"/>
  <c r="Q485" i="1"/>
  <c r="CU484" i="1"/>
  <c r="CT484" i="1"/>
  <c r="CP484" i="1"/>
  <c r="CN484" i="1"/>
  <c r="CL484" i="1"/>
  <c r="CJ484" i="1"/>
  <c r="CF484" i="1"/>
  <c r="CD484" i="1"/>
  <c r="CB484" i="1"/>
  <c r="BZ484" i="1"/>
  <c r="BX484" i="1"/>
  <c r="BV484" i="1"/>
  <c r="BT484" i="1"/>
  <c r="BR484" i="1"/>
  <c r="BP484" i="1"/>
  <c r="BN484" i="1"/>
  <c r="BL484" i="1"/>
  <c r="BJ484" i="1"/>
  <c r="BH484" i="1"/>
  <c r="BF484" i="1"/>
  <c r="BD484" i="1"/>
  <c r="BB484" i="1"/>
  <c r="AZ484" i="1"/>
  <c r="AX484" i="1"/>
  <c r="AU484" i="1"/>
  <c r="AV484" i="1" s="1"/>
  <c r="AS484" i="1"/>
  <c r="AQ484" i="1"/>
  <c r="AO484" i="1"/>
  <c r="AM484" i="1"/>
  <c r="AK484" i="1"/>
  <c r="AI484" i="1"/>
  <c r="AG484" i="1"/>
  <c r="AE484" i="1"/>
  <c r="AA484" i="1"/>
  <c r="Y484" i="1"/>
  <c r="W484" i="1"/>
  <c r="U484" i="1"/>
  <c r="S484" i="1"/>
  <c r="Q484" i="1"/>
  <c r="CU483" i="1"/>
  <c r="CT483" i="1"/>
  <c r="CP483" i="1"/>
  <c r="CN483" i="1"/>
  <c r="CL483" i="1"/>
  <c r="CJ483" i="1"/>
  <c r="CF483" i="1"/>
  <c r="CD483" i="1"/>
  <c r="CB483" i="1"/>
  <c r="BZ483" i="1"/>
  <c r="BX483" i="1"/>
  <c r="BV483" i="1"/>
  <c r="BT483" i="1"/>
  <c r="BR483" i="1"/>
  <c r="BP483" i="1"/>
  <c r="BN483" i="1"/>
  <c r="BL483" i="1"/>
  <c r="BJ483" i="1"/>
  <c r="BH483" i="1"/>
  <c r="BF483" i="1"/>
  <c r="BD483" i="1"/>
  <c r="BB483" i="1"/>
  <c r="AZ483" i="1"/>
  <c r="AX483" i="1"/>
  <c r="AU483" i="1"/>
  <c r="AV483" i="1" s="1"/>
  <c r="AS483" i="1"/>
  <c r="AQ483" i="1"/>
  <c r="AO483" i="1"/>
  <c r="AM483" i="1"/>
  <c r="AK483" i="1"/>
  <c r="AI483" i="1"/>
  <c r="AG483" i="1"/>
  <c r="AE483" i="1"/>
  <c r="AA483" i="1"/>
  <c r="Y483" i="1"/>
  <c r="W483" i="1"/>
  <c r="U483" i="1"/>
  <c r="S483" i="1"/>
  <c r="Q483" i="1"/>
  <c r="CU482" i="1"/>
  <c r="CT482" i="1"/>
  <c r="CP482" i="1"/>
  <c r="CN482" i="1"/>
  <c r="CL482" i="1"/>
  <c r="CJ482" i="1"/>
  <c r="CF482" i="1"/>
  <c r="CD482" i="1"/>
  <c r="CB482" i="1"/>
  <c r="BZ482" i="1"/>
  <c r="BX482" i="1"/>
  <c r="BV482" i="1"/>
  <c r="BT482" i="1"/>
  <c r="BR482" i="1"/>
  <c r="BP482" i="1"/>
  <c r="BN482" i="1"/>
  <c r="BL482" i="1"/>
  <c r="BJ482" i="1"/>
  <c r="BH482" i="1"/>
  <c r="BF482" i="1"/>
  <c r="BD482" i="1"/>
  <c r="BB482" i="1"/>
  <c r="AZ482" i="1"/>
  <c r="AX482" i="1"/>
  <c r="AU482" i="1"/>
  <c r="AV482" i="1" s="1"/>
  <c r="AS482" i="1"/>
  <c r="AQ482" i="1"/>
  <c r="AO482" i="1"/>
  <c r="AM482" i="1"/>
  <c r="AK482" i="1"/>
  <c r="AI482" i="1"/>
  <c r="AG482" i="1"/>
  <c r="AE482" i="1"/>
  <c r="AA482" i="1"/>
  <c r="Y482" i="1"/>
  <c r="W482" i="1"/>
  <c r="U482" i="1"/>
  <c r="S482" i="1"/>
  <c r="Q482" i="1"/>
  <c r="CU481" i="1"/>
  <c r="CT481" i="1"/>
  <c r="CP481" i="1"/>
  <c r="CN481" i="1"/>
  <c r="CL481" i="1"/>
  <c r="CJ481" i="1"/>
  <c r="CF481" i="1"/>
  <c r="CD481" i="1"/>
  <c r="CB481" i="1"/>
  <c r="BZ481" i="1"/>
  <c r="BX481" i="1"/>
  <c r="BV481" i="1"/>
  <c r="BT481" i="1"/>
  <c r="BR481" i="1"/>
  <c r="BP481" i="1"/>
  <c r="BN481" i="1"/>
  <c r="BL481" i="1"/>
  <c r="BJ481" i="1"/>
  <c r="BH481" i="1"/>
  <c r="BF481" i="1"/>
  <c r="BD481" i="1"/>
  <c r="BB481" i="1"/>
  <c r="AZ481" i="1"/>
  <c r="AX481" i="1"/>
  <c r="AU481" i="1"/>
  <c r="AV481" i="1" s="1"/>
  <c r="AS481" i="1"/>
  <c r="AQ481" i="1"/>
  <c r="AO481" i="1"/>
  <c r="AM481" i="1"/>
  <c r="AK481" i="1"/>
  <c r="AI481" i="1"/>
  <c r="AG481" i="1"/>
  <c r="AE481" i="1"/>
  <c r="AA481" i="1"/>
  <c r="Y481" i="1"/>
  <c r="W481" i="1"/>
  <c r="U481" i="1"/>
  <c r="S481" i="1"/>
  <c r="Q481" i="1"/>
  <c r="CU480" i="1"/>
  <c r="CT480" i="1"/>
  <c r="CP480" i="1"/>
  <c r="CN480" i="1"/>
  <c r="CL480" i="1"/>
  <c r="CJ480" i="1"/>
  <c r="CF480" i="1"/>
  <c r="CD480" i="1"/>
  <c r="CB480" i="1"/>
  <c r="BZ480" i="1"/>
  <c r="BX480" i="1"/>
  <c r="BV480" i="1"/>
  <c r="BT480" i="1"/>
  <c r="BR480" i="1"/>
  <c r="BP480" i="1"/>
  <c r="BN480" i="1"/>
  <c r="BL480" i="1"/>
  <c r="BJ480" i="1"/>
  <c r="BH480" i="1"/>
  <c r="BF480" i="1"/>
  <c r="BD480" i="1"/>
  <c r="BB480" i="1"/>
  <c r="AZ480" i="1"/>
  <c r="AX480" i="1"/>
  <c r="AU480" i="1"/>
  <c r="AV480" i="1" s="1"/>
  <c r="AS480" i="1"/>
  <c r="AQ480" i="1"/>
  <c r="AO480" i="1"/>
  <c r="AM480" i="1"/>
  <c r="AK480" i="1"/>
  <c r="AI480" i="1"/>
  <c r="AG480" i="1"/>
  <c r="AE480" i="1"/>
  <c r="AA480" i="1"/>
  <c r="Y480" i="1"/>
  <c r="W480" i="1"/>
  <c r="U480" i="1"/>
  <c r="S480" i="1"/>
  <c r="Q480" i="1"/>
  <c r="CU479" i="1"/>
  <c r="CT479" i="1"/>
  <c r="CP479" i="1"/>
  <c r="CN479" i="1"/>
  <c r="CL479" i="1"/>
  <c r="CJ479" i="1"/>
  <c r="CF479" i="1"/>
  <c r="CD479" i="1"/>
  <c r="CB479" i="1"/>
  <c r="BZ479" i="1"/>
  <c r="BX479" i="1"/>
  <c r="BV479" i="1"/>
  <c r="BT479" i="1"/>
  <c r="BR479" i="1"/>
  <c r="BP479" i="1"/>
  <c r="BN479" i="1"/>
  <c r="BL479" i="1"/>
  <c r="BJ479" i="1"/>
  <c r="BH479" i="1"/>
  <c r="BF479" i="1"/>
  <c r="BD479" i="1"/>
  <c r="BB479" i="1"/>
  <c r="AZ479" i="1"/>
  <c r="AX479" i="1"/>
  <c r="AU479" i="1"/>
  <c r="AV479" i="1" s="1"/>
  <c r="AS479" i="1"/>
  <c r="AQ479" i="1"/>
  <c r="AO479" i="1"/>
  <c r="AM479" i="1"/>
  <c r="AK479" i="1"/>
  <c r="AI479" i="1"/>
  <c r="AG479" i="1"/>
  <c r="AE479" i="1"/>
  <c r="AA479" i="1"/>
  <c r="Y479" i="1"/>
  <c r="W479" i="1"/>
  <c r="U479" i="1"/>
  <c r="S479" i="1"/>
  <c r="Q479" i="1"/>
  <c r="CU478" i="1"/>
  <c r="CT478" i="1"/>
  <c r="CP478" i="1"/>
  <c r="CN478" i="1"/>
  <c r="CL478" i="1"/>
  <c r="CJ478" i="1"/>
  <c r="CF478" i="1"/>
  <c r="CD478" i="1"/>
  <c r="CB478" i="1"/>
  <c r="BZ478" i="1"/>
  <c r="BX478" i="1"/>
  <c r="BV478" i="1"/>
  <c r="BT478" i="1"/>
  <c r="BR478" i="1"/>
  <c r="BP478" i="1"/>
  <c r="BN478" i="1"/>
  <c r="BL478" i="1"/>
  <c r="BJ478" i="1"/>
  <c r="BH478" i="1"/>
  <c r="BF478" i="1"/>
  <c r="BD478" i="1"/>
  <c r="BB478" i="1"/>
  <c r="AZ478" i="1"/>
  <c r="AX478" i="1"/>
  <c r="AU478" i="1"/>
  <c r="AV478" i="1" s="1"/>
  <c r="AS478" i="1"/>
  <c r="AQ478" i="1"/>
  <c r="AO478" i="1"/>
  <c r="AM478" i="1"/>
  <c r="AK478" i="1"/>
  <c r="AI478" i="1"/>
  <c r="AG478" i="1"/>
  <c r="AE478" i="1"/>
  <c r="AA478" i="1"/>
  <c r="Y478" i="1"/>
  <c r="W478" i="1"/>
  <c r="U478" i="1"/>
  <c r="S478" i="1"/>
  <c r="Q478" i="1"/>
  <c r="CU477" i="1"/>
  <c r="CT477" i="1"/>
  <c r="CP477" i="1"/>
  <c r="CN477" i="1"/>
  <c r="CL477" i="1"/>
  <c r="CJ477" i="1"/>
  <c r="CF477" i="1"/>
  <c r="CD477" i="1"/>
  <c r="CB477" i="1"/>
  <c r="BZ477" i="1"/>
  <c r="BX477" i="1"/>
  <c r="BV477" i="1"/>
  <c r="BT477" i="1"/>
  <c r="BR477" i="1"/>
  <c r="BP477" i="1"/>
  <c r="BN477" i="1"/>
  <c r="BL477" i="1"/>
  <c r="BJ477" i="1"/>
  <c r="BH477" i="1"/>
  <c r="BF477" i="1"/>
  <c r="BD477" i="1"/>
  <c r="BB477" i="1"/>
  <c r="AZ477" i="1"/>
  <c r="AX477" i="1"/>
  <c r="AU477" i="1"/>
  <c r="AV477" i="1" s="1"/>
  <c r="AS477" i="1"/>
  <c r="AQ477" i="1"/>
  <c r="AO477" i="1"/>
  <c r="AM477" i="1"/>
  <c r="AK477" i="1"/>
  <c r="AI477" i="1"/>
  <c r="AG477" i="1"/>
  <c r="AE477" i="1"/>
  <c r="AA477" i="1"/>
  <c r="Y477" i="1"/>
  <c r="W477" i="1"/>
  <c r="U477" i="1"/>
  <c r="S477" i="1"/>
  <c r="Q477" i="1"/>
  <c r="CU476" i="1"/>
  <c r="CT476" i="1"/>
  <c r="CP476" i="1"/>
  <c r="CN476" i="1"/>
  <c r="CL476" i="1"/>
  <c r="CJ476" i="1"/>
  <c r="CF476" i="1"/>
  <c r="CD476" i="1"/>
  <c r="CB476" i="1"/>
  <c r="BZ476" i="1"/>
  <c r="BX476" i="1"/>
  <c r="BV476" i="1"/>
  <c r="BT476" i="1"/>
  <c r="BR476" i="1"/>
  <c r="BP476" i="1"/>
  <c r="BN476" i="1"/>
  <c r="BL476" i="1"/>
  <c r="BJ476" i="1"/>
  <c r="BH476" i="1"/>
  <c r="BF476" i="1"/>
  <c r="BD476" i="1"/>
  <c r="BB476" i="1"/>
  <c r="AZ476" i="1"/>
  <c r="AX476" i="1"/>
  <c r="AU476" i="1"/>
  <c r="AV476" i="1" s="1"/>
  <c r="AS476" i="1"/>
  <c r="AQ476" i="1"/>
  <c r="AO476" i="1"/>
  <c r="AM476" i="1"/>
  <c r="AK476" i="1"/>
  <c r="AI476" i="1"/>
  <c r="AG476" i="1"/>
  <c r="AE476" i="1"/>
  <c r="AA476" i="1"/>
  <c r="Y476" i="1"/>
  <c r="W476" i="1"/>
  <c r="U476" i="1"/>
  <c r="S476" i="1"/>
  <c r="Q476" i="1"/>
  <c r="CU475" i="1"/>
  <c r="CT475" i="1"/>
  <c r="CP475" i="1"/>
  <c r="CN475" i="1"/>
  <c r="CL475" i="1"/>
  <c r="CJ475" i="1"/>
  <c r="CF475" i="1"/>
  <c r="CD475" i="1"/>
  <c r="CB475" i="1"/>
  <c r="BZ475" i="1"/>
  <c r="BX475" i="1"/>
  <c r="BV475" i="1"/>
  <c r="BT475" i="1"/>
  <c r="BR475" i="1"/>
  <c r="BP475" i="1"/>
  <c r="BN475" i="1"/>
  <c r="BL475" i="1"/>
  <c r="BJ475" i="1"/>
  <c r="BH475" i="1"/>
  <c r="BF475" i="1"/>
  <c r="BD475" i="1"/>
  <c r="BB475" i="1"/>
  <c r="AZ475" i="1"/>
  <c r="AX475" i="1"/>
  <c r="AU475" i="1"/>
  <c r="AV475" i="1" s="1"/>
  <c r="AS475" i="1"/>
  <c r="AQ475" i="1"/>
  <c r="AO475" i="1"/>
  <c r="AM475" i="1"/>
  <c r="AK475" i="1"/>
  <c r="AI475" i="1"/>
  <c r="AG475" i="1"/>
  <c r="AE475" i="1"/>
  <c r="AA475" i="1"/>
  <c r="Y475" i="1"/>
  <c r="W475" i="1"/>
  <c r="U475" i="1"/>
  <c r="S475" i="1"/>
  <c r="Q475" i="1"/>
  <c r="CU474" i="1"/>
  <c r="CT474" i="1"/>
  <c r="CP474" i="1"/>
  <c r="CN474" i="1"/>
  <c r="CL474" i="1"/>
  <c r="CJ474" i="1"/>
  <c r="CF474" i="1"/>
  <c r="CD474" i="1"/>
  <c r="CB474" i="1"/>
  <c r="BZ474" i="1"/>
  <c r="BX474" i="1"/>
  <c r="BV474" i="1"/>
  <c r="BT474" i="1"/>
  <c r="BR474" i="1"/>
  <c r="BP474" i="1"/>
  <c r="BN474" i="1"/>
  <c r="BL474" i="1"/>
  <c r="BJ474" i="1"/>
  <c r="BH474" i="1"/>
  <c r="BF474" i="1"/>
  <c r="BD474" i="1"/>
  <c r="BB474" i="1"/>
  <c r="AZ474" i="1"/>
  <c r="AX474" i="1"/>
  <c r="AU474" i="1"/>
  <c r="AV474" i="1" s="1"/>
  <c r="AS474" i="1"/>
  <c r="AQ474" i="1"/>
  <c r="AO474" i="1"/>
  <c r="AM474" i="1"/>
  <c r="AK474" i="1"/>
  <c r="AI474" i="1"/>
  <c r="AG474" i="1"/>
  <c r="AE474" i="1"/>
  <c r="AA474" i="1"/>
  <c r="Y474" i="1"/>
  <c r="W474" i="1"/>
  <c r="U474" i="1"/>
  <c r="S474" i="1"/>
  <c r="Q474" i="1"/>
  <c r="CU473" i="1"/>
  <c r="CT473" i="1"/>
  <c r="CP473" i="1"/>
  <c r="CN473" i="1"/>
  <c r="CL473" i="1"/>
  <c r="CJ473" i="1"/>
  <c r="CF473" i="1"/>
  <c r="CD473" i="1"/>
  <c r="CB473" i="1"/>
  <c r="BZ473" i="1"/>
  <c r="BX473" i="1"/>
  <c r="BV473" i="1"/>
  <c r="BT473" i="1"/>
  <c r="BR473" i="1"/>
  <c r="BP473" i="1"/>
  <c r="BN473" i="1"/>
  <c r="BL473" i="1"/>
  <c r="BJ473" i="1"/>
  <c r="BH473" i="1"/>
  <c r="BF473" i="1"/>
  <c r="BD473" i="1"/>
  <c r="BB473" i="1"/>
  <c r="AZ473" i="1"/>
  <c r="AX473" i="1"/>
  <c r="AU473" i="1"/>
  <c r="AV473" i="1" s="1"/>
  <c r="AS473" i="1"/>
  <c r="AQ473" i="1"/>
  <c r="AO473" i="1"/>
  <c r="AM473" i="1"/>
  <c r="AK473" i="1"/>
  <c r="AI473" i="1"/>
  <c r="AG473" i="1"/>
  <c r="AE473" i="1"/>
  <c r="AA473" i="1"/>
  <c r="Y473" i="1"/>
  <c r="W473" i="1"/>
  <c r="U473" i="1"/>
  <c r="S473" i="1"/>
  <c r="Q473" i="1"/>
  <c r="CU472" i="1"/>
  <c r="CT472" i="1"/>
  <c r="CP472" i="1"/>
  <c r="CN472" i="1"/>
  <c r="CL472" i="1"/>
  <c r="CJ472" i="1"/>
  <c r="CF472" i="1"/>
  <c r="CD472" i="1"/>
  <c r="CB472" i="1"/>
  <c r="BZ472" i="1"/>
  <c r="BX472" i="1"/>
  <c r="BV472" i="1"/>
  <c r="BT472" i="1"/>
  <c r="BR472" i="1"/>
  <c r="BP472" i="1"/>
  <c r="BN472" i="1"/>
  <c r="BL472" i="1"/>
  <c r="BJ472" i="1"/>
  <c r="BH472" i="1"/>
  <c r="BF472" i="1"/>
  <c r="BD472" i="1"/>
  <c r="BB472" i="1"/>
  <c r="AZ472" i="1"/>
  <c r="AX472" i="1"/>
  <c r="AU472" i="1"/>
  <c r="AV472" i="1" s="1"/>
  <c r="AS472" i="1"/>
  <c r="AQ472" i="1"/>
  <c r="AO472" i="1"/>
  <c r="AM472" i="1"/>
  <c r="AK472" i="1"/>
  <c r="AI472" i="1"/>
  <c r="AG472" i="1"/>
  <c r="AE472" i="1"/>
  <c r="AA472" i="1"/>
  <c r="Y472" i="1"/>
  <c r="W472" i="1"/>
  <c r="U472" i="1"/>
  <c r="S472" i="1"/>
  <c r="Q472" i="1"/>
  <c r="CU471" i="1"/>
  <c r="CT471" i="1"/>
  <c r="CP471" i="1"/>
  <c r="CN471" i="1"/>
  <c r="CL471" i="1"/>
  <c r="CJ471" i="1"/>
  <c r="CF471" i="1"/>
  <c r="CD471" i="1"/>
  <c r="CB471" i="1"/>
  <c r="BZ471" i="1"/>
  <c r="BX471" i="1"/>
  <c r="BV471" i="1"/>
  <c r="BT471" i="1"/>
  <c r="BR471" i="1"/>
  <c r="BP471" i="1"/>
  <c r="BN471" i="1"/>
  <c r="BL471" i="1"/>
  <c r="BJ471" i="1"/>
  <c r="BH471" i="1"/>
  <c r="BF471" i="1"/>
  <c r="BD471" i="1"/>
  <c r="BB471" i="1"/>
  <c r="AZ471" i="1"/>
  <c r="AX471" i="1"/>
  <c r="AU471" i="1"/>
  <c r="AV471" i="1" s="1"/>
  <c r="AS471" i="1"/>
  <c r="AQ471" i="1"/>
  <c r="AO471" i="1"/>
  <c r="AM471" i="1"/>
  <c r="AK471" i="1"/>
  <c r="AI471" i="1"/>
  <c r="AG471" i="1"/>
  <c r="AE471" i="1"/>
  <c r="AA471" i="1"/>
  <c r="Y471" i="1"/>
  <c r="W471" i="1"/>
  <c r="U471" i="1"/>
  <c r="S471" i="1"/>
  <c r="Q471" i="1"/>
  <c r="CU470" i="1"/>
  <c r="CT470" i="1"/>
  <c r="CP470" i="1"/>
  <c r="CN470" i="1"/>
  <c r="CL470" i="1"/>
  <c r="CJ470" i="1"/>
  <c r="CF470" i="1"/>
  <c r="CD470" i="1"/>
  <c r="CB470" i="1"/>
  <c r="BZ470" i="1"/>
  <c r="BX470" i="1"/>
  <c r="BV470" i="1"/>
  <c r="BT470" i="1"/>
  <c r="BR470" i="1"/>
  <c r="BP470" i="1"/>
  <c r="BN470" i="1"/>
  <c r="BL470" i="1"/>
  <c r="BJ470" i="1"/>
  <c r="BH470" i="1"/>
  <c r="BF470" i="1"/>
  <c r="BD470" i="1"/>
  <c r="BB470" i="1"/>
  <c r="AZ470" i="1"/>
  <c r="AX470" i="1"/>
  <c r="AU470" i="1"/>
  <c r="AV470" i="1" s="1"/>
  <c r="AS470" i="1"/>
  <c r="AQ470" i="1"/>
  <c r="AO470" i="1"/>
  <c r="AM470" i="1"/>
  <c r="AK470" i="1"/>
  <c r="AI470" i="1"/>
  <c r="AG470" i="1"/>
  <c r="AE470" i="1"/>
  <c r="AA470" i="1"/>
  <c r="Y470" i="1"/>
  <c r="W470" i="1"/>
  <c r="U470" i="1"/>
  <c r="S470" i="1"/>
  <c r="Q470" i="1"/>
  <c r="CU469" i="1"/>
  <c r="CT469" i="1"/>
  <c r="CP469" i="1"/>
  <c r="CN469" i="1"/>
  <c r="CL469" i="1"/>
  <c r="CJ469" i="1"/>
  <c r="CF469" i="1"/>
  <c r="CD469" i="1"/>
  <c r="CB469" i="1"/>
  <c r="BZ469" i="1"/>
  <c r="BX469" i="1"/>
  <c r="BV469" i="1"/>
  <c r="BT469" i="1"/>
  <c r="BR469" i="1"/>
  <c r="BP469" i="1"/>
  <c r="BN469" i="1"/>
  <c r="BL469" i="1"/>
  <c r="BJ469" i="1"/>
  <c r="BH469" i="1"/>
  <c r="BF469" i="1"/>
  <c r="BD469" i="1"/>
  <c r="BB469" i="1"/>
  <c r="AZ469" i="1"/>
  <c r="AX469" i="1"/>
  <c r="AU469" i="1"/>
  <c r="AV469" i="1" s="1"/>
  <c r="AS469" i="1"/>
  <c r="AQ469" i="1"/>
  <c r="AO469" i="1"/>
  <c r="AM469" i="1"/>
  <c r="AK469" i="1"/>
  <c r="AI469" i="1"/>
  <c r="AG469" i="1"/>
  <c r="AE469" i="1"/>
  <c r="AA469" i="1"/>
  <c r="Y469" i="1"/>
  <c r="W469" i="1"/>
  <c r="U469" i="1"/>
  <c r="S469" i="1"/>
  <c r="Q469" i="1"/>
  <c r="CU468" i="1"/>
  <c r="CT468" i="1"/>
  <c r="CP468" i="1"/>
  <c r="CN468" i="1"/>
  <c r="CL468" i="1"/>
  <c r="CJ468" i="1"/>
  <c r="CF468" i="1"/>
  <c r="CD468" i="1"/>
  <c r="CB468" i="1"/>
  <c r="BZ468" i="1"/>
  <c r="BX468" i="1"/>
  <c r="BV468" i="1"/>
  <c r="BT468" i="1"/>
  <c r="BR468" i="1"/>
  <c r="BP468" i="1"/>
  <c r="BN468" i="1"/>
  <c r="BL468" i="1"/>
  <c r="BJ468" i="1"/>
  <c r="BH468" i="1"/>
  <c r="BF468" i="1"/>
  <c r="BD468" i="1"/>
  <c r="BB468" i="1"/>
  <c r="AZ468" i="1"/>
  <c r="AX468" i="1"/>
  <c r="AU468" i="1"/>
  <c r="AV468" i="1" s="1"/>
  <c r="AS468" i="1"/>
  <c r="AQ468" i="1"/>
  <c r="AO468" i="1"/>
  <c r="AM468" i="1"/>
  <c r="AK468" i="1"/>
  <c r="AI468" i="1"/>
  <c r="AG468" i="1"/>
  <c r="AE468" i="1"/>
  <c r="AA468" i="1"/>
  <c r="Y468" i="1"/>
  <c r="W468" i="1"/>
  <c r="U468" i="1"/>
  <c r="S468" i="1"/>
  <c r="Q468" i="1"/>
  <c r="CU467" i="1"/>
  <c r="CT467" i="1"/>
  <c r="CP467" i="1"/>
  <c r="CN467" i="1"/>
  <c r="CL467" i="1"/>
  <c r="CJ467" i="1"/>
  <c r="CF467" i="1"/>
  <c r="CD467" i="1"/>
  <c r="CB467" i="1"/>
  <c r="BZ467" i="1"/>
  <c r="BX467" i="1"/>
  <c r="BV467" i="1"/>
  <c r="BT467" i="1"/>
  <c r="BR467" i="1"/>
  <c r="BP467" i="1"/>
  <c r="BN467" i="1"/>
  <c r="BL467" i="1"/>
  <c r="BJ467" i="1"/>
  <c r="BH467" i="1"/>
  <c r="BF467" i="1"/>
  <c r="BD467" i="1"/>
  <c r="BB467" i="1"/>
  <c r="AZ467" i="1"/>
  <c r="AX467" i="1"/>
  <c r="AU467" i="1"/>
  <c r="AV467" i="1" s="1"/>
  <c r="AS467" i="1"/>
  <c r="AQ467" i="1"/>
  <c r="AO467" i="1"/>
  <c r="AM467" i="1"/>
  <c r="AK467" i="1"/>
  <c r="AI467" i="1"/>
  <c r="AG467" i="1"/>
  <c r="AE467" i="1"/>
  <c r="AA467" i="1"/>
  <c r="Y467" i="1"/>
  <c r="W467" i="1"/>
  <c r="U467" i="1"/>
  <c r="S467" i="1"/>
  <c r="Q467" i="1"/>
  <c r="CU466" i="1"/>
  <c r="CT466" i="1"/>
  <c r="CP466" i="1"/>
  <c r="CN466" i="1"/>
  <c r="CL466" i="1"/>
  <c r="CJ466" i="1"/>
  <c r="CF466" i="1"/>
  <c r="CD466" i="1"/>
  <c r="CB466" i="1"/>
  <c r="BZ466" i="1"/>
  <c r="BX466" i="1"/>
  <c r="BV466" i="1"/>
  <c r="BT466" i="1"/>
  <c r="BR466" i="1"/>
  <c r="BP466" i="1"/>
  <c r="BN466" i="1"/>
  <c r="BL466" i="1"/>
  <c r="BJ466" i="1"/>
  <c r="BH466" i="1"/>
  <c r="BF466" i="1"/>
  <c r="BD466" i="1"/>
  <c r="BB466" i="1"/>
  <c r="AZ466" i="1"/>
  <c r="AX466" i="1"/>
  <c r="AU466" i="1"/>
  <c r="AV466" i="1" s="1"/>
  <c r="AS466" i="1"/>
  <c r="AQ466" i="1"/>
  <c r="AO466" i="1"/>
  <c r="AM466" i="1"/>
  <c r="AK466" i="1"/>
  <c r="AI466" i="1"/>
  <c r="AG466" i="1"/>
  <c r="AE466" i="1"/>
  <c r="AA466" i="1"/>
  <c r="Y466" i="1"/>
  <c r="W466" i="1"/>
  <c r="U466" i="1"/>
  <c r="S466" i="1"/>
  <c r="Q466" i="1"/>
  <c r="CU465" i="1"/>
  <c r="CP465" i="1"/>
  <c r="CN465" i="1"/>
  <c r="CL465" i="1"/>
  <c r="CJ465" i="1"/>
  <c r="CH465" i="1"/>
  <c r="CF465" i="1"/>
  <c r="CD465" i="1"/>
  <c r="CB465" i="1"/>
  <c r="BZ465" i="1"/>
  <c r="BX465" i="1"/>
  <c r="BV465" i="1"/>
  <c r="BT465" i="1"/>
  <c r="BR465" i="1"/>
  <c r="BP465" i="1"/>
  <c r="BN465" i="1"/>
  <c r="BL465" i="1"/>
  <c r="BJ465" i="1"/>
  <c r="BH465" i="1"/>
  <c r="BF465" i="1"/>
  <c r="BD465" i="1"/>
  <c r="BB465" i="1"/>
  <c r="AZ465" i="1"/>
  <c r="AX465" i="1"/>
  <c r="AU465" i="1"/>
  <c r="AV465" i="1" s="1"/>
  <c r="AQ465" i="1"/>
  <c r="AO465" i="1"/>
  <c r="AM465" i="1"/>
  <c r="AK465" i="1"/>
  <c r="AI465" i="1"/>
  <c r="AG465" i="1"/>
  <c r="AE465" i="1"/>
  <c r="AA465" i="1"/>
  <c r="Y465" i="1"/>
  <c r="W465" i="1"/>
  <c r="U465" i="1"/>
  <c r="S465" i="1"/>
  <c r="Q465" i="1"/>
  <c r="CU464" i="1"/>
  <c r="CT464" i="1"/>
  <c r="CP464" i="1"/>
  <c r="CN464" i="1"/>
  <c r="CL464" i="1"/>
  <c r="CJ464" i="1"/>
  <c r="CF464" i="1"/>
  <c r="CD464" i="1"/>
  <c r="CB464" i="1"/>
  <c r="BZ464" i="1"/>
  <c r="BX464" i="1"/>
  <c r="BV464" i="1"/>
  <c r="BT464" i="1"/>
  <c r="BR464" i="1"/>
  <c r="BP464" i="1"/>
  <c r="BN464" i="1"/>
  <c r="BL464" i="1"/>
  <c r="BJ464" i="1"/>
  <c r="BH464" i="1"/>
  <c r="BF464" i="1"/>
  <c r="BD464" i="1"/>
  <c r="BB464" i="1"/>
  <c r="AZ464" i="1"/>
  <c r="AX464" i="1"/>
  <c r="AU464" i="1"/>
  <c r="AV464" i="1" s="1"/>
  <c r="AS464" i="1"/>
  <c r="AQ464" i="1"/>
  <c r="AO464" i="1"/>
  <c r="AM464" i="1"/>
  <c r="AK464" i="1"/>
  <c r="AI464" i="1"/>
  <c r="AG464" i="1"/>
  <c r="AE464" i="1"/>
  <c r="AA464" i="1"/>
  <c r="Y464" i="1"/>
  <c r="W464" i="1"/>
  <c r="U464" i="1"/>
  <c r="S464" i="1"/>
  <c r="Q464" i="1"/>
  <c r="CU463" i="1"/>
  <c r="CT463" i="1"/>
  <c r="CP463" i="1"/>
  <c r="CN463" i="1"/>
  <c r="CL463" i="1"/>
  <c r="CJ463" i="1"/>
  <c r="CF463" i="1"/>
  <c r="CD463" i="1"/>
  <c r="CB463" i="1"/>
  <c r="BZ463" i="1"/>
  <c r="BX463" i="1"/>
  <c r="BV463" i="1"/>
  <c r="BT463" i="1"/>
  <c r="BR463" i="1"/>
  <c r="BP463" i="1"/>
  <c r="BN463" i="1"/>
  <c r="BL463" i="1"/>
  <c r="BJ463" i="1"/>
  <c r="BH463" i="1"/>
  <c r="BF463" i="1"/>
  <c r="BD463" i="1"/>
  <c r="BB463" i="1"/>
  <c r="AZ463" i="1"/>
  <c r="AX463" i="1"/>
  <c r="AU463" i="1"/>
  <c r="AV463" i="1" s="1"/>
  <c r="AS463" i="1"/>
  <c r="AQ463" i="1"/>
  <c r="AO463" i="1"/>
  <c r="AM463" i="1"/>
  <c r="AK463" i="1"/>
  <c r="AI463" i="1"/>
  <c r="AG463" i="1"/>
  <c r="AE463" i="1"/>
  <c r="AA463" i="1"/>
  <c r="Y463" i="1"/>
  <c r="W463" i="1"/>
  <c r="U463" i="1"/>
  <c r="S463" i="1"/>
  <c r="Q463" i="1"/>
  <c r="CU462" i="1"/>
  <c r="CT462" i="1"/>
  <c r="CP462" i="1"/>
  <c r="CN462" i="1"/>
  <c r="CL462" i="1"/>
  <c r="CJ462" i="1"/>
  <c r="CF462" i="1"/>
  <c r="CD462" i="1"/>
  <c r="CB462" i="1"/>
  <c r="BZ462" i="1"/>
  <c r="BX462" i="1"/>
  <c r="BV462" i="1"/>
  <c r="BT462" i="1"/>
  <c r="BR462" i="1"/>
  <c r="BP462" i="1"/>
  <c r="BN462" i="1"/>
  <c r="BL462" i="1"/>
  <c r="BJ462" i="1"/>
  <c r="BH462" i="1"/>
  <c r="BF462" i="1"/>
  <c r="BD462" i="1"/>
  <c r="BB462" i="1"/>
  <c r="AZ462" i="1"/>
  <c r="AX462" i="1"/>
  <c r="AU462" i="1"/>
  <c r="AS462" i="1"/>
  <c r="AQ462" i="1"/>
  <c r="AO462" i="1"/>
  <c r="AM462" i="1"/>
  <c r="AK462" i="1"/>
  <c r="AI462" i="1"/>
  <c r="AG462" i="1"/>
  <c r="AE462" i="1"/>
  <c r="AA462" i="1"/>
  <c r="Y462" i="1"/>
  <c r="W462" i="1"/>
  <c r="U462" i="1"/>
  <c r="S462" i="1"/>
  <c r="Q462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T461" i="1"/>
  <c r="AR461" i="1"/>
  <c r="AP461" i="1"/>
  <c r="AN461" i="1"/>
  <c r="AL461" i="1"/>
  <c r="AJ461" i="1"/>
  <c r="AH461" i="1"/>
  <c r="AF461" i="1"/>
  <c r="AC461" i="1"/>
  <c r="AB461" i="1"/>
  <c r="Z461" i="1"/>
  <c r="X461" i="1"/>
  <c r="V461" i="1"/>
  <c r="T461" i="1"/>
  <c r="R461" i="1"/>
  <c r="P461" i="1"/>
  <c r="CU460" i="1"/>
  <c r="CF460" i="1"/>
  <c r="AV460" i="1"/>
  <c r="AO460" i="1"/>
  <c r="AM460" i="1"/>
  <c r="AK460" i="1"/>
  <c r="AI460" i="1"/>
  <c r="AG460" i="1"/>
  <c r="AE460" i="1"/>
  <c r="AA460" i="1"/>
  <c r="Y460" i="1"/>
  <c r="W460" i="1"/>
  <c r="U460" i="1"/>
  <c r="Q460" i="1"/>
  <c r="CU459" i="1"/>
  <c r="CF459" i="1"/>
  <c r="AV459" i="1"/>
  <c r="AO459" i="1"/>
  <c r="AM459" i="1"/>
  <c r="AK459" i="1"/>
  <c r="AI459" i="1"/>
  <c r="AG459" i="1"/>
  <c r="AE459" i="1"/>
  <c r="AA459" i="1"/>
  <c r="Y459" i="1"/>
  <c r="W459" i="1"/>
  <c r="U459" i="1"/>
  <c r="Q459" i="1"/>
  <c r="CU458" i="1"/>
  <c r="CF458" i="1"/>
  <c r="AV458" i="1"/>
  <c r="AO458" i="1"/>
  <c r="AM458" i="1"/>
  <c r="AK458" i="1"/>
  <c r="AI458" i="1"/>
  <c r="AG458" i="1"/>
  <c r="AE458" i="1"/>
  <c r="AA458" i="1"/>
  <c r="Y458" i="1"/>
  <c r="W458" i="1"/>
  <c r="U458" i="1"/>
  <c r="Q458" i="1"/>
  <c r="CU457" i="1"/>
  <c r="CF457" i="1"/>
  <c r="AV457" i="1"/>
  <c r="AO457" i="1"/>
  <c r="AM457" i="1"/>
  <c r="AK457" i="1"/>
  <c r="AI457" i="1"/>
  <c r="AG457" i="1"/>
  <c r="AE457" i="1"/>
  <c r="AA457" i="1"/>
  <c r="Y457" i="1"/>
  <c r="W457" i="1"/>
  <c r="U457" i="1"/>
  <c r="Q457" i="1"/>
  <c r="CU456" i="1"/>
  <c r="CF456" i="1"/>
  <c r="AV456" i="1"/>
  <c r="AO456" i="1"/>
  <c r="AM456" i="1"/>
  <c r="AK456" i="1"/>
  <c r="AI456" i="1"/>
  <c r="AG456" i="1"/>
  <c r="AE456" i="1"/>
  <c r="AA456" i="1"/>
  <c r="Y456" i="1"/>
  <c r="W456" i="1"/>
  <c r="U456" i="1"/>
  <c r="Q456" i="1"/>
  <c r="CU455" i="1"/>
  <c r="CF455" i="1"/>
  <c r="AV455" i="1"/>
  <c r="AO455" i="1"/>
  <c r="AM455" i="1"/>
  <c r="AK455" i="1"/>
  <c r="AI455" i="1"/>
  <c r="AG455" i="1"/>
  <c r="AE455" i="1"/>
  <c r="AA455" i="1"/>
  <c r="Y455" i="1"/>
  <c r="W455" i="1"/>
  <c r="U455" i="1"/>
  <c r="Q455" i="1"/>
  <c r="CU454" i="1"/>
  <c r="CF454" i="1"/>
  <c r="AV454" i="1"/>
  <c r="AO454" i="1"/>
  <c r="AM454" i="1"/>
  <c r="AK454" i="1"/>
  <c r="AI454" i="1"/>
  <c r="AG454" i="1"/>
  <c r="AE454" i="1"/>
  <c r="AA454" i="1"/>
  <c r="Y454" i="1"/>
  <c r="W454" i="1"/>
  <c r="U454" i="1"/>
  <c r="Q454" i="1"/>
  <c r="CU453" i="1"/>
  <c r="CF453" i="1"/>
  <c r="AV453" i="1"/>
  <c r="AO453" i="1"/>
  <c r="AM453" i="1"/>
  <c r="AK453" i="1"/>
  <c r="AI453" i="1"/>
  <c r="AG453" i="1"/>
  <c r="AE453" i="1"/>
  <c r="AA453" i="1"/>
  <c r="Y453" i="1"/>
  <c r="W453" i="1"/>
  <c r="U453" i="1"/>
  <c r="S453" i="1"/>
  <c r="Q453" i="1"/>
  <c r="CU452" i="1"/>
  <c r="CF452" i="1"/>
  <c r="AV452" i="1"/>
  <c r="AO452" i="1"/>
  <c r="AM452" i="1"/>
  <c r="AK452" i="1"/>
  <c r="AI452" i="1"/>
  <c r="AG452" i="1"/>
  <c r="AE452" i="1"/>
  <c r="AA452" i="1"/>
  <c r="Y452" i="1"/>
  <c r="W452" i="1"/>
  <c r="U452" i="1"/>
  <c r="Q452" i="1"/>
  <c r="CU451" i="1"/>
  <c r="CF451" i="1"/>
  <c r="AV451" i="1"/>
  <c r="AO451" i="1"/>
  <c r="AM451" i="1"/>
  <c r="AK451" i="1"/>
  <c r="AI451" i="1"/>
  <c r="AG451" i="1"/>
  <c r="AE451" i="1"/>
  <c r="AA451" i="1"/>
  <c r="Y451" i="1"/>
  <c r="W451" i="1"/>
  <c r="U451" i="1"/>
  <c r="Q451" i="1"/>
  <c r="CU450" i="1"/>
  <c r="CF450" i="1"/>
  <c r="AV450" i="1"/>
  <c r="AO450" i="1"/>
  <c r="AM450" i="1"/>
  <c r="AK450" i="1"/>
  <c r="AI450" i="1"/>
  <c r="AG450" i="1"/>
  <c r="AE450" i="1"/>
  <c r="AA450" i="1"/>
  <c r="Y450" i="1"/>
  <c r="W450" i="1"/>
  <c r="U450" i="1"/>
  <c r="Q450" i="1"/>
  <c r="CU449" i="1"/>
  <c r="CF449" i="1"/>
  <c r="BN449" i="1"/>
  <c r="AV449" i="1"/>
  <c r="AO449" i="1"/>
  <c r="AM449" i="1"/>
  <c r="AK449" i="1"/>
  <c r="AI449" i="1"/>
  <c r="AG449" i="1"/>
  <c r="AE449" i="1"/>
  <c r="AA449" i="1"/>
  <c r="Y449" i="1"/>
  <c r="W449" i="1"/>
  <c r="U449" i="1"/>
  <c r="Q449" i="1"/>
  <c r="CU448" i="1"/>
  <c r="CF448" i="1"/>
  <c r="AV448" i="1"/>
  <c r="AO448" i="1"/>
  <c r="AM448" i="1"/>
  <c r="AK448" i="1"/>
  <c r="AI448" i="1"/>
  <c r="AG448" i="1"/>
  <c r="AE448" i="1"/>
  <c r="AA448" i="1"/>
  <c r="Y448" i="1"/>
  <c r="W448" i="1"/>
  <c r="U448" i="1"/>
  <c r="Q448" i="1"/>
  <c r="CU447" i="1"/>
  <c r="CF447" i="1"/>
  <c r="BN447" i="1"/>
  <c r="AV447" i="1"/>
  <c r="AO447" i="1"/>
  <c r="AM447" i="1"/>
  <c r="AK447" i="1"/>
  <c r="AI447" i="1"/>
  <c r="AG447" i="1"/>
  <c r="AE447" i="1"/>
  <c r="AA447" i="1"/>
  <c r="Y447" i="1"/>
  <c r="W447" i="1"/>
  <c r="U447" i="1"/>
  <c r="Q447" i="1"/>
  <c r="CU446" i="1"/>
  <c r="CF446" i="1"/>
  <c r="AV446" i="1"/>
  <c r="AO446" i="1"/>
  <c r="AM446" i="1"/>
  <c r="AK446" i="1"/>
  <c r="AI446" i="1"/>
  <c r="AG446" i="1"/>
  <c r="AE446" i="1"/>
  <c r="AA446" i="1"/>
  <c r="Y446" i="1"/>
  <c r="W446" i="1"/>
  <c r="U446" i="1"/>
  <c r="Q446" i="1"/>
  <c r="CU445" i="1"/>
  <c r="CF445" i="1"/>
  <c r="AV445" i="1"/>
  <c r="AO445" i="1"/>
  <c r="AM445" i="1"/>
  <c r="AK445" i="1"/>
  <c r="AI445" i="1"/>
  <c r="AG445" i="1"/>
  <c r="AE445" i="1"/>
  <c r="AA445" i="1"/>
  <c r="Y445" i="1"/>
  <c r="W445" i="1"/>
  <c r="U445" i="1"/>
  <c r="Q445" i="1"/>
  <c r="CU444" i="1"/>
  <c r="CF444" i="1"/>
  <c r="BZ444" i="1"/>
  <c r="AV444" i="1"/>
  <c r="AO444" i="1"/>
  <c r="AM444" i="1"/>
  <c r="AK444" i="1"/>
  <c r="AI444" i="1"/>
  <c r="AG444" i="1"/>
  <c r="AE444" i="1"/>
  <c r="AA444" i="1"/>
  <c r="Y444" i="1"/>
  <c r="W444" i="1"/>
  <c r="U444" i="1"/>
  <c r="Q444" i="1"/>
  <c r="CU443" i="1"/>
  <c r="CF443" i="1"/>
  <c r="BZ443" i="1"/>
  <c r="BL443" i="1"/>
  <c r="AV443" i="1"/>
  <c r="AO443" i="1"/>
  <c r="AM443" i="1"/>
  <c r="AK443" i="1"/>
  <c r="AI443" i="1"/>
  <c r="AG443" i="1"/>
  <c r="AE443" i="1"/>
  <c r="AA443" i="1"/>
  <c r="Y443" i="1"/>
  <c r="W443" i="1"/>
  <c r="U443" i="1"/>
  <c r="Q443" i="1"/>
  <c r="CU442" i="1"/>
  <c r="CF442" i="1"/>
  <c r="BZ442" i="1"/>
  <c r="BN442" i="1"/>
  <c r="BL442" i="1"/>
  <c r="AV442" i="1"/>
  <c r="AO442" i="1"/>
  <c r="AM442" i="1"/>
  <c r="AK442" i="1"/>
  <c r="AI442" i="1"/>
  <c r="AG442" i="1"/>
  <c r="AE442" i="1"/>
  <c r="AA442" i="1"/>
  <c r="Y442" i="1"/>
  <c r="W442" i="1"/>
  <c r="U442" i="1"/>
  <c r="Q442" i="1"/>
  <c r="CU441" i="1"/>
  <c r="CF441" i="1"/>
  <c r="BZ441" i="1"/>
  <c r="BL441" i="1"/>
  <c r="AV441" i="1"/>
  <c r="AO441" i="1"/>
  <c r="AM441" i="1"/>
  <c r="AK441" i="1"/>
  <c r="AI441" i="1"/>
  <c r="AG441" i="1"/>
  <c r="AE441" i="1"/>
  <c r="AA441" i="1"/>
  <c r="Y441" i="1"/>
  <c r="W441" i="1"/>
  <c r="U441" i="1"/>
  <c r="Q441" i="1"/>
  <c r="CU440" i="1"/>
  <c r="AV440" i="1"/>
  <c r="AO440" i="1"/>
  <c r="AM440" i="1"/>
  <c r="AK440" i="1"/>
  <c r="AI440" i="1"/>
  <c r="AG440" i="1"/>
  <c r="AE440" i="1"/>
  <c r="AA440" i="1"/>
  <c r="Y440" i="1"/>
  <c r="W440" i="1"/>
  <c r="Q440" i="1"/>
  <c r="CU439" i="1"/>
  <c r="CP439" i="1"/>
  <c r="CN439" i="1"/>
  <c r="CL439" i="1"/>
  <c r="CF439" i="1"/>
  <c r="CD439" i="1"/>
  <c r="CB439" i="1"/>
  <c r="BZ439" i="1"/>
  <c r="BX439" i="1"/>
  <c r="BV439" i="1"/>
  <c r="BR439" i="1"/>
  <c r="BN439" i="1"/>
  <c r="BL439" i="1"/>
  <c r="BJ439" i="1"/>
  <c r="BH439" i="1"/>
  <c r="BF439" i="1"/>
  <c r="BD439" i="1"/>
  <c r="AZ439" i="1"/>
  <c r="AU439" i="1"/>
  <c r="AV439" i="1" s="1"/>
  <c r="AO439" i="1"/>
  <c r="AM439" i="1"/>
  <c r="AK439" i="1"/>
  <c r="AI439" i="1"/>
  <c r="AG439" i="1"/>
  <c r="AE439" i="1"/>
  <c r="AA439" i="1"/>
  <c r="Y439" i="1"/>
  <c r="W439" i="1"/>
  <c r="U439" i="1"/>
  <c r="S439" i="1"/>
  <c r="Q439" i="1"/>
  <c r="CU438" i="1"/>
  <c r="CP438" i="1"/>
  <c r="CN438" i="1"/>
  <c r="CL438" i="1"/>
  <c r="CF438" i="1"/>
  <c r="CD438" i="1"/>
  <c r="CB438" i="1"/>
  <c r="BZ438" i="1"/>
  <c r="BX438" i="1"/>
  <c r="BV438" i="1"/>
  <c r="BR438" i="1"/>
  <c r="BN438" i="1"/>
  <c r="BL438" i="1"/>
  <c r="BJ438" i="1"/>
  <c r="BH438" i="1"/>
  <c r="BF438" i="1"/>
  <c r="BD438" i="1"/>
  <c r="AZ438" i="1"/>
  <c r="AU438" i="1"/>
  <c r="AV438" i="1" s="1"/>
  <c r="AO438" i="1"/>
  <c r="AM438" i="1"/>
  <c r="AK438" i="1"/>
  <c r="AI438" i="1"/>
  <c r="AG438" i="1"/>
  <c r="AE438" i="1"/>
  <c r="AA438" i="1"/>
  <c r="Y438" i="1"/>
  <c r="W438" i="1"/>
  <c r="U438" i="1"/>
  <c r="S438" i="1"/>
  <c r="Q438" i="1"/>
  <c r="CU437" i="1"/>
  <c r="CH437" i="1"/>
  <c r="AV437" i="1"/>
  <c r="AO437" i="1"/>
  <c r="AM437" i="1"/>
  <c r="AK437" i="1"/>
  <c r="AI437" i="1"/>
  <c r="AG437" i="1"/>
  <c r="AE437" i="1"/>
  <c r="AA437" i="1"/>
  <c r="Y437" i="1"/>
  <c r="W437" i="1"/>
  <c r="Q437" i="1"/>
  <c r="CU436" i="1"/>
  <c r="CP436" i="1"/>
  <c r="CN436" i="1"/>
  <c r="CL436" i="1"/>
  <c r="CF436" i="1"/>
  <c r="CD436" i="1"/>
  <c r="CB436" i="1"/>
  <c r="BZ436" i="1"/>
  <c r="BX436" i="1"/>
  <c r="BV436" i="1"/>
  <c r="BR436" i="1"/>
  <c r="BN436" i="1"/>
  <c r="BL436" i="1"/>
  <c r="BJ436" i="1"/>
  <c r="BH436" i="1"/>
  <c r="BF436" i="1"/>
  <c r="BD436" i="1"/>
  <c r="AZ436" i="1"/>
  <c r="AU436" i="1"/>
  <c r="AV436" i="1" s="1"/>
  <c r="AO436" i="1"/>
  <c r="AM436" i="1"/>
  <c r="AK436" i="1"/>
  <c r="AI436" i="1"/>
  <c r="AG436" i="1"/>
  <c r="AE436" i="1"/>
  <c r="AA436" i="1"/>
  <c r="Y436" i="1"/>
  <c r="W436" i="1"/>
  <c r="U436" i="1"/>
  <c r="S436" i="1"/>
  <c r="Q436" i="1"/>
  <c r="CU435" i="1"/>
  <c r="CP435" i="1"/>
  <c r="CN435" i="1"/>
  <c r="CL435" i="1"/>
  <c r="CF435" i="1"/>
  <c r="CD435" i="1"/>
  <c r="CB435" i="1"/>
  <c r="BZ435" i="1"/>
  <c r="BX435" i="1"/>
  <c r="BV435" i="1"/>
  <c r="BR435" i="1"/>
  <c r="BN435" i="1"/>
  <c r="BL435" i="1"/>
  <c r="BJ435" i="1"/>
  <c r="BH435" i="1"/>
  <c r="BF435" i="1"/>
  <c r="BD435" i="1"/>
  <c r="AZ435" i="1"/>
  <c r="AU435" i="1"/>
  <c r="AV435" i="1" s="1"/>
  <c r="AO435" i="1"/>
  <c r="AM435" i="1"/>
  <c r="AK435" i="1"/>
  <c r="AI435" i="1"/>
  <c r="AG435" i="1"/>
  <c r="AE435" i="1"/>
  <c r="AA435" i="1"/>
  <c r="Y435" i="1"/>
  <c r="W435" i="1"/>
  <c r="U435" i="1"/>
  <c r="S435" i="1"/>
  <c r="Q435" i="1"/>
  <c r="CU434" i="1"/>
  <c r="CP434" i="1"/>
  <c r="CN434" i="1"/>
  <c r="CL434" i="1"/>
  <c r="CF434" i="1"/>
  <c r="CD434" i="1"/>
  <c r="CB434" i="1"/>
  <c r="BZ434" i="1"/>
  <c r="BX434" i="1"/>
  <c r="BV434" i="1"/>
  <c r="BR434" i="1"/>
  <c r="BN434" i="1"/>
  <c r="BL434" i="1"/>
  <c r="BJ434" i="1"/>
  <c r="BH434" i="1"/>
  <c r="BF434" i="1"/>
  <c r="BD434" i="1"/>
  <c r="AZ434" i="1"/>
  <c r="AU434" i="1"/>
  <c r="AV434" i="1" s="1"/>
  <c r="AO434" i="1"/>
  <c r="AM434" i="1"/>
  <c r="AK434" i="1"/>
  <c r="AI434" i="1"/>
  <c r="AG434" i="1"/>
  <c r="AE434" i="1"/>
  <c r="AA434" i="1"/>
  <c r="Y434" i="1"/>
  <c r="W434" i="1"/>
  <c r="U434" i="1"/>
  <c r="S434" i="1"/>
  <c r="Q434" i="1"/>
  <c r="CU433" i="1"/>
  <c r="CT433" i="1"/>
  <c r="CP433" i="1"/>
  <c r="CN433" i="1"/>
  <c r="CL433" i="1"/>
  <c r="CJ433" i="1"/>
  <c r="CF433" i="1"/>
  <c r="CD433" i="1"/>
  <c r="CB433" i="1"/>
  <c r="BX433" i="1"/>
  <c r="BV433" i="1"/>
  <c r="BT433" i="1"/>
  <c r="BP433" i="1"/>
  <c r="BN433" i="1"/>
  <c r="BL433" i="1"/>
  <c r="BH433" i="1"/>
  <c r="BF433" i="1"/>
  <c r="BD433" i="1"/>
  <c r="BB433" i="1"/>
  <c r="AZ433" i="1"/>
  <c r="AX433" i="1"/>
  <c r="AU433" i="1"/>
  <c r="AV433" i="1" s="1"/>
  <c r="AS433" i="1"/>
  <c r="AQ433" i="1"/>
  <c r="AO433" i="1"/>
  <c r="AM433" i="1"/>
  <c r="AK433" i="1"/>
  <c r="AI433" i="1"/>
  <c r="AG433" i="1"/>
  <c r="AE433" i="1"/>
  <c r="AA433" i="1"/>
  <c r="Y433" i="1"/>
  <c r="W433" i="1"/>
  <c r="U433" i="1"/>
  <c r="S433" i="1"/>
  <c r="Q433" i="1"/>
  <c r="CU432" i="1"/>
  <c r="BN432" i="1"/>
  <c r="AV432" i="1"/>
  <c r="AO432" i="1"/>
  <c r="AM432" i="1"/>
  <c r="AK432" i="1"/>
  <c r="AI432" i="1"/>
  <c r="AG432" i="1"/>
  <c r="AE432" i="1"/>
  <c r="AA432" i="1"/>
  <c r="Y432" i="1"/>
  <c r="W432" i="1"/>
  <c r="Q432" i="1"/>
  <c r="CU431" i="1"/>
  <c r="CP431" i="1"/>
  <c r="CN431" i="1"/>
  <c r="CL431" i="1"/>
  <c r="CJ431" i="1"/>
  <c r="CH431" i="1"/>
  <c r="CF431" i="1"/>
  <c r="CD431" i="1"/>
  <c r="CB431" i="1"/>
  <c r="BZ431" i="1"/>
  <c r="BX431" i="1"/>
  <c r="BV431" i="1"/>
  <c r="BT431" i="1"/>
  <c r="BR431" i="1"/>
  <c r="BP431" i="1"/>
  <c r="BN431" i="1"/>
  <c r="BL431" i="1"/>
  <c r="BJ431" i="1"/>
  <c r="BH431" i="1"/>
  <c r="BF431" i="1"/>
  <c r="BD431" i="1"/>
  <c r="BB431" i="1"/>
  <c r="AZ431" i="1"/>
  <c r="AX431" i="1"/>
  <c r="AU431" i="1"/>
  <c r="AV431" i="1" s="1"/>
  <c r="AQ431" i="1"/>
  <c r="AO431" i="1"/>
  <c r="AM431" i="1"/>
  <c r="AK431" i="1"/>
  <c r="AI431" i="1"/>
  <c r="AG431" i="1"/>
  <c r="AE431" i="1"/>
  <c r="AA431" i="1"/>
  <c r="Y431" i="1"/>
  <c r="W431" i="1"/>
  <c r="U431" i="1"/>
  <c r="S431" i="1"/>
  <c r="Q431" i="1"/>
  <c r="CU430" i="1"/>
  <c r="CP430" i="1"/>
  <c r="CN430" i="1"/>
  <c r="CL430" i="1"/>
  <c r="CJ430" i="1"/>
  <c r="CH430" i="1"/>
  <c r="CF430" i="1"/>
  <c r="CD430" i="1"/>
  <c r="CB430" i="1"/>
  <c r="BZ430" i="1"/>
  <c r="BX430" i="1"/>
  <c r="BV430" i="1"/>
  <c r="BT430" i="1"/>
  <c r="BR430" i="1"/>
  <c r="BP430" i="1"/>
  <c r="BN430" i="1"/>
  <c r="BL430" i="1"/>
  <c r="BJ430" i="1"/>
  <c r="BH430" i="1"/>
  <c r="BF430" i="1"/>
  <c r="BD430" i="1"/>
  <c r="BB430" i="1"/>
  <c r="AZ430" i="1"/>
  <c r="AX430" i="1"/>
  <c r="AU430" i="1"/>
  <c r="AV430" i="1" s="1"/>
  <c r="AQ430" i="1"/>
  <c r="AO430" i="1"/>
  <c r="AM430" i="1"/>
  <c r="AK430" i="1"/>
  <c r="AI430" i="1"/>
  <c r="AG430" i="1"/>
  <c r="AE430" i="1"/>
  <c r="AA430" i="1"/>
  <c r="Y430" i="1"/>
  <c r="W430" i="1"/>
  <c r="U430" i="1"/>
  <c r="S430" i="1"/>
  <c r="Q430" i="1"/>
  <c r="CU429" i="1"/>
  <c r="CT429" i="1"/>
  <c r="CP429" i="1"/>
  <c r="CN429" i="1"/>
  <c r="CL429" i="1"/>
  <c r="CJ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BB429" i="1"/>
  <c r="AZ429" i="1"/>
  <c r="AX429" i="1"/>
  <c r="AU429" i="1"/>
  <c r="AV429" i="1" s="1"/>
  <c r="AS429" i="1"/>
  <c r="AQ429" i="1"/>
  <c r="AO429" i="1"/>
  <c r="AM429" i="1"/>
  <c r="AK429" i="1"/>
  <c r="AI429" i="1"/>
  <c r="AG429" i="1"/>
  <c r="AE429" i="1"/>
  <c r="AA429" i="1"/>
  <c r="Y429" i="1"/>
  <c r="W429" i="1"/>
  <c r="U429" i="1"/>
  <c r="S429" i="1"/>
  <c r="Q429" i="1"/>
  <c r="CU428" i="1"/>
  <c r="CP428" i="1"/>
  <c r="CN428" i="1"/>
  <c r="CL428" i="1"/>
  <c r="CJ428" i="1"/>
  <c r="CH428" i="1"/>
  <c r="CF428" i="1"/>
  <c r="CD428" i="1"/>
  <c r="CB428" i="1"/>
  <c r="BZ428" i="1"/>
  <c r="BX428" i="1"/>
  <c r="BV428" i="1"/>
  <c r="BT428" i="1"/>
  <c r="BR428" i="1"/>
  <c r="BP428" i="1"/>
  <c r="BN428" i="1"/>
  <c r="BL428" i="1"/>
  <c r="BJ428" i="1"/>
  <c r="BH428" i="1"/>
  <c r="BF428" i="1"/>
  <c r="BD428" i="1"/>
  <c r="BB428" i="1"/>
  <c r="AZ428" i="1"/>
  <c r="AX428" i="1"/>
  <c r="AU428" i="1"/>
  <c r="AV428" i="1" s="1"/>
  <c r="AQ428" i="1"/>
  <c r="AO428" i="1"/>
  <c r="AM428" i="1"/>
  <c r="AK428" i="1"/>
  <c r="AI428" i="1"/>
  <c r="AG428" i="1"/>
  <c r="AE428" i="1"/>
  <c r="AA428" i="1"/>
  <c r="Y428" i="1"/>
  <c r="W428" i="1"/>
  <c r="U428" i="1"/>
  <c r="S428" i="1"/>
  <c r="Q428" i="1"/>
  <c r="CU427" i="1"/>
  <c r="CT427" i="1"/>
  <c r="CP427" i="1"/>
  <c r="CN427" i="1"/>
  <c r="CL427" i="1"/>
  <c r="CJ427" i="1"/>
  <c r="CF427" i="1"/>
  <c r="CD427" i="1"/>
  <c r="CB427" i="1"/>
  <c r="BZ427" i="1"/>
  <c r="BX427" i="1"/>
  <c r="BV427" i="1"/>
  <c r="BT427" i="1"/>
  <c r="BR427" i="1"/>
  <c r="BP427" i="1"/>
  <c r="BN427" i="1"/>
  <c r="BL427" i="1"/>
  <c r="BJ427" i="1"/>
  <c r="BH427" i="1"/>
  <c r="BF427" i="1"/>
  <c r="BD427" i="1"/>
  <c r="BB427" i="1"/>
  <c r="AZ427" i="1"/>
  <c r="AX427" i="1"/>
  <c r="AU427" i="1"/>
  <c r="AV427" i="1" s="1"/>
  <c r="AS427" i="1"/>
  <c r="AQ427" i="1"/>
  <c r="AO427" i="1"/>
  <c r="AM427" i="1"/>
  <c r="AK427" i="1"/>
  <c r="AI427" i="1"/>
  <c r="AG427" i="1"/>
  <c r="AE427" i="1"/>
  <c r="AA427" i="1"/>
  <c r="Y427" i="1"/>
  <c r="W427" i="1"/>
  <c r="U427" i="1"/>
  <c r="S427" i="1"/>
  <c r="Q427" i="1"/>
  <c r="CU426" i="1"/>
  <c r="CT426" i="1"/>
  <c r="CP426" i="1"/>
  <c r="CN426" i="1"/>
  <c r="CL426" i="1"/>
  <c r="CJ426" i="1"/>
  <c r="CF426" i="1"/>
  <c r="CD426" i="1"/>
  <c r="CB426" i="1"/>
  <c r="BZ426" i="1"/>
  <c r="BX426" i="1"/>
  <c r="BV426" i="1"/>
  <c r="BT426" i="1"/>
  <c r="BR426" i="1"/>
  <c r="BP426" i="1"/>
  <c r="BN426" i="1"/>
  <c r="BL426" i="1"/>
  <c r="BJ426" i="1"/>
  <c r="BH426" i="1"/>
  <c r="BF426" i="1"/>
  <c r="BD426" i="1"/>
  <c r="BB426" i="1"/>
  <c r="AZ426" i="1"/>
  <c r="AX426" i="1"/>
  <c r="AU426" i="1"/>
  <c r="AV426" i="1" s="1"/>
  <c r="AS426" i="1"/>
  <c r="AQ426" i="1"/>
  <c r="AO426" i="1"/>
  <c r="AM426" i="1"/>
  <c r="AK426" i="1"/>
  <c r="AI426" i="1"/>
  <c r="AG426" i="1"/>
  <c r="AE426" i="1"/>
  <c r="AA426" i="1"/>
  <c r="Y426" i="1"/>
  <c r="W426" i="1"/>
  <c r="U426" i="1"/>
  <c r="S426" i="1"/>
  <c r="Q426" i="1"/>
  <c r="CU425" i="1"/>
  <c r="CP425" i="1"/>
  <c r="CN425" i="1"/>
  <c r="CL425" i="1"/>
  <c r="CF425" i="1"/>
  <c r="CD425" i="1"/>
  <c r="CB425" i="1"/>
  <c r="BZ425" i="1"/>
  <c r="BX425" i="1"/>
  <c r="BV425" i="1"/>
  <c r="BR425" i="1"/>
  <c r="BN425" i="1"/>
  <c r="BL425" i="1"/>
  <c r="BJ425" i="1"/>
  <c r="BH425" i="1"/>
  <c r="BF425" i="1"/>
  <c r="BD425" i="1"/>
  <c r="AZ425" i="1"/>
  <c r="AU425" i="1"/>
  <c r="AV425" i="1" s="1"/>
  <c r="AO425" i="1"/>
  <c r="AM425" i="1"/>
  <c r="AK425" i="1"/>
  <c r="AI425" i="1"/>
  <c r="AG425" i="1"/>
  <c r="AE425" i="1"/>
  <c r="AA425" i="1"/>
  <c r="Y425" i="1"/>
  <c r="W425" i="1"/>
  <c r="U425" i="1"/>
  <c r="S425" i="1"/>
  <c r="Q425" i="1"/>
  <c r="CU424" i="1"/>
  <c r="CP424" i="1"/>
  <c r="CN424" i="1"/>
  <c r="CL424" i="1"/>
  <c r="CF424" i="1"/>
  <c r="CD424" i="1"/>
  <c r="CB424" i="1"/>
  <c r="BZ424" i="1"/>
  <c r="BX424" i="1"/>
  <c r="BV424" i="1"/>
  <c r="BR424" i="1"/>
  <c r="BN424" i="1"/>
  <c r="BL424" i="1"/>
  <c r="BJ424" i="1"/>
  <c r="BH424" i="1"/>
  <c r="BF424" i="1"/>
  <c r="BD424" i="1"/>
  <c r="AZ424" i="1"/>
  <c r="AU424" i="1"/>
  <c r="AV424" i="1" s="1"/>
  <c r="AO424" i="1"/>
  <c r="AM424" i="1"/>
  <c r="AK424" i="1"/>
  <c r="AI424" i="1"/>
  <c r="AG424" i="1"/>
  <c r="AE424" i="1"/>
  <c r="AA424" i="1"/>
  <c r="Y424" i="1"/>
  <c r="W424" i="1"/>
  <c r="U424" i="1"/>
  <c r="S424" i="1"/>
  <c r="Q424" i="1"/>
  <c r="CU423" i="1"/>
  <c r="CP423" i="1"/>
  <c r="CN423" i="1"/>
  <c r="CL423" i="1"/>
  <c r="CF423" i="1"/>
  <c r="CD423" i="1"/>
  <c r="CB423" i="1"/>
  <c r="BZ423" i="1"/>
  <c r="BX423" i="1"/>
  <c r="BV423" i="1"/>
  <c r="BR423" i="1"/>
  <c r="BN423" i="1"/>
  <c r="BL423" i="1"/>
  <c r="BJ423" i="1"/>
  <c r="BH423" i="1"/>
  <c r="BF423" i="1"/>
  <c r="BD423" i="1"/>
  <c r="AZ423" i="1"/>
  <c r="AU423" i="1"/>
  <c r="AV423" i="1" s="1"/>
  <c r="AO423" i="1"/>
  <c r="AM423" i="1"/>
  <c r="AK423" i="1"/>
  <c r="AI423" i="1"/>
  <c r="AG423" i="1"/>
  <c r="AE423" i="1"/>
  <c r="AA423" i="1"/>
  <c r="Y423" i="1"/>
  <c r="W423" i="1"/>
  <c r="U423" i="1"/>
  <c r="S423" i="1"/>
  <c r="Q423" i="1"/>
  <c r="CU422" i="1"/>
  <c r="CP422" i="1"/>
  <c r="CN422" i="1"/>
  <c r="CL422" i="1"/>
  <c r="CF422" i="1"/>
  <c r="CD422" i="1"/>
  <c r="CB422" i="1"/>
  <c r="BZ422" i="1"/>
  <c r="BX422" i="1"/>
  <c r="BV422" i="1"/>
  <c r="BR422" i="1"/>
  <c r="BN422" i="1"/>
  <c r="BL422" i="1"/>
  <c r="BJ422" i="1"/>
  <c r="BH422" i="1"/>
  <c r="BF422" i="1"/>
  <c r="BD422" i="1"/>
  <c r="AZ422" i="1"/>
  <c r="AU422" i="1"/>
  <c r="AV422" i="1" s="1"/>
  <c r="AO422" i="1"/>
  <c r="AM422" i="1"/>
  <c r="AK422" i="1"/>
  <c r="AI422" i="1"/>
  <c r="AG422" i="1"/>
  <c r="AE422" i="1"/>
  <c r="AA422" i="1"/>
  <c r="Y422" i="1"/>
  <c r="W422" i="1"/>
  <c r="U422" i="1"/>
  <c r="S422" i="1"/>
  <c r="Q422" i="1"/>
  <c r="CU421" i="1"/>
  <c r="CT421" i="1"/>
  <c r="CP421" i="1"/>
  <c r="CN421" i="1"/>
  <c r="CL421" i="1"/>
  <c r="CJ421" i="1"/>
  <c r="CF421" i="1"/>
  <c r="CD421" i="1"/>
  <c r="BX421" i="1"/>
  <c r="BV421" i="1"/>
  <c r="BT421" i="1"/>
  <c r="BR421" i="1"/>
  <c r="BP421" i="1"/>
  <c r="BN421" i="1"/>
  <c r="BL421" i="1"/>
  <c r="BF421" i="1"/>
  <c r="BD421" i="1"/>
  <c r="BB421" i="1"/>
  <c r="AZ421" i="1"/>
  <c r="AX421" i="1"/>
  <c r="AU421" i="1"/>
  <c r="AV421" i="1" s="1"/>
  <c r="AS421" i="1"/>
  <c r="AQ421" i="1"/>
  <c r="AO421" i="1"/>
  <c r="AM421" i="1"/>
  <c r="AK421" i="1"/>
  <c r="AI421" i="1"/>
  <c r="AG421" i="1"/>
  <c r="AE421" i="1"/>
  <c r="AA421" i="1"/>
  <c r="Y421" i="1"/>
  <c r="W421" i="1"/>
  <c r="U421" i="1"/>
  <c r="S421" i="1"/>
  <c r="Q421" i="1"/>
  <c r="CU420" i="1"/>
  <c r="CT420" i="1"/>
  <c r="CP420" i="1"/>
  <c r="CN420" i="1"/>
  <c r="CL420" i="1"/>
  <c r="CJ420" i="1"/>
  <c r="CF420" i="1"/>
  <c r="CD420" i="1"/>
  <c r="BX420" i="1"/>
  <c r="BV420" i="1"/>
  <c r="BT420" i="1"/>
  <c r="BR420" i="1"/>
  <c r="BP420" i="1"/>
  <c r="BN420" i="1"/>
  <c r="BL420" i="1"/>
  <c r="BF420" i="1"/>
  <c r="BD420" i="1"/>
  <c r="BB420" i="1"/>
  <c r="AZ420" i="1"/>
  <c r="AX420" i="1"/>
  <c r="AU420" i="1"/>
  <c r="AV420" i="1" s="1"/>
  <c r="AS420" i="1"/>
  <c r="AQ420" i="1"/>
  <c r="AO420" i="1"/>
  <c r="AM420" i="1"/>
  <c r="AK420" i="1"/>
  <c r="AI420" i="1"/>
  <c r="AG420" i="1"/>
  <c r="AE420" i="1"/>
  <c r="AA420" i="1"/>
  <c r="Y420" i="1"/>
  <c r="W420" i="1"/>
  <c r="U420" i="1"/>
  <c r="S420" i="1"/>
  <c r="Q420" i="1"/>
  <c r="CU419" i="1"/>
  <c r="CP419" i="1"/>
  <c r="CN419" i="1"/>
  <c r="CL419" i="1"/>
  <c r="CJ419" i="1"/>
  <c r="CH419" i="1"/>
  <c r="CF419" i="1"/>
  <c r="CD419" i="1"/>
  <c r="CB419" i="1"/>
  <c r="BZ419" i="1"/>
  <c r="BX419" i="1"/>
  <c r="BV419" i="1"/>
  <c r="BT419" i="1"/>
  <c r="BR419" i="1"/>
  <c r="BP419" i="1"/>
  <c r="BN419" i="1"/>
  <c r="BL419" i="1"/>
  <c r="BJ419" i="1"/>
  <c r="BF419" i="1"/>
  <c r="BD419" i="1"/>
  <c r="BB419" i="1"/>
  <c r="AZ419" i="1"/>
  <c r="AX419" i="1"/>
  <c r="AU419" i="1"/>
  <c r="AQ419" i="1"/>
  <c r="AO419" i="1"/>
  <c r="AM419" i="1"/>
  <c r="AK419" i="1"/>
  <c r="AI419" i="1"/>
  <c r="AG419" i="1"/>
  <c r="AE419" i="1"/>
  <c r="AA419" i="1"/>
  <c r="Y419" i="1"/>
  <c r="W419" i="1"/>
  <c r="U419" i="1"/>
  <c r="S419" i="1"/>
  <c r="Q419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G418" i="1"/>
  <c r="BE418" i="1"/>
  <c r="BC418" i="1"/>
  <c r="BA418" i="1"/>
  <c r="AY418" i="1"/>
  <c r="AW418" i="1"/>
  <c r="AT418" i="1"/>
  <c r="AR418" i="1"/>
  <c r="AP418" i="1"/>
  <c r="AN418" i="1"/>
  <c r="AL418" i="1"/>
  <c r="AJ418" i="1"/>
  <c r="AH418" i="1"/>
  <c r="AF418" i="1"/>
  <c r="AD418" i="1"/>
  <c r="AC418" i="1"/>
  <c r="AB418" i="1"/>
  <c r="Z418" i="1"/>
  <c r="X418" i="1"/>
  <c r="V418" i="1"/>
  <c r="T418" i="1"/>
  <c r="R418" i="1"/>
  <c r="P418" i="1"/>
  <c r="CU417" i="1"/>
  <c r="CT417" i="1"/>
  <c r="CP417" i="1"/>
  <c r="CN417" i="1"/>
  <c r="CL417" i="1"/>
  <c r="CJ417" i="1"/>
  <c r="CF417" i="1"/>
  <c r="CD417" i="1"/>
  <c r="CB417" i="1"/>
  <c r="BZ417" i="1"/>
  <c r="BX417" i="1"/>
  <c r="BV417" i="1"/>
  <c r="BT417" i="1"/>
  <c r="BR417" i="1"/>
  <c r="BP417" i="1"/>
  <c r="BN417" i="1"/>
  <c r="BL417" i="1"/>
  <c r="BJ417" i="1"/>
  <c r="BF417" i="1"/>
  <c r="BD417" i="1"/>
  <c r="BB417" i="1"/>
  <c r="AZ417" i="1"/>
  <c r="AX417" i="1"/>
  <c r="AU417" i="1"/>
  <c r="AV417" i="1" s="1"/>
  <c r="AS417" i="1"/>
  <c r="AQ417" i="1"/>
  <c r="AO417" i="1"/>
  <c r="AM417" i="1"/>
  <c r="AK417" i="1"/>
  <c r="AI417" i="1"/>
  <c r="AG417" i="1"/>
  <c r="AE417" i="1"/>
  <c r="AA417" i="1"/>
  <c r="Y417" i="1"/>
  <c r="W417" i="1"/>
  <c r="U417" i="1"/>
  <c r="S417" i="1"/>
  <c r="Q417" i="1"/>
  <c r="CU416" i="1"/>
  <c r="CT416" i="1"/>
  <c r="CN416" i="1"/>
  <c r="CL416" i="1"/>
  <c r="CJ416" i="1"/>
  <c r="CF416" i="1"/>
  <c r="CD416" i="1"/>
  <c r="CB416" i="1"/>
  <c r="BZ416" i="1"/>
  <c r="BX416" i="1"/>
  <c r="BV416" i="1"/>
  <c r="BT416" i="1"/>
  <c r="BP416" i="1"/>
  <c r="BN416" i="1"/>
  <c r="BL416" i="1"/>
  <c r="BH416" i="1"/>
  <c r="BF416" i="1"/>
  <c r="BD416" i="1"/>
  <c r="BB416" i="1"/>
  <c r="AZ416" i="1"/>
  <c r="AX416" i="1"/>
  <c r="AU416" i="1"/>
  <c r="AV416" i="1" s="1"/>
  <c r="AS416" i="1"/>
  <c r="AQ416" i="1"/>
  <c r="AO416" i="1"/>
  <c r="AM416" i="1"/>
  <c r="AK416" i="1"/>
  <c r="AI416" i="1"/>
  <c r="AG416" i="1"/>
  <c r="AE416" i="1"/>
  <c r="AA416" i="1"/>
  <c r="Y416" i="1"/>
  <c r="W416" i="1"/>
  <c r="U416" i="1"/>
  <c r="S416" i="1"/>
  <c r="Q416" i="1"/>
  <c r="CU415" i="1"/>
  <c r="CT415" i="1"/>
  <c r="CP415" i="1"/>
  <c r="CN415" i="1"/>
  <c r="CL415" i="1"/>
  <c r="CJ415" i="1"/>
  <c r="CF415" i="1"/>
  <c r="CD415" i="1"/>
  <c r="BZ415" i="1"/>
  <c r="BX415" i="1"/>
  <c r="BV415" i="1"/>
  <c r="BT415" i="1"/>
  <c r="BP415" i="1"/>
  <c r="BN415" i="1"/>
  <c r="BL415" i="1"/>
  <c r="BF415" i="1"/>
  <c r="BD415" i="1"/>
  <c r="BB415" i="1"/>
  <c r="AZ415" i="1"/>
  <c r="AX415" i="1"/>
  <c r="AU415" i="1"/>
  <c r="AV415" i="1" s="1"/>
  <c r="AS415" i="1"/>
  <c r="AQ415" i="1"/>
  <c r="AO415" i="1"/>
  <c r="AM415" i="1"/>
  <c r="AK415" i="1"/>
  <c r="AI415" i="1"/>
  <c r="AG415" i="1"/>
  <c r="AE415" i="1"/>
  <c r="AA415" i="1"/>
  <c r="Y415" i="1"/>
  <c r="W415" i="1"/>
  <c r="U415" i="1"/>
  <c r="S415" i="1"/>
  <c r="Q415" i="1"/>
  <c r="CU414" i="1"/>
  <c r="CT414" i="1"/>
  <c r="CP414" i="1"/>
  <c r="CN414" i="1"/>
  <c r="CL414" i="1"/>
  <c r="CJ414" i="1"/>
  <c r="CF414" i="1"/>
  <c r="CD414" i="1"/>
  <c r="CB414" i="1"/>
  <c r="BZ414" i="1"/>
  <c r="BX414" i="1"/>
  <c r="BV414" i="1"/>
  <c r="BT414" i="1"/>
  <c r="BR414" i="1"/>
  <c r="BP414" i="1"/>
  <c r="BN414" i="1"/>
  <c r="BL414" i="1"/>
  <c r="BJ414" i="1"/>
  <c r="BF414" i="1"/>
  <c r="BD414" i="1"/>
  <c r="BB414" i="1"/>
  <c r="AZ414" i="1"/>
  <c r="AX414" i="1"/>
  <c r="AU414" i="1"/>
  <c r="AV414" i="1" s="1"/>
  <c r="AS414" i="1"/>
  <c r="AQ414" i="1"/>
  <c r="AO414" i="1"/>
  <c r="AM414" i="1"/>
  <c r="AK414" i="1"/>
  <c r="AI414" i="1"/>
  <c r="AG414" i="1"/>
  <c r="AE414" i="1"/>
  <c r="AA414" i="1"/>
  <c r="Y414" i="1"/>
  <c r="W414" i="1"/>
  <c r="U414" i="1"/>
  <c r="S414" i="1"/>
  <c r="Q414" i="1"/>
  <c r="CU413" i="1"/>
  <c r="CT413" i="1"/>
  <c r="CP413" i="1"/>
  <c r="CN413" i="1"/>
  <c r="CL413" i="1"/>
  <c r="CJ413" i="1"/>
  <c r="CF413" i="1"/>
  <c r="CD413" i="1"/>
  <c r="CB413" i="1"/>
  <c r="BZ413" i="1"/>
  <c r="BX413" i="1"/>
  <c r="BV413" i="1"/>
  <c r="BT413" i="1"/>
  <c r="BR413" i="1"/>
  <c r="BP413" i="1"/>
  <c r="BN413" i="1"/>
  <c r="BL413" i="1"/>
  <c r="BJ413" i="1"/>
  <c r="BH413" i="1"/>
  <c r="BF413" i="1"/>
  <c r="BD413" i="1"/>
  <c r="BB413" i="1"/>
  <c r="AZ413" i="1"/>
  <c r="AX413" i="1"/>
  <c r="AU413" i="1"/>
  <c r="AV413" i="1" s="1"/>
  <c r="AS413" i="1"/>
  <c r="AQ413" i="1"/>
  <c r="AO413" i="1"/>
  <c r="AM413" i="1"/>
  <c r="AK413" i="1"/>
  <c r="AI413" i="1"/>
  <c r="AG413" i="1"/>
  <c r="AE413" i="1"/>
  <c r="AA413" i="1"/>
  <c r="Y413" i="1"/>
  <c r="W413" i="1"/>
  <c r="U413" i="1"/>
  <c r="S413" i="1"/>
  <c r="Q413" i="1"/>
  <c r="CU412" i="1"/>
  <c r="CT412" i="1"/>
  <c r="CP412" i="1"/>
  <c r="CN412" i="1"/>
  <c r="CL412" i="1"/>
  <c r="CJ412" i="1"/>
  <c r="CF412" i="1"/>
  <c r="CD412" i="1"/>
  <c r="CB412" i="1"/>
  <c r="BX412" i="1"/>
  <c r="BV412" i="1"/>
  <c r="BT412" i="1"/>
  <c r="BR412" i="1"/>
  <c r="BP412" i="1"/>
  <c r="BN412" i="1"/>
  <c r="BL412" i="1"/>
  <c r="BF412" i="1"/>
  <c r="BD412" i="1"/>
  <c r="BB412" i="1"/>
  <c r="AZ412" i="1"/>
  <c r="AX412" i="1"/>
  <c r="AU412" i="1"/>
  <c r="AV412" i="1" s="1"/>
  <c r="AS412" i="1"/>
  <c r="AQ412" i="1"/>
  <c r="AO412" i="1"/>
  <c r="AM412" i="1"/>
  <c r="AK412" i="1"/>
  <c r="AI412" i="1"/>
  <c r="AG412" i="1"/>
  <c r="AE412" i="1"/>
  <c r="AA412" i="1"/>
  <c r="Y412" i="1"/>
  <c r="W412" i="1"/>
  <c r="U412" i="1"/>
  <c r="S412" i="1"/>
  <c r="Q412" i="1"/>
  <c r="CU411" i="1"/>
  <c r="CT411" i="1"/>
  <c r="CP411" i="1"/>
  <c r="CN411" i="1"/>
  <c r="CL411" i="1"/>
  <c r="CJ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U411" i="1"/>
  <c r="AV411" i="1" s="1"/>
  <c r="AS411" i="1"/>
  <c r="AQ411" i="1"/>
  <c r="AO411" i="1"/>
  <c r="AM411" i="1"/>
  <c r="AK411" i="1"/>
  <c r="AI411" i="1"/>
  <c r="AG411" i="1"/>
  <c r="AE411" i="1"/>
  <c r="AA411" i="1"/>
  <c r="Y411" i="1"/>
  <c r="W411" i="1"/>
  <c r="U411" i="1"/>
  <c r="S411" i="1"/>
  <c r="Q411" i="1"/>
  <c r="CT410" i="1"/>
  <c r="CP410" i="1"/>
  <c r="CN410" i="1"/>
  <c r="CM410" i="1"/>
  <c r="CU410" i="1" s="1"/>
  <c r="CL410" i="1"/>
  <c r="CJ410" i="1"/>
  <c r="CF410" i="1"/>
  <c r="CD410" i="1"/>
  <c r="BX410" i="1"/>
  <c r="BV410" i="1"/>
  <c r="BT410" i="1"/>
  <c r="BP410" i="1"/>
  <c r="BN410" i="1"/>
  <c r="BL410" i="1"/>
  <c r="BF410" i="1"/>
  <c r="BB410" i="1"/>
  <c r="AZ410" i="1"/>
  <c r="AX410" i="1"/>
  <c r="AV410" i="1"/>
  <c r="AS410" i="1"/>
  <c r="AQ410" i="1"/>
  <c r="AO410" i="1"/>
  <c r="AM410" i="1"/>
  <c r="AK410" i="1"/>
  <c r="AI410" i="1"/>
  <c r="AG410" i="1"/>
  <c r="AE410" i="1"/>
  <c r="AA410" i="1"/>
  <c r="Y410" i="1"/>
  <c r="W410" i="1"/>
  <c r="U410" i="1"/>
  <c r="S410" i="1"/>
  <c r="Q410" i="1"/>
  <c r="CU409" i="1"/>
  <c r="CT409" i="1"/>
  <c r="CN409" i="1"/>
  <c r="CL409" i="1"/>
  <c r="CJ409" i="1"/>
  <c r="CF409" i="1"/>
  <c r="CD409" i="1"/>
  <c r="BX409" i="1"/>
  <c r="BV409" i="1"/>
  <c r="BT409" i="1"/>
  <c r="BP409" i="1"/>
  <c r="BN409" i="1"/>
  <c r="BL409" i="1"/>
  <c r="BF409" i="1"/>
  <c r="BD409" i="1"/>
  <c r="BB409" i="1"/>
  <c r="AZ409" i="1"/>
  <c r="AX409" i="1"/>
  <c r="AV409" i="1"/>
  <c r="AS409" i="1"/>
  <c r="AQ409" i="1"/>
  <c r="AO409" i="1"/>
  <c r="AM409" i="1"/>
  <c r="AK409" i="1"/>
  <c r="AI409" i="1"/>
  <c r="AG409" i="1"/>
  <c r="AE409" i="1"/>
  <c r="AA409" i="1"/>
  <c r="Y409" i="1"/>
  <c r="W409" i="1"/>
  <c r="U409" i="1"/>
  <c r="S409" i="1"/>
  <c r="Q409" i="1"/>
  <c r="CS408" i="1"/>
  <c r="CQ408" i="1"/>
  <c r="CO408" i="1"/>
  <c r="CM408" i="1"/>
  <c r="CK408" i="1"/>
  <c r="CI408" i="1"/>
  <c r="CH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T408" i="1"/>
  <c r="AR408" i="1"/>
  <c r="AP408" i="1"/>
  <c r="AN408" i="1"/>
  <c r="AL408" i="1"/>
  <c r="AJ408" i="1"/>
  <c r="AH408" i="1"/>
  <c r="AF408" i="1"/>
  <c r="AD408" i="1"/>
  <c r="AC408" i="1"/>
  <c r="AB408" i="1"/>
  <c r="Z408" i="1"/>
  <c r="X408" i="1"/>
  <c r="V408" i="1"/>
  <c r="T408" i="1"/>
  <c r="R408" i="1"/>
  <c r="P408" i="1"/>
  <c r="CU407" i="1"/>
  <c r="CT407" i="1"/>
  <c r="CP407" i="1"/>
  <c r="CN407" i="1"/>
  <c r="CL407" i="1"/>
  <c r="CJ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U407" i="1"/>
  <c r="AV407" i="1" s="1"/>
  <c r="AS407" i="1"/>
  <c r="AQ407" i="1"/>
  <c r="AO407" i="1"/>
  <c r="AM407" i="1"/>
  <c r="AK407" i="1"/>
  <c r="AI407" i="1"/>
  <c r="AG407" i="1"/>
  <c r="AE407" i="1"/>
  <c r="AA407" i="1"/>
  <c r="Y407" i="1"/>
  <c r="W407" i="1"/>
  <c r="U407" i="1"/>
  <c r="S407" i="1"/>
  <c r="Q407" i="1"/>
  <c r="CU406" i="1"/>
  <c r="CT406" i="1"/>
  <c r="CP406" i="1"/>
  <c r="CN406" i="1"/>
  <c r="CL406" i="1"/>
  <c r="CJ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B406" i="1"/>
  <c r="AZ406" i="1"/>
  <c r="AX406" i="1"/>
  <c r="AU406" i="1"/>
  <c r="AV406" i="1" s="1"/>
  <c r="AS406" i="1"/>
  <c r="AQ406" i="1"/>
  <c r="AO406" i="1"/>
  <c r="AM406" i="1"/>
  <c r="AK406" i="1"/>
  <c r="AI406" i="1"/>
  <c r="AG406" i="1"/>
  <c r="AE406" i="1"/>
  <c r="AA406" i="1"/>
  <c r="Y406" i="1"/>
  <c r="W406" i="1"/>
  <c r="U406" i="1"/>
  <c r="S406" i="1"/>
  <c r="Q406" i="1"/>
  <c r="CU405" i="1"/>
  <c r="CT405" i="1"/>
  <c r="CP405" i="1"/>
  <c r="CN405" i="1"/>
  <c r="CL405" i="1"/>
  <c r="CJ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U405" i="1"/>
  <c r="AV405" i="1" s="1"/>
  <c r="AS405" i="1"/>
  <c r="AQ405" i="1"/>
  <c r="AO405" i="1"/>
  <c r="AM405" i="1"/>
  <c r="AK405" i="1"/>
  <c r="AI405" i="1"/>
  <c r="AG405" i="1"/>
  <c r="AE405" i="1"/>
  <c r="AA405" i="1"/>
  <c r="Y405" i="1"/>
  <c r="W405" i="1"/>
  <c r="U405" i="1"/>
  <c r="S405" i="1"/>
  <c r="Q405" i="1"/>
  <c r="CU404" i="1"/>
  <c r="CT404" i="1"/>
  <c r="CP404" i="1"/>
  <c r="CN404" i="1"/>
  <c r="CL404" i="1"/>
  <c r="CJ404" i="1"/>
  <c r="CF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U404" i="1"/>
  <c r="AV404" i="1" s="1"/>
  <c r="AS404" i="1"/>
  <c r="AQ404" i="1"/>
  <c r="AO404" i="1"/>
  <c r="AM404" i="1"/>
  <c r="AK404" i="1"/>
  <c r="AI404" i="1"/>
  <c r="AG404" i="1"/>
  <c r="AE404" i="1"/>
  <c r="AA404" i="1"/>
  <c r="Y404" i="1"/>
  <c r="W404" i="1"/>
  <c r="U404" i="1"/>
  <c r="S404" i="1"/>
  <c r="Q404" i="1"/>
  <c r="CU403" i="1"/>
  <c r="CT403" i="1"/>
  <c r="CN403" i="1"/>
  <c r="CJ403" i="1"/>
  <c r="CF403" i="1"/>
  <c r="BV403" i="1"/>
  <c r="BT403" i="1"/>
  <c r="BR403" i="1"/>
  <c r="BP403" i="1"/>
  <c r="BN403" i="1"/>
  <c r="BL403" i="1"/>
  <c r="BF403" i="1"/>
  <c r="BD403" i="1"/>
  <c r="BB403" i="1"/>
  <c r="AZ403" i="1"/>
  <c r="AX403" i="1"/>
  <c r="AU403" i="1"/>
  <c r="AV403" i="1" s="1"/>
  <c r="AS403" i="1"/>
  <c r="AQ403" i="1"/>
  <c r="AO403" i="1"/>
  <c r="AM403" i="1"/>
  <c r="AK403" i="1"/>
  <c r="AI403" i="1"/>
  <c r="AG403" i="1"/>
  <c r="AE403" i="1"/>
  <c r="AA403" i="1"/>
  <c r="Y403" i="1"/>
  <c r="W403" i="1"/>
  <c r="U403" i="1"/>
  <c r="S403" i="1"/>
  <c r="Q403" i="1"/>
  <c r="CS402" i="1"/>
  <c r="CQ402" i="1"/>
  <c r="CO402" i="1"/>
  <c r="CM402" i="1"/>
  <c r="CK402" i="1"/>
  <c r="CI402" i="1"/>
  <c r="CH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T402" i="1"/>
  <c r="AR402" i="1"/>
  <c r="AP402" i="1"/>
  <c r="AN402" i="1"/>
  <c r="AL402" i="1"/>
  <c r="AJ402" i="1"/>
  <c r="AH402" i="1"/>
  <c r="AF402" i="1"/>
  <c r="AC402" i="1"/>
  <c r="AB402" i="1"/>
  <c r="Z402" i="1"/>
  <c r="X402" i="1"/>
  <c r="V402" i="1"/>
  <c r="T402" i="1"/>
  <c r="R402" i="1"/>
  <c r="P402" i="1"/>
  <c r="CU401" i="1"/>
  <c r="CT401" i="1"/>
  <c r="CP401" i="1"/>
  <c r="CN401" i="1"/>
  <c r="CL401" i="1"/>
  <c r="CJ401" i="1"/>
  <c r="CF401" i="1"/>
  <c r="CB401" i="1"/>
  <c r="BZ401" i="1"/>
  <c r="BX401" i="1"/>
  <c r="BV401" i="1"/>
  <c r="BT401" i="1"/>
  <c r="BR401" i="1"/>
  <c r="BP401" i="1"/>
  <c r="BN401" i="1"/>
  <c r="BL401" i="1"/>
  <c r="BJ401" i="1"/>
  <c r="BH401" i="1"/>
  <c r="BF401" i="1"/>
  <c r="BD401" i="1"/>
  <c r="BB401" i="1"/>
  <c r="AZ401" i="1"/>
  <c r="AX401" i="1"/>
  <c r="AU401" i="1"/>
  <c r="AV401" i="1" s="1"/>
  <c r="AS401" i="1"/>
  <c r="AQ401" i="1"/>
  <c r="AO401" i="1"/>
  <c r="AM401" i="1"/>
  <c r="AK401" i="1"/>
  <c r="AI401" i="1"/>
  <c r="AG401" i="1"/>
  <c r="AE401" i="1"/>
  <c r="AA401" i="1"/>
  <c r="Y401" i="1"/>
  <c r="W401" i="1"/>
  <c r="U401" i="1"/>
  <c r="S401" i="1"/>
  <c r="Q401" i="1"/>
  <c r="CU400" i="1"/>
  <c r="CT400" i="1"/>
  <c r="CP400" i="1"/>
  <c r="CN400" i="1"/>
  <c r="CL400" i="1"/>
  <c r="CJ400" i="1"/>
  <c r="CF400" i="1"/>
  <c r="CB400" i="1"/>
  <c r="BZ400" i="1"/>
  <c r="BX400" i="1"/>
  <c r="BV400" i="1"/>
  <c r="BT400" i="1"/>
  <c r="BR400" i="1"/>
  <c r="BP400" i="1"/>
  <c r="BN400" i="1"/>
  <c r="BL400" i="1"/>
  <c r="BH400" i="1"/>
  <c r="BF400" i="1"/>
  <c r="BD400" i="1"/>
  <c r="BB400" i="1"/>
  <c r="AZ400" i="1"/>
  <c r="AX400" i="1"/>
  <c r="AU400" i="1"/>
  <c r="AV400" i="1" s="1"/>
  <c r="AS400" i="1"/>
  <c r="AQ400" i="1"/>
  <c r="AO400" i="1"/>
  <c r="AM400" i="1"/>
  <c r="AK400" i="1"/>
  <c r="AI400" i="1"/>
  <c r="AG400" i="1"/>
  <c r="AE400" i="1"/>
  <c r="AA400" i="1"/>
  <c r="Y400" i="1"/>
  <c r="W400" i="1"/>
  <c r="U400" i="1"/>
  <c r="S400" i="1"/>
  <c r="Q400" i="1"/>
  <c r="CU399" i="1"/>
  <c r="CT399" i="1"/>
  <c r="CP399" i="1"/>
  <c r="CN399" i="1"/>
  <c r="CL399" i="1"/>
  <c r="CJ399" i="1"/>
  <c r="CF399" i="1"/>
  <c r="CB399" i="1"/>
  <c r="BX399" i="1"/>
  <c r="BV399" i="1"/>
  <c r="BT399" i="1"/>
  <c r="BP399" i="1"/>
  <c r="BN399" i="1"/>
  <c r="BL399" i="1"/>
  <c r="BJ399" i="1"/>
  <c r="BH399" i="1"/>
  <c r="BF399" i="1"/>
  <c r="BD399" i="1"/>
  <c r="BB399" i="1"/>
  <c r="AZ399" i="1"/>
  <c r="AX399" i="1"/>
  <c r="AU399" i="1"/>
  <c r="AV399" i="1" s="1"/>
  <c r="AS399" i="1"/>
  <c r="AQ399" i="1"/>
  <c r="AO399" i="1"/>
  <c r="AM399" i="1"/>
  <c r="AK399" i="1"/>
  <c r="AI399" i="1"/>
  <c r="AG399" i="1"/>
  <c r="AE399" i="1"/>
  <c r="AA399" i="1"/>
  <c r="Y399" i="1"/>
  <c r="W399" i="1"/>
  <c r="U399" i="1"/>
  <c r="S399" i="1"/>
  <c r="Q399" i="1"/>
  <c r="CU398" i="1"/>
  <c r="CT398" i="1"/>
  <c r="CP398" i="1"/>
  <c r="CN398" i="1"/>
  <c r="CL398" i="1"/>
  <c r="CJ398" i="1"/>
  <c r="CF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S398" i="1"/>
  <c r="AQ398" i="1"/>
  <c r="AO398" i="1"/>
  <c r="AM398" i="1"/>
  <c r="AK398" i="1"/>
  <c r="AI398" i="1"/>
  <c r="AG398" i="1"/>
  <c r="AE398" i="1"/>
  <c r="AA398" i="1"/>
  <c r="Y398" i="1"/>
  <c r="W398" i="1"/>
  <c r="U398" i="1"/>
  <c r="S398" i="1"/>
  <c r="Q398" i="1"/>
  <c r="CU397" i="1"/>
  <c r="CT397" i="1"/>
  <c r="CP397" i="1"/>
  <c r="CN397" i="1"/>
  <c r="CJ397" i="1"/>
  <c r="CF397" i="1"/>
  <c r="CB397" i="1"/>
  <c r="BX397" i="1"/>
  <c r="BV397" i="1"/>
  <c r="BT397" i="1"/>
  <c r="BP397" i="1"/>
  <c r="BN397" i="1"/>
  <c r="BL397" i="1"/>
  <c r="BJ397" i="1"/>
  <c r="BF397" i="1"/>
  <c r="BB397" i="1"/>
  <c r="AZ397" i="1"/>
  <c r="AX397" i="1"/>
  <c r="AV397" i="1"/>
  <c r="AS397" i="1"/>
  <c r="AQ397" i="1"/>
  <c r="AO397" i="1"/>
  <c r="AM397" i="1"/>
  <c r="AK397" i="1"/>
  <c r="AI397" i="1"/>
  <c r="AG397" i="1"/>
  <c r="AE397" i="1"/>
  <c r="AA397" i="1"/>
  <c r="Y397" i="1"/>
  <c r="W397" i="1"/>
  <c r="U397" i="1"/>
  <c r="S397" i="1"/>
  <c r="Q397" i="1"/>
  <c r="CU396" i="1"/>
  <c r="CT396" i="1"/>
  <c r="CN396" i="1"/>
  <c r="CJ396" i="1"/>
  <c r="CF396" i="1"/>
  <c r="BV396" i="1"/>
  <c r="BT396" i="1"/>
  <c r="BP396" i="1"/>
  <c r="BN396" i="1"/>
  <c r="BL396" i="1"/>
  <c r="BJ396" i="1"/>
  <c r="BF396" i="1"/>
  <c r="BB396" i="1"/>
  <c r="AZ396" i="1"/>
  <c r="AX396" i="1"/>
  <c r="AV396" i="1"/>
  <c r="AS396" i="1"/>
  <c r="AQ396" i="1"/>
  <c r="AO396" i="1"/>
  <c r="AM396" i="1"/>
  <c r="AK396" i="1"/>
  <c r="AI396" i="1"/>
  <c r="AG396" i="1"/>
  <c r="AE396" i="1"/>
  <c r="AA396" i="1"/>
  <c r="Y396" i="1"/>
  <c r="W396" i="1"/>
  <c r="U396" i="1"/>
  <c r="S396" i="1"/>
  <c r="Q396" i="1"/>
  <c r="CU395" i="1"/>
  <c r="CT395" i="1"/>
  <c r="CP395" i="1"/>
  <c r="CN395" i="1"/>
  <c r="CL395" i="1"/>
  <c r="CJ395" i="1"/>
  <c r="CF395" i="1"/>
  <c r="BV395" i="1"/>
  <c r="BT395" i="1"/>
  <c r="BP395" i="1"/>
  <c r="BN395" i="1"/>
  <c r="BL395" i="1"/>
  <c r="BF395" i="1"/>
  <c r="BB395" i="1"/>
  <c r="AZ395" i="1"/>
  <c r="AX395" i="1"/>
  <c r="AV395" i="1"/>
  <c r="AS395" i="1"/>
  <c r="AQ395" i="1"/>
  <c r="AO395" i="1"/>
  <c r="AM395" i="1"/>
  <c r="AK395" i="1"/>
  <c r="AI395" i="1"/>
  <c r="AG395" i="1"/>
  <c r="AE395" i="1"/>
  <c r="AA395" i="1"/>
  <c r="Y395" i="1"/>
  <c r="W395" i="1"/>
  <c r="U395" i="1"/>
  <c r="S395" i="1"/>
  <c r="Q395" i="1"/>
  <c r="CU394" i="1"/>
  <c r="CT394" i="1"/>
  <c r="CN394" i="1"/>
  <c r="CL394" i="1"/>
  <c r="CJ394" i="1"/>
  <c r="CF394" i="1"/>
  <c r="BV394" i="1"/>
  <c r="BT394" i="1"/>
  <c r="BP394" i="1"/>
  <c r="BN394" i="1"/>
  <c r="BL394" i="1"/>
  <c r="BF394" i="1"/>
  <c r="BB394" i="1"/>
  <c r="AZ394" i="1"/>
  <c r="AX394" i="1"/>
  <c r="AS394" i="1"/>
  <c r="AQ394" i="1"/>
  <c r="AO394" i="1"/>
  <c r="AM394" i="1"/>
  <c r="AK394" i="1"/>
  <c r="AI394" i="1"/>
  <c r="AG394" i="1"/>
  <c r="AE394" i="1"/>
  <c r="AA394" i="1"/>
  <c r="Y394" i="1"/>
  <c r="W394" i="1"/>
  <c r="U394" i="1"/>
  <c r="S394" i="1"/>
  <c r="Q394" i="1"/>
  <c r="CS393" i="1"/>
  <c r="CQ393" i="1"/>
  <c r="CO393" i="1"/>
  <c r="CM393" i="1"/>
  <c r="CK393" i="1"/>
  <c r="CI393" i="1"/>
  <c r="CH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T393" i="1"/>
  <c r="AR393" i="1"/>
  <c r="AP393" i="1"/>
  <c r="AN393" i="1"/>
  <c r="AL393" i="1"/>
  <c r="AJ393" i="1"/>
  <c r="AH393" i="1"/>
  <c r="AF393" i="1"/>
  <c r="AD393" i="1"/>
  <c r="AC393" i="1"/>
  <c r="AB393" i="1"/>
  <c r="Z393" i="1"/>
  <c r="X393" i="1"/>
  <c r="V393" i="1"/>
  <c r="T393" i="1"/>
  <c r="R393" i="1"/>
  <c r="P393" i="1"/>
  <c r="CU392" i="1"/>
  <c r="CP392" i="1"/>
  <c r="CN392" i="1"/>
  <c r="CL392" i="1"/>
  <c r="CF392" i="1"/>
  <c r="CD392" i="1"/>
  <c r="CB392" i="1"/>
  <c r="BZ392" i="1"/>
  <c r="BX392" i="1"/>
  <c r="BV392" i="1"/>
  <c r="BR392" i="1"/>
  <c r="BN392" i="1"/>
  <c r="BL392" i="1"/>
  <c r="BJ392" i="1"/>
  <c r="BH392" i="1"/>
  <c r="BF392" i="1"/>
  <c r="BD392" i="1"/>
  <c r="AZ392" i="1"/>
  <c r="AU392" i="1"/>
  <c r="AV392" i="1" s="1"/>
  <c r="AO392" i="1"/>
  <c r="AM392" i="1"/>
  <c r="AK392" i="1"/>
  <c r="AI392" i="1"/>
  <c r="AG392" i="1"/>
  <c r="AE392" i="1"/>
  <c r="AA392" i="1"/>
  <c r="Y392" i="1"/>
  <c r="W392" i="1"/>
  <c r="U392" i="1"/>
  <c r="S392" i="1"/>
  <c r="Q392" i="1"/>
  <c r="CU391" i="1"/>
  <c r="CP391" i="1"/>
  <c r="CN391" i="1"/>
  <c r="CL391" i="1"/>
  <c r="CF391" i="1"/>
  <c r="CD391" i="1"/>
  <c r="CB391" i="1"/>
  <c r="BZ391" i="1"/>
  <c r="BX391" i="1"/>
  <c r="BV391" i="1"/>
  <c r="BR391" i="1"/>
  <c r="BN391" i="1"/>
  <c r="BL391" i="1"/>
  <c r="BJ391" i="1"/>
  <c r="BH391" i="1"/>
  <c r="BF391" i="1"/>
  <c r="BD391" i="1"/>
  <c r="AZ391" i="1"/>
  <c r="AU391" i="1"/>
  <c r="AV391" i="1" s="1"/>
  <c r="AO391" i="1"/>
  <c r="AM391" i="1"/>
  <c r="AK391" i="1"/>
  <c r="AI391" i="1"/>
  <c r="AG391" i="1"/>
  <c r="AE391" i="1"/>
  <c r="AA391" i="1"/>
  <c r="Y391" i="1"/>
  <c r="W391" i="1"/>
  <c r="U391" i="1"/>
  <c r="S391" i="1"/>
  <c r="Q391" i="1"/>
  <c r="CU390" i="1"/>
  <c r="CT390" i="1"/>
  <c r="CP390" i="1"/>
  <c r="CN390" i="1"/>
  <c r="CL390" i="1"/>
  <c r="CJ390" i="1"/>
  <c r="CF390" i="1"/>
  <c r="CD390" i="1"/>
  <c r="CB390" i="1"/>
  <c r="BX390" i="1"/>
  <c r="BV390" i="1"/>
  <c r="BT390" i="1"/>
  <c r="BP390" i="1"/>
  <c r="BN390" i="1"/>
  <c r="BL390" i="1"/>
  <c r="BJ390" i="1"/>
  <c r="BF390" i="1"/>
  <c r="BD390" i="1"/>
  <c r="BB390" i="1"/>
  <c r="AZ390" i="1"/>
  <c r="AX390" i="1"/>
  <c r="AU390" i="1"/>
  <c r="AV390" i="1" s="1"/>
  <c r="AS390" i="1"/>
  <c r="AQ390" i="1"/>
  <c r="AO390" i="1"/>
  <c r="AM390" i="1"/>
  <c r="AK390" i="1"/>
  <c r="AI390" i="1"/>
  <c r="AG390" i="1"/>
  <c r="AE390" i="1"/>
  <c r="AA390" i="1"/>
  <c r="Y390" i="1"/>
  <c r="W390" i="1"/>
  <c r="U390" i="1"/>
  <c r="S390" i="1"/>
  <c r="Q390" i="1"/>
  <c r="CU389" i="1"/>
  <c r="CT389" i="1"/>
  <c r="CP389" i="1"/>
  <c r="CN389" i="1"/>
  <c r="CL389" i="1"/>
  <c r="CJ389" i="1"/>
  <c r="CF389" i="1"/>
  <c r="CB389" i="1"/>
  <c r="BX389" i="1"/>
  <c r="BV389" i="1"/>
  <c r="BT389" i="1"/>
  <c r="BP389" i="1"/>
  <c r="BN389" i="1"/>
  <c r="BL389" i="1"/>
  <c r="BH389" i="1"/>
  <c r="BF389" i="1"/>
  <c r="BD389" i="1"/>
  <c r="BB389" i="1"/>
  <c r="AZ389" i="1"/>
  <c r="AX389" i="1"/>
  <c r="AU389" i="1"/>
  <c r="AV389" i="1" s="1"/>
  <c r="AS389" i="1"/>
  <c r="AQ389" i="1"/>
  <c r="AO389" i="1"/>
  <c r="AM389" i="1"/>
  <c r="AK389" i="1"/>
  <c r="AI389" i="1"/>
  <c r="AG389" i="1"/>
  <c r="AE389" i="1"/>
  <c r="AA389" i="1"/>
  <c r="Y389" i="1"/>
  <c r="W389" i="1"/>
  <c r="U389" i="1"/>
  <c r="S389" i="1"/>
  <c r="Q389" i="1"/>
  <c r="CU388" i="1"/>
  <c r="CT388" i="1"/>
  <c r="CP388" i="1"/>
  <c r="CN388" i="1"/>
  <c r="CL388" i="1"/>
  <c r="CJ388" i="1"/>
  <c r="CF388" i="1"/>
  <c r="CB388" i="1"/>
  <c r="BX388" i="1"/>
  <c r="BV388" i="1"/>
  <c r="BT388" i="1"/>
  <c r="BP388" i="1"/>
  <c r="BN388" i="1"/>
  <c r="BL388" i="1"/>
  <c r="BH388" i="1"/>
  <c r="BF388" i="1"/>
  <c r="BB388" i="1"/>
  <c r="AZ388" i="1"/>
  <c r="AX388" i="1"/>
  <c r="AV388" i="1"/>
  <c r="AS388" i="1"/>
  <c r="AQ388" i="1"/>
  <c r="AO388" i="1"/>
  <c r="AM388" i="1"/>
  <c r="AK388" i="1"/>
  <c r="AI388" i="1"/>
  <c r="AG388" i="1"/>
  <c r="AE388" i="1"/>
  <c r="AA388" i="1"/>
  <c r="Y388" i="1"/>
  <c r="W388" i="1"/>
  <c r="U388" i="1"/>
  <c r="S388" i="1"/>
  <c r="Q388" i="1"/>
  <c r="CU387" i="1"/>
  <c r="CT387" i="1"/>
  <c r="CP387" i="1"/>
  <c r="CN387" i="1"/>
  <c r="CL387" i="1"/>
  <c r="CJ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U387" i="1"/>
  <c r="AV387" i="1" s="1"/>
  <c r="AS387" i="1"/>
  <c r="AQ387" i="1"/>
  <c r="AO387" i="1"/>
  <c r="AM387" i="1"/>
  <c r="AK387" i="1"/>
  <c r="AI387" i="1"/>
  <c r="AG387" i="1"/>
  <c r="AE387" i="1"/>
  <c r="AA387" i="1"/>
  <c r="Y387" i="1"/>
  <c r="W387" i="1"/>
  <c r="U387" i="1"/>
  <c r="S387" i="1"/>
  <c r="Q387" i="1"/>
  <c r="CU386" i="1"/>
  <c r="CP386" i="1"/>
  <c r="CN386" i="1"/>
  <c r="CL386" i="1"/>
  <c r="CJ386" i="1"/>
  <c r="CH386" i="1"/>
  <c r="CF386" i="1"/>
  <c r="CD386" i="1"/>
  <c r="CB386" i="1"/>
  <c r="BX386" i="1"/>
  <c r="BV386" i="1"/>
  <c r="BT386" i="1"/>
  <c r="BP386" i="1"/>
  <c r="BN386" i="1"/>
  <c r="BL386" i="1"/>
  <c r="BH386" i="1"/>
  <c r="BF386" i="1"/>
  <c r="BB386" i="1"/>
  <c r="AZ386" i="1"/>
  <c r="AX386" i="1"/>
  <c r="AV386" i="1"/>
  <c r="AQ386" i="1"/>
  <c r="AO386" i="1"/>
  <c r="AM386" i="1"/>
  <c r="AK386" i="1"/>
  <c r="AI386" i="1"/>
  <c r="AG386" i="1"/>
  <c r="AE386" i="1"/>
  <c r="AA386" i="1"/>
  <c r="Y386" i="1"/>
  <c r="W386" i="1"/>
  <c r="U386" i="1"/>
  <c r="S386" i="1"/>
  <c r="Q386" i="1"/>
  <c r="CU385" i="1"/>
  <c r="CP385" i="1"/>
  <c r="CN385" i="1"/>
  <c r="CL385" i="1"/>
  <c r="CJ385" i="1"/>
  <c r="CH385" i="1"/>
  <c r="CF385" i="1"/>
  <c r="CB385" i="1"/>
  <c r="BX385" i="1"/>
  <c r="BV385" i="1"/>
  <c r="BT385" i="1"/>
  <c r="BP385" i="1"/>
  <c r="BN385" i="1"/>
  <c r="BL385" i="1"/>
  <c r="BF385" i="1"/>
  <c r="BB385" i="1"/>
  <c r="AZ385" i="1"/>
  <c r="AX385" i="1"/>
  <c r="AV385" i="1"/>
  <c r="AQ385" i="1"/>
  <c r="AO385" i="1"/>
  <c r="AM385" i="1"/>
  <c r="AK385" i="1"/>
  <c r="AI385" i="1"/>
  <c r="AG385" i="1"/>
  <c r="AE385" i="1"/>
  <c r="AA385" i="1"/>
  <c r="Y385" i="1"/>
  <c r="W385" i="1"/>
  <c r="U385" i="1"/>
  <c r="S385" i="1"/>
  <c r="Q385" i="1"/>
  <c r="CU384" i="1"/>
  <c r="CP384" i="1"/>
  <c r="CN384" i="1"/>
  <c r="CJ384" i="1"/>
  <c r="CH384" i="1"/>
  <c r="CF384" i="1"/>
  <c r="BV384" i="1"/>
  <c r="BT384" i="1"/>
  <c r="BP384" i="1"/>
  <c r="BN384" i="1"/>
  <c r="BL384" i="1"/>
  <c r="BF384" i="1"/>
  <c r="BB384" i="1"/>
  <c r="AZ384" i="1"/>
  <c r="AX384" i="1"/>
  <c r="AV384" i="1"/>
  <c r="AQ384" i="1"/>
  <c r="AO384" i="1"/>
  <c r="AM384" i="1"/>
  <c r="AK384" i="1"/>
  <c r="AI384" i="1"/>
  <c r="AG384" i="1"/>
  <c r="AE384" i="1"/>
  <c r="AA384" i="1"/>
  <c r="Y384" i="1"/>
  <c r="W384" i="1"/>
  <c r="U384" i="1"/>
  <c r="S384" i="1"/>
  <c r="Q384" i="1"/>
  <c r="CU383" i="1"/>
  <c r="CP383" i="1"/>
  <c r="CN383" i="1"/>
  <c r="CL383" i="1"/>
  <c r="CJ383" i="1"/>
  <c r="CH383" i="1"/>
  <c r="CF383" i="1"/>
  <c r="BV383" i="1"/>
  <c r="BT383" i="1"/>
  <c r="BP383" i="1"/>
  <c r="BN383" i="1"/>
  <c r="BL383" i="1"/>
  <c r="BF383" i="1"/>
  <c r="BB383" i="1"/>
  <c r="AZ383" i="1"/>
  <c r="AX383" i="1"/>
  <c r="AV383" i="1"/>
  <c r="AQ383" i="1"/>
  <c r="AO383" i="1"/>
  <c r="AM383" i="1"/>
  <c r="AK383" i="1"/>
  <c r="AI383" i="1"/>
  <c r="AG383" i="1"/>
  <c r="AE383" i="1"/>
  <c r="AA383" i="1"/>
  <c r="Y383" i="1"/>
  <c r="W383" i="1"/>
  <c r="U383" i="1"/>
  <c r="S383" i="1"/>
  <c r="Q383" i="1"/>
  <c r="CU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H382" i="1"/>
  <c r="BF382" i="1"/>
  <c r="BD382" i="1"/>
  <c r="BB382" i="1"/>
  <c r="AZ382" i="1"/>
  <c r="AX382" i="1"/>
  <c r="AU382" i="1"/>
  <c r="AV382" i="1" s="1"/>
  <c r="AQ382" i="1"/>
  <c r="AO382" i="1"/>
  <c r="AM382" i="1"/>
  <c r="AK382" i="1"/>
  <c r="AI382" i="1"/>
  <c r="AG382" i="1"/>
  <c r="AE382" i="1"/>
  <c r="AA382" i="1"/>
  <c r="Y382" i="1"/>
  <c r="W382" i="1"/>
  <c r="U382" i="1"/>
  <c r="S382" i="1"/>
  <c r="Q382" i="1"/>
  <c r="CU381" i="1"/>
  <c r="CT381" i="1"/>
  <c r="CP381" i="1"/>
  <c r="CN381" i="1"/>
  <c r="CL381" i="1"/>
  <c r="CJ381" i="1"/>
  <c r="CF381" i="1"/>
  <c r="BX381" i="1"/>
  <c r="BV381" i="1"/>
  <c r="BT381" i="1"/>
  <c r="BP381" i="1"/>
  <c r="BN381" i="1"/>
  <c r="BL381" i="1"/>
  <c r="BF381" i="1"/>
  <c r="BB381" i="1"/>
  <c r="AZ381" i="1"/>
  <c r="AX381" i="1"/>
  <c r="AV381" i="1"/>
  <c r="AS381" i="1"/>
  <c r="AQ381" i="1"/>
  <c r="AO381" i="1"/>
  <c r="AM381" i="1"/>
  <c r="AK381" i="1"/>
  <c r="AI381" i="1"/>
  <c r="AG381" i="1"/>
  <c r="AE381" i="1"/>
  <c r="AA381" i="1"/>
  <c r="Y381" i="1"/>
  <c r="W381" i="1"/>
  <c r="U381" i="1"/>
  <c r="S381" i="1"/>
  <c r="Q381" i="1"/>
  <c r="CU380" i="1"/>
  <c r="CT380" i="1"/>
  <c r="CP380" i="1"/>
  <c r="CN380" i="1"/>
  <c r="CL380" i="1"/>
  <c r="CJ380" i="1"/>
  <c r="CF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B380" i="1"/>
  <c r="AZ380" i="1"/>
  <c r="AX380" i="1"/>
  <c r="AV380" i="1"/>
  <c r="AS380" i="1"/>
  <c r="AQ380" i="1"/>
  <c r="AO380" i="1"/>
  <c r="AM380" i="1"/>
  <c r="AK380" i="1"/>
  <c r="AI380" i="1"/>
  <c r="AG380" i="1"/>
  <c r="AE380" i="1"/>
  <c r="AA380" i="1"/>
  <c r="Y380" i="1"/>
  <c r="W380" i="1"/>
  <c r="U380" i="1"/>
  <c r="S380" i="1"/>
  <c r="Q380" i="1"/>
  <c r="CU379" i="1"/>
  <c r="CT379" i="1"/>
  <c r="CP379" i="1"/>
  <c r="CN379" i="1"/>
  <c r="CL379" i="1"/>
  <c r="CJ379" i="1"/>
  <c r="CF379" i="1"/>
  <c r="CB379" i="1"/>
  <c r="BZ379" i="1"/>
  <c r="BX379" i="1"/>
  <c r="BV379" i="1"/>
  <c r="BT379" i="1"/>
  <c r="BP379" i="1"/>
  <c r="BN379" i="1"/>
  <c r="BL379" i="1"/>
  <c r="BJ379" i="1"/>
  <c r="BH379" i="1"/>
  <c r="BF379" i="1"/>
  <c r="BD379" i="1"/>
  <c r="BB379" i="1"/>
  <c r="AZ379" i="1"/>
  <c r="AX379" i="1"/>
  <c r="AU379" i="1"/>
  <c r="AV379" i="1" s="1"/>
  <c r="AS379" i="1"/>
  <c r="AQ379" i="1"/>
  <c r="AO379" i="1"/>
  <c r="AM379" i="1"/>
  <c r="AK379" i="1"/>
  <c r="AI379" i="1"/>
  <c r="AG379" i="1"/>
  <c r="AE379" i="1"/>
  <c r="AA379" i="1"/>
  <c r="Y379" i="1"/>
  <c r="W379" i="1"/>
  <c r="U379" i="1"/>
  <c r="S379" i="1"/>
  <c r="Q379" i="1"/>
  <c r="CU378" i="1"/>
  <c r="CT378" i="1"/>
  <c r="CP378" i="1"/>
  <c r="CN378" i="1"/>
  <c r="CL378" i="1"/>
  <c r="CJ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U378" i="1"/>
  <c r="AV378" i="1" s="1"/>
  <c r="AS378" i="1"/>
  <c r="AQ378" i="1"/>
  <c r="AO378" i="1"/>
  <c r="AM378" i="1"/>
  <c r="AK378" i="1"/>
  <c r="AI378" i="1"/>
  <c r="AG378" i="1"/>
  <c r="AE378" i="1"/>
  <c r="AA378" i="1"/>
  <c r="Y378" i="1"/>
  <c r="W378" i="1"/>
  <c r="U378" i="1"/>
  <c r="S378" i="1"/>
  <c r="Q378" i="1"/>
  <c r="CU377" i="1"/>
  <c r="CT377" i="1"/>
  <c r="CP377" i="1"/>
  <c r="CN377" i="1"/>
  <c r="CL377" i="1"/>
  <c r="CJ377" i="1"/>
  <c r="CF377" i="1"/>
  <c r="CD377" i="1"/>
  <c r="CB377" i="1"/>
  <c r="BX377" i="1"/>
  <c r="BV377" i="1"/>
  <c r="BT377" i="1"/>
  <c r="BP377" i="1"/>
  <c r="BN377" i="1"/>
  <c r="BL377" i="1"/>
  <c r="BH377" i="1"/>
  <c r="BF377" i="1"/>
  <c r="BD377" i="1"/>
  <c r="BB377" i="1"/>
  <c r="AZ377" i="1"/>
  <c r="AX377" i="1"/>
  <c r="AU377" i="1"/>
  <c r="AV377" i="1" s="1"/>
  <c r="AS377" i="1"/>
  <c r="AQ377" i="1"/>
  <c r="AO377" i="1"/>
  <c r="AM377" i="1"/>
  <c r="AK377" i="1"/>
  <c r="AI377" i="1"/>
  <c r="AG377" i="1"/>
  <c r="AE377" i="1"/>
  <c r="AA377" i="1"/>
  <c r="Y377" i="1"/>
  <c r="W377" i="1"/>
  <c r="U377" i="1"/>
  <c r="S377" i="1"/>
  <c r="Q377" i="1"/>
  <c r="CU376" i="1"/>
  <c r="CP376" i="1"/>
  <c r="CN376" i="1"/>
  <c r="CL376" i="1"/>
  <c r="CJ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BB376" i="1"/>
  <c r="AZ376" i="1"/>
  <c r="AX376" i="1"/>
  <c r="AU376" i="1"/>
  <c r="AQ376" i="1"/>
  <c r="AO376" i="1"/>
  <c r="AM376" i="1"/>
  <c r="AK376" i="1"/>
  <c r="AI376" i="1"/>
  <c r="AG376" i="1"/>
  <c r="AE376" i="1"/>
  <c r="AA376" i="1"/>
  <c r="Y376" i="1"/>
  <c r="W376" i="1"/>
  <c r="U376" i="1"/>
  <c r="S376" i="1"/>
  <c r="Q376" i="1"/>
  <c r="CU375" i="1"/>
  <c r="CT375" i="1"/>
  <c r="CP375" i="1"/>
  <c r="CN375" i="1"/>
  <c r="CL375" i="1"/>
  <c r="CJ375" i="1"/>
  <c r="CF375" i="1"/>
  <c r="CD375" i="1"/>
  <c r="CB375" i="1"/>
  <c r="BX375" i="1"/>
  <c r="BV375" i="1"/>
  <c r="BT375" i="1"/>
  <c r="BR375" i="1"/>
  <c r="BP375" i="1"/>
  <c r="BN375" i="1"/>
  <c r="BL375" i="1"/>
  <c r="BF375" i="1"/>
  <c r="BD375" i="1"/>
  <c r="BB375" i="1"/>
  <c r="AZ375" i="1"/>
  <c r="AX375" i="1"/>
  <c r="AU375" i="1"/>
  <c r="AV375" i="1" s="1"/>
  <c r="AS375" i="1"/>
  <c r="AQ375" i="1"/>
  <c r="AO375" i="1"/>
  <c r="AM375" i="1"/>
  <c r="AK375" i="1"/>
  <c r="AI375" i="1"/>
  <c r="AG375" i="1"/>
  <c r="AE375" i="1"/>
  <c r="AA375" i="1"/>
  <c r="Y375" i="1"/>
  <c r="W375" i="1"/>
  <c r="U375" i="1"/>
  <c r="S375" i="1"/>
  <c r="Q375" i="1"/>
  <c r="CU374" i="1"/>
  <c r="CT374" i="1"/>
  <c r="CP374" i="1"/>
  <c r="CN374" i="1"/>
  <c r="CL374" i="1"/>
  <c r="CJ374" i="1"/>
  <c r="CF374" i="1"/>
  <c r="CB374" i="1"/>
  <c r="BV374" i="1"/>
  <c r="BT374" i="1"/>
  <c r="BR374" i="1"/>
  <c r="BP374" i="1"/>
  <c r="BN374" i="1"/>
  <c r="BL374" i="1"/>
  <c r="BH374" i="1"/>
  <c r="BF374" i="1"/>
  <c r="BB374" i="1"/>
  <c r="AZ374" i="1"/>
  <c r="AX374" i="1"/>
  <c r="AV374" i="1"/>
  <c r="AS374" i="1"/>
  <c r="AQ374" i="1"/>
  <c r="AO374" i="1"/>
  <c r="AM374" i="1"/>
  <c r="AK374" i="1"/>
  <c r="AI374" i="1"/>
  <c r="AG374" i="1"/>
  <c r="AE374" i="1"/>
  <c r="AA374" i="1"/>
  <c r="Y374" i="1"/>
  <c r="W374" i="1"/>
  <c r="U374" i="1"/>
  <c r="S374" i="1"/>
  <c r="Q374" i="1"/>
  <c r="CU373" i="1"/>
  <c r="CT373" i="1"/>
  <c r="CP373" i="1"/>
  <c r="CN373" i="1"/>
  <c r="CL373" i="1"/>
  <c r="CJ373" i="1"/>
  <c r="CF373" i="1"/>
  <c r="BV373" i="1"/>
  <c r="BT373" i="1"/>
  <c r="BP373" i="1"/>
  <c r="BN373" i="1"/>
  <c r="BL373" i="1"/>
  <c r="BF373" i="1"/>
  <c r="BB373" i="1"/>
  <c r="AZ373" i="1"/>
  <c r="AX373" i="1"/>
  <c r="AV373" i="1"/>
  <c r="AS373" i="1"/>
  <c r="AQ373" i="1"/>
  <c r="AO373" i="1"/>
  <c r="AM373" i="1"/>
  <c r="AK373" i="1"/>
  <c r="AI373" i="1"/>
  <c r="AG373" i="1"/>
  <c r="AE373" i="1"/>
  <c r="AA373" i="1"/>
  <c r="Y373" i="1"/>
  <c r="W373" i="1"/>
  <c r="U373" i="1"/>
  <c r="S373" i="1"/>
  <c r="Q373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T372" i="1"/>
  <c r="AR372" i="1"/>
  <c r="AP372" i="1"/>
  <c r="AN372" i="1"/>
  <c r="AL372" i="1"/>
  <c r="AJ372" i="1"/>
  <c r="AH372" i="1"/>
  <c r="AF372" i="1"/>
  <c r="AD372" i="1"/>
  <c r="AC372" i="1"/>
  <c r="AB372" i="1"/>
  <c r="Z372" i="1"/>
  <c r="X372" i="1"/>
  <c r="V372" i="1"/>
  <c r="T372" i="1"/>
  <c r="R372" i="1"/>
  <c r="P372" i="1"/>
  <c r="CU371" i="1"/>
  <c r="CT371" i="1"/>
  <c r="CP371" i="1"/>
  <c r="CN371" i="1"/>
  <c r="CL371" i="1"/>
  <c r="CJ371" i="1"/>
  <c r="CF371" i="1"/>
  <c r="CD371" i="1"/>
  <c r="CB371" i="1"/>
  <c r="BX371" i="1"/>
  <c r="BV371" i="1"/>
  <c r="BT371" i="1"/>
  <c r="BR371" i="1"/>
  <c r="BP371" i="1"/>
  <c r="BN371" i="1"/>
  <c r="BL371" i="1"/>
  <c r="BH371" i="1"/>
  <c r="BF371" i="1"/>
  <c r="BD371" i="1"/>
  <c r="BB371" i="1"/>
  <c r="AZ371" i="1"/>
  <c r="AX371" i="1"/>
  <c r="AU371" i="1"/>
  <c r="AV371" i="1" s="1"/>
  <c r="AS371" i="1"/>
  <c r="AQ371" i="1"/>
  <c r="AO371" i="1"/>
  <c r="AM371" i="1"/>
  <c r="AK371" i="1"/>
  <c r="AI371" i="1"/>
  <c r="AG371" i="1"/>
  <c r="AE371" i="1"/>
  <c r="AA371" i="1"/>
  <c r="Y371" i="1"/>
  <c r="W371" i="1"/>
  <c r="U371" i="1"/>
  <c r="S371" i="1"/>
  <c r="Q371" i="1"/>
  <c r="CU370" i="1"/>
  <c r="CN370" i="1"/>
  <c r="CJ370" i="1"/>
  <c r="CH370" i="1"/>
  <c r="CF370" i="1"/>
  <c r="BX370" i="1"/>
  <c r="BV370" i="1"/>
  <c r="BT370" i="1"/>
  <c r="BP370" i="1"/>
  <c r="BN370" i="1"/>
  <c r="BL370" i="1"/>
  <c r="BF370" i="1"/>
  <c r="BB370" i="1"/>
  <c r="AZ370" i="1"/>
  <c r="AX370" i="1"/>
  <c r="AU370" i="1"/>
  <c r="AV370" i="1" s="1"/>
  <c r="AQ370" i="1"/>
  <c r="AO370" i="1"/>
  <c r="AM370" i="1"/>
  <c r="AK370" i="1"/>
  <c r="AI370" i="1"/>
  <c r="AG370" i="1"/>
  <c r="AE370" i="1"/>
  <c r="AA370" i="1"/>
  <c r="Y370" i="1"/>
  <c r="W370" i="1"/>
  <c r="U370" i="1"/>
  <c r="S370" i="1"/>
  <c r="Q370" i="1"/>
  <c r="CU369" i="1"/>
  <c r="CT369" i="1"/>
  <c r="CP369" i="1"/>
  <c r="CN369" i="1"/>
  <c r="CJ369" i="1"/>
  <c r="CF369" i="1"/>
  <c r="CD369" i="1"/>
  <c r="BZ369" i="1"/>
  <c r="BX369" i="1"/>
  <c r="BV369" i="1"/>
  <c r="BT369" i="1"/>
  <c r="BP369" i="1"/>
  <c r="BN369" i="1"/>
  <c r="BL369" i="1"/>
  <c r="BJ369" i="1"/>
  <c r="BF369" i="1"/>
  <c r="BB369" i="1"/>
  <c r="AZ369" i="1"/>
  <c r="AX369" i="1"/>
  <c r="AV369" i="1"/>
  <c r="AS369" i="1"/>
  <c r="AQ369" i="1"/>
  <c r="AO369" i="1"/>
  <c r="AM369" i="1"/>
  <c r="AK369" i="1"/>
  <c r="AI369" i="1"/>
  <c r="AG369" i="1"/>
  <c r="AE369" i="1"/>
  <c r="AA369" i="1"/>
  <c r="Y369" i="1"/>
  <c r="W369" i="1"/>
  <c r="U369" i="1"/>
  <c r="S369" i="1"/>
  <c r="Q369" i="1"/>
  <c r="CU368" i="1"/>
  <c r="CT368" i="1"/>
  <c r="CP368" i="1"/>
  <c r="CN368" i="1"/>
  <c r="CL368" i="1"/>
  <c r="CJ368" i="1"/>
  <c r="CF368" i="1"/>
  <c r="CD368" i="1"/>
  <c r="CB368" i="1"/>
  <c r="BX368" i="1"/>
  <c r="BV368" i="1"/>
  <c r="BT368" i="1"/>
  <c r="BR368" i="1"/>
  <c r="BP368" i="1"/>
  <c r="BN368" i="1"/>
  <c r="BL368" i="1"/>
  <c r="BF368" i="1"/>
  <c r="BD368" i="1"/>
  <c r="BB368" i="1"/>
  <c r="AZ368" i="1"/>
  <c r="AX368" i="1"/>
  <c r="AV368" i="1"/>
  <c r="AS368" i="1"/>
  <c r="AQ368" i="1"/>
  <c r="AO368" i="1"/>
  <c r="AM368" i="1"/>
  <c r="AK368" i="1"/>
  <c r="AI368" i="1"/>
  <c r="AG368" i="1"/>
  <c r="AE368" i="1"/>
  <c r="AA368" i="1"/>
  <c r="Y368" i="1"/>
  <c r="W368" i="1"/>
  <c r="U368" i="1"/>
  <c r="S368" i="1"/>
  <c r="Q368" i="1"/>
  <c r="CU367" i="1"/>
  <c r="CT367" i="1"/>
  <c r="CP367" i="1"/>
  <c r="CN367" i="1"/>
  <c r="CL367" i="1"/>
  <c r="CJ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U367" i="1"/>
  <c r="AV367" i="1" s="1"/>
  <c r="AS367" i="1"/>
  <c r="AQ367" i="1"/>
  <c r="AO367" i="1"/>
  <c r="AM367" i="1"/>
  <c r="AK367" i="1"/>
  <c r="AI367" i="1"/>
  <c r="AG367" i="1"/>
  <c r="AE367" i="1"/>
  <c r="AA367" i="1"/>
  <c r="Y367" i="1"/>
  <c r="W367" i="1"/>
  <c r="U367" i="1"/>
  <c r="S367" i="1"/>
  <c r="Q367" i="1"/>
  <c r="CU366" i="1"/>
  <c r="CT366" i="1"/>
  <c r="CP366" i="1"/>
  <c r="CN366" i="1"/>
  <c r="CL366" i="1"/>
  <c r="CJ366" i="1"/>
  <c r="CF366" i="1"/>
  <c r="BV366" i="1"/>
  <c r="BT366" i="1"/>
  <c r="BP366" i="1"/>
  <c r="BN366" i="1"/>
  <c r="BL366" i="1"/>
  <c r="BF366" i="1"/>
  <c r="BB366" i="1"/>
  <c r="AZ366" i="1"/>
  <c r="AX366" i="1"/>
  <c r="AV366" i="1"/>
  <c r="AS366" i="1"/>
  <c r="AQ366" i="1"/>
  <c r="AO366" i="1"/>
  <c r="AM366" i="1"/>
  <c r="AK366" i="1"/>
  <c r="AI366" i="1"/>
  <c r="AG366" i="1"/>
  <c r="AE366" i="1"/>
  <c r="AA366" i="1"/>
  <c r="Y366" i="1"/>
  <c r="W366" i="1"/>
  <c r="U366" i="1"/>
  <c r="S366" i="1"/>
  <c r="Q366" i="1"/>
  <c r="CU365" i="1"/>
  <c r="CT365" i="1"/>
  <c r="CP365" i="1"/>
  <c r="CN365" i="1"/>
  <c r="CL365" i="1"/>
  <c r="CJ365" i="1"/>
  <c r="CF365" i="1"/>
  <c r="BV365" i="1"/>
  <c r="BT365" i="1"/>
  <c r="BP365" i="1"/>
  <c r="BN365" i="1"/>
  <c r="BL365" i="1"/>
  <c r="BJ365" i="1"/>
  <c r="BF365" i="1"/>
  <c r="BB365" i="1"/>
  <c r="AZ365" i="1"/>
  <c r="AX365" i="1"/>
  <c r="AV365" i="1"/>
  <c r="AS365" i="1"/>
  <c r="AQ365" i="1"/>
  <c r="AO365" i="1"/>
  <c r="AM365" i="1"/>
  <c r="AK365" i="1"/>
  <c r="AI365" i="1"/>
  <c r="AG365" i="1"/>
  <c r="AE365" i="1"/>
  <c r="AA365" i="1"/>
  <c r="Y365" i="1"/>
  <c r="W365" i="1"/>
  <c r="U365" i="1"/>
  <c r="S365" i="1"/>
  <c r="Q365" i="1"/>
  <c r="CU364" i="1"/>
  <c r="CN364" i="1"/>
  <c r="CJ364" i="1"/>
  <c r="CH364" i="1"/>
  <c r="CF364" i="1"/>
  <c r="BV364" i="1"/>
  <c r="BT364" i="1"/>
  <c r="BP364" i="1"/>
  <c r="BN364" i="1"/>
  <c r="BL364" i="1"/>
  <c r="BF364" i="1"/>
  <c r="BB364" i="1"/>
  <c r="AZ364" i="1"/>
  <c r="AX364" i="1"/>
  <c r="AV364" i="1"/>
  <c r="AQ364" i="1"/>
  <c r="AO364" i="1"/>
  <c r="AM364" i="1"/>
  <c r="AK364" i="1"/>
  <c r="AI364" i="1"/>
  <c r="AG364" i="1"/>
  <c r="AE364" i="1"/>
  <c r="AA364" i="1"/>
  <c r="Y364" i="1"/>
  <c r="W364" i="1"/>
  <c r="U364" i="1"/>
  <c r="S364" i="1"/>
  <c r="Q364" i="1"/>
  <c r="CU363" i="1"/>
  <c r="CT363" i="1"/>
  <c r="CP363" i="1"/>
  <c r="CN363" i="1"/>
  <c r="CJ363" i="1"/>
  <c r="CF363" i="1"/>
  <c r="CD363" i="1"/>
  <c r="BX363" i="1"/>
  <c r="BV363" i="1"/>
  <c r="BT363" i="1"/>
  <c r="BP363" i="1"/>
  <c r="BN363" i="1"/>
  <c r="BL363" i="1"/>
  <c r="BF363" i="1"/>
  <c r="BD363" i="1"/>
  <c r="BB363" i="1"/>
  <c r="AZ363" i="1"/>
  <c r="AX363" i="1"/>
  <c r="AU363" i="1"/>
  <c r="AV363" i="1" s="1"/>
  <c r="AS363" i="1"/>
  <c r="AQ363" i="1"/>
  <c r="AO363" i="1"/>
  <c r="AM363" i="1"/>
  <c r="AK363" i="1"/>
  <c r="AI363" i="1"/>
  <c r="AG363" i="1"/>
  <c r="AE363" i="1"/>
  <c r="AA363" i="1"/>
  <c r="Y363" i="1"/>
  <c r="W363" i="1"/>
  <c r="U363" i="1"/>
  <c r="S363" i="1"/>
  <c r="Q363" i="1"/>
  <c r="CU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U362" i="1"/>
  <c r="AV362" i="1" s="1"/>
  <c r="AQ362" i="1"/>
  <c r="AO362" i="1"/>
  <c r="AM362" i="1"/>
  <c r="AK362" i="1"/>
  <c r="AI362" i="1"/>
  <c r="AG362" i="1"/>
  <c r="AE362" i="1"/>
  <c r="AA362" i="1"/>
  <c r="Y362" i="1"/>
  <c r="W362" i="1"/>
  <c r="U362" i="1"/>
  <c r="S362" i="1"/>
  <c r="Q362" i="1"/>
  <c r="CU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U361" i="1"/>
  <c r="AV361" i="1" s="1"/>
  <c r="AQ361" i="1"/>
  <c r="AO361" i="1"/>
  <c r="AM361" i="1"/>
  <c r="AK361" i="1"/>
  <c r="AI361" i="1"/>
  <c r="AG361" i="1"/>
  <c r="AE361" i="1"/>
  <c r="AA361" i="1"/>
  <c r="Y361" i="1"/>
  <c r="W361" i="1"/>
  <c r="U361" i="1"/>
  <c r="S361" i="1"/>
  <c r="Q361" i="1"/>
  <c r="CU360" i="1"/>
  <c r="CT360" i="1"/>
  <c r="CP360" i="1"/>
  <c r="CN360" i="1"/>
  <c r="CL360" i="1"/>
  <c r="CJ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U360" i="1"/>
  <c r="AV360" i="1" s="1"/>
  <c r="AS360" i="1"/>
  <c r="AQ360" i="1"/>
  <c r="AO360" i="1"/>
  <c r="AM360" i="1"/>
  <c r="AK360" i="1"/>
  <c r="AI360" i="1"/>
  <c r="AG360" i="1"/>
  <c r="AE360" i="1"/>
  <c r="AA360" i="1"/>
  <c r="Y360" i="1"/>
  <c r="W360" i="1"/>
  <c r="U360" i="1"/>
  <c r="S360" i="1"/>
  <c r="Q360" i="1"/>
  <c r="CU359" i="1"/>
  <c r="CT359" i="1"/>
  <c r="CP359" i="1"/>
  <c r="CN359" i="1"/>
  <c r="CL359" i="1"/>
  <c r="CJ359" i="1"/>
  <c r="CF359" i="1"/>
  <c r="CD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U359" i="1"/>
  <c r="AV359" i="1" s="1"/>
  <c r="AS359" i="1"/>
  <c r="AQ359" i="1"/>
  <c r="AO359" i="1"/>
  <c r="AM359" i="1"/>
  <c r="AK359" i="1"/>
  <c r="AI359" i="1"/>
  <c r="AG359" i="1"/>
  <c r="AE359" i="1"/>
  <c r="AA359" i="1"/>
  <c r="Y359" i="1"/>
  <c r="W359" i="1"/>
  <c r="U359" i="1"/>
  <c r="S359" i="1"/>
  <c r="Q359" i="1"/>
  <c r="CU358" i="1"/>
  <c r="CT358" i="1"/>
  <c r="CP358" i="1"/>
  <c r="CN358" i="1"/>
  <c r="CL358" i="1"/>
  <c r="CJ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U358" i="1"/>
  <c r="AV358" i="1" s="1"/>
  <c r="AS358" i="1"/>
  <c r="AQ358" i="1"/>
  <c r="AO358" i="1"/>
  <c r="AM358" i="1"/>
  <c r="AK358" i="1"/>
  <c r="AI358" i="1"/>
  <c r="AG358" i="1"/>
  <c r="AE358" i="1"/>
  <c r="AA358" i="1"/>
  <c r="Y358" i="1"/>
  <c r="W358" i="1"/>
  <c r="U358" i="1"/>
  <c r="S358" i="1"/>
  <c r="Q358" i="1"/>
  <c r="CU357" i="1"/>
  <c r="CT357" i="1"/>
  <c r="CP357" i="1"/>
  <c r="CN357" i="1"/>
  <c r="CL357" i="1"/>
  <c r="CJ357" i="1"/>
  <c r="CF357" i="1"/>
  <c r="CD357" i="1"/>
  <c r="CB357" i="1"/>
  <c r="BZ357" i="1"/>
  <c r="BX357" i="1"/>
  <c r="BV357" i="1"/>
  <c r="BT357" i="1"/>
  <c r="BP357" i="1"/>
  <c r="BN357" i="1"/>
  <c r="BL357" i="1"/>
  <c r="BH357" i="1"/>
  <c r="BF357" i="1"/>
  <c r="BD357" i="1"/>
  <c r="BB357" i="1"/>
  <c r="AZ357" i="1"/>
  <c r="AX357" i="1"/>
  <c r="AU357" i="1"/>
  <c r="AV357" i="1" s="1"/>
  <c r="AS357" i="1"/>
  <c r="AQ357" i="1"/>
  <c r="AO357" i="1"/>
  <c r="AM357" i="1"/>
  <c r="AK357" i="1"/>
  <c r="AI357" i="1"/>
  <c r="AG357" i="1"/>
  <c r="AE357" i="1"/>
  <c r="AA357" i="1"/>
  <c r="Y357" i="1"/>
  <c r="W357" i="1"/>
  <c r="U357" i="1"/>
  <c r="S357" i="1"/>
  <c r="Q357" i="1"/>
  <c r="CU356" i="1"/>
  <c r="CT356" i="1"/>
  <c r="CP356" i="1"/>
  <c r="CN356" i="1"/>
  <c r="CL356" i="1"/>
  <c r="CJ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U356" i="1"/>
  <c r="AV356" i="1" s="1"/>
  <c r="AS356" i="1"/>
  <c r="AQ356" i="1"/>
  <c r="AO356" i="1"/>
  <c r="AM356" i="1"/>
  <c r="AK356" i="1"/>
  <c r="AI356" i="1"/>
  <c r="AG356" i="1"/>
  <c r="AE356" i="1"/>
  <c r="AA356" i="1"/>
  <c r="Y356" i="1"/>
  <c r="W356" i="1"/>
  <c r="U356" i="1"/>
  <c r="S356" i="1"/>
  <c r="Q356" i="1"/>
  <c r="CU355" i="1"/>
  <c r="CT355" i="1"/>
  <c r="CP355" i="1"/>
  <c r="CN355" i="1"/>
  <c r="CJ355" i="1"/>
  <c r="CF355" i="1"/>
  <c r="BV355" i="1"/>
  <c r="BT355" i="1"/>
  <c r="BP355" i="1"/>
  <c r="BN355" i="1"/>
  <c r="BL355" i="1"/>
  <c r="BF355" i="1"/>
  <c r="BB355" i="1"/>
  <c r="AZ355" i="1"/>
  <c r="AX355" i="1"/>
  <c r="AV355" i="1"/>
  <c r="AS355" i="1"/>
  <c r="AQ355" i="1"/>
  <c r="AO355" i="1"/>
  <c r="AM355" i="1"/>
  <c r="AK355" i="1"/>
  <c r="AI355" i="1"/>
  <c r="AG355" i="1"/>
  <c r="AE355" i="1"/>
  <c r="AA355" i="1"/>
  <c r="Y355" i="1"/>
  <c r="W355" i="1"/>
  <c r="U355" i="1"/>
  <c r="S355" i="1"/>
  <c r="Q355" i="1"/>
  <c r="CU354" i="1"/>
  <c r="CN354" i="1"/>
  <c r="CJ354" i="1"/>
  <c r="CH354" i="1"/>
  <c r="CF354" i="1"/>
  <c r="BV354" i="1"/>
  <c r="BT354" i="1"/>
  <c r="BP354" i="1"/>
  <c r="BN354" i="1"/>
  <c r="BL354" i="1"/>
  <c r="BF354" i="1"/>
  <c r="BB354" i="1"/>
  <c r="AZ354" i="1"/>
  <c r="AX354" i="1"/>
  <c r="AQ354" i="1"/>
  <c r="AO354" i="1"/>
  <c r="AM354" i="1"/>
  <c r="AK354" i="1"/>
  <c r="AI354" i="1"/>
  <c r="AG354" i="1"/>
  <c r="AE354" i="1"/>
  <c r="AA354" i="1"/>
  <c r="Y354" i="1"/>
  <c r="W354" i="1"/>
  <c r="U354" i="1"/>
  <c r="S354" i="1"/>
  <c r="Q354" i="1"/>
  <c r="CU353" i="1"/>
  <c r="CT353" i="1"/>
  <c r="CP353" i="1"/>
  <c r="CN353" i="1"/>
  <c r="CJ353" i="1"/>
  <c r="CF353" i="1"/>
  <c r="CD353" i="1"/>
  <c r="BV353" i="1"/>
  <c r="BT353" i="1"/>
  <c r="BR353" i="1"/>
  <c r="BP353" i="1"/>
  <c r="BN353" i="1"/>
  <c r="BL353" i="1"/>
  <c r="BF353" i="1"/>
  <c r="BB353" i="1"/>
  <c r="AZ353" i="1"/>
  <c r="AX353" i="1"/>
  <c r="AV353" i="1"/>
  <c r="AS353" i="1"/>
  <c r="AQ353" i="1"/>
  <c r="AO353" i="1"/>
  <c r="AM353" i="1"/>
  <c r="AK353" i="1"/>
  <c r="AI353" i="1"/>
  <c r="AG353" i="1"/>
  <c r="AE353" i="1"/>
  <c r="AA353" i="1"/>
  <c r="Y353" i="1"/>
  <c r="W353" i="1"/>
  <c r="U353" i="1"/>
  <c r="S353" i="1"/>
  <c r="Q353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T352" i="1"/>
  <c r="AR352" i="1"/>
  <c r="AP352" i="1"/>
  <c r="AN352" i="1"/>
  <c r="AL352" i="1"/>
  <c r="AJ352" i="1"/>
  <c r="AH352" i="1"/>
  <c r="AF352" i="1"/>
  <c r="AD352" i="1"/>
  <c r="AC352" i="1"/>
  <c r="AB352" i="1"/>
  <c r="Z352" i="1"/>
  <c r="X352" i="1"/>
  <c r="V352" i="1"/>
  <c r="T352" i="1"/>
  <c r="R352" i="1"/>
  <c r="P352" i="1"/>
  <c r="CU351" i="1"/>
  <c r="CP351" i="1"/>
  <c r="CN351" i="1"/>
  <c r="CL351" i="1"/>
  <c r="CF351" i="1"/>
  <c r="CD351" i="1"/>
  <c r="CB351" i="1"/>
  <c r="BZ351" i="1"/>
  <c r="BX351" i="1"/>
  <c r="BV351" i="1"/>
  <c r="BR351" i="1"/>
  <c r="BN351" i="1"/>
  <c r="BL351" i="1"/>
  <c r="BJ351" i="1"/>
  <c r="BH351" i="1"/>
  <c r="BF351" i="1"/>
  <c r="BD351" i="1"/>
  <c r="AZ351" i="1"/>
  <c r="AU351" i="1"/>
  <c r="AV351" i="1" s="1"/>
  <c r="AO351" i="1"/>
  <c r="AM351" i="1"/>
  <c r="AK351" i="1"/>
  <c r="AI351" i="1"/>
  <c r="AG351" i="1"/>
  <c r="AE351" i="1"/>
  <c r="AA351" i="1"/>
  <c r="Y351" i="1"/>
  <c r="W351" i="1"/>
  <c r="U351" i="1"/>
  <c r="S351" i="1"/>
  <c r="Q351" i="1"/>
  <c r="CU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U350" i="1"/>
  <c r="AV350" i="1" s="1"/>
  <c r="AQ350" i="1"/>
  <c r="AO350" i="1"/>
  <c r="AM350" i="1"/>
  <c r="AK350" i="1"/>
  <c r="AI350" i="1"/>
  <c r="AG350" i="1"/>
  <c r="AE350" i="1"/>
  <c r="AA350" i="1"/>
  <c r="Y350" i="1"/>
  <c r="W350" i="1"/>
  <c r="U350" i="1"/>
  <c r="S350" i="1"/>
  <c r="Q350" i="1"/>
  <c r="CU349" i="1"/>
  <c r="CT349" i="1"/>
  <c r="CP349" i="1"/>
  <c r="CN349" i="1"/>
  <c r="CL349" i="1"/>
  <c r="CJ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U349" i="1"/>
  <c r="AV349" i="1" s="1"/>
  <c r="AS349" i="1"/>
  <c r="AQ349" i="1"/>
  <c r="AO349" i="1"/>
  <c r="AM349" i="1"/>
  <c r="AK349" i="1"/>
  <c r="AI349" i="1"/>
  <c r="AG349" i="1"/>
  <c r="AE349" i="1"/>
  <c r="AA349" i="1"/>
  <c r="Y349" i="1"/>
  <c r="W349" i="1"/>
  <c r="U349" i="1"/>
  <c r="S349" i="1"/>
  <c r="Q349" i="1"/>
  <c r="CU348" i="1"/>
  <c r="CT348" i="1"/>
  <c r="CP348" i="1"/>
  <c r="CN348" i="1"/>
  <c r="CL348" i="1"/>
  <c r="CJ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U348" i="1"/>
  <c r="AV348" i="1" s="1"/>
  <c r="AS348" i="1"/>
  <c r="AQ348" i="1"/>
  <c r="AO348" i="1"/>
  <c r="AM348" i="1"/>
  <c r="AK348" i="1"/>
  <c r="AI348" i="1"/>
  <c r="AG348" i="1"/>
  <c r="AE348" i="1"/>
  <c r="AA348" i="1"/>
  <c r="Y348" i="1"/>
  <c r="W348" i="1"/>
  <c r="U348" i="1"/>
  <c r="S348" i="1"/>
  <c r="Q348" i="1"/>
  <c r="CU347" i="1"/>
  <c r="CT347" i="1"/>
  <c r="CP347" i="1"/>
  <c r="CN347" i="1"/>
  <c r="CL347" i="1"/>
  <c r="CJ347" i="1"/>
  <c r="CF347" i="1"/>
  <c r="CD347" i="1"/>
  <c r="CB347" i="1"/>
  <c r="BZ347" i="1"/>
  <c r="BX347" i="1"/>
  <c r="BV347" i="1"/>
  <c r="BT347" i="1"/>
  <c r="BR347" i="1"/>
  <c r="BP347" i="1"/>
  <c r="BN347" i="1"/>
  <c r="BL347" i="1"/>
  <c r="BF347" i="1"/>
  <c r="BD347" i="1"/>
  <c r="BB347" i="1"/>
  <c r="AZ347" i="1"/>
  <c r="AX347" i="1"/>
  <c r="AU347" i="1"/>
  <c r="AV347" i="1" s="1"/>
  <c r="AS347" i="1"/>
  <c r="AQ347" i="1"/>
  <c r="AO347" i="1"/>
  <c r="AM347" i="1"/>
  <c r="AK347" i="1"/>
  <c r="AI347" i="1"/>
  <c r="AG347" i="1"/>
  <c r="AE347" i="1"/>
  <c r="AA347" i="1"/>
  <c r="Y347" i="1"/>
  <c r="W347" i="1"/>
  <c r="U347" i="1"/>
  <c r="S347" i="1"/>
  <c r="Q347" i="1"/>
  <c r="CU346" i="1"/>
  <c r="CT346" i="1"/>
  <c r="CP346" i="1"/>
  <c r="CN346" i="1"/>
  <c r="CL346" i="1"/>
  <c r="CJ346" i="1"/>
  <c r="CF346" i="1"/>
  <c r="CD346" i="1"/>
  <c r="BX346" i="1"/>
  <c r="BV346" i="1"/>
  <c r="BT346" i="1"/>
  <c r="BR346" i="1"/>
  <c r="BP346" i="1"/>
  <c r="BN346" i="1"/>
  <c r="BL346" i="1"/>
  <c r="BH346" i="1"/>
  <c r="BF346" i="1"/>
  <c r="BB346" i="1"/>
  <c r="AZ346" i="1"/>
  <c r="AX346" i="1"/>
  <c r="AV346" i="1"/>
  <c r="AS346" i="1"/>
  <c r="AQ346" i="1"/>
  <c r="AO346" i="1"/>
  <c r="AM346" i="1"/>
  <c r="AK346" i="1"/>
  <c r="AI346" i="1"/>
  <c r="AG346" i="1"/>
  <c r="AE346" i="1"/>
  <c r="AA346" i="1"/>
  <c r="Y346" i="1"/>
  <c r="W346" i="1"/>
  <c r="U346" i="1"/>
  <c r="S346" i="1"/>
  <c r="Q346" i="1"/>
  <c r="CU345" i="1"/>
  <c r="CT345" i="1"/>
  <c r="CP345" i="1"/>
  <c r="CN345" i="1"/>
  <c r="CL345" i="1"/>
  <c r="CJ345" i="1"/>
  <c r="CF345" i="1"/>
  <c r="CB345" i="1"/>
  <c r="BX345" i="1"/>
  <c r="BV345" i="1"/>
  <c r="BT345" i="1"/>
  <c r="BP345" i="1"/>
  <c r="BN345" i="1"/>
  <c r="BL345" i="1"/>
  <c r="BF345" i="1"/>
  <c r="BD345" i="1"/>
  <c r="BB345" i="1"/>
  <c r="AZ345" i="1"/>
  <c r="AX345" i="1"/>
  <c r="AV345" i="1"/>
  <c r="AS345" i="1"/>
  <c r="AQ345" i="1"/>
  <c r="AO345" i="1"/>
  <c r="AM345" i="1"/>
  <c r="AK345" i="1"/>
  <c r="AI345" i="1"/>
  <c r="AG345" i="1"/>
  <c r="AE345" i="1"/>
  <c r="AA345" i="1"/>
  <c r="Y345" i="1"/>
  <c r="W345" i="1"/>
  <c r="U345" i="1"/>
  <c r="S345" i="1"/>
  <c r="Q345" i="1"/>
  <c r="CU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U344" i="1"/>
  <c r="AV344" i="1" s="1"/>
  <c r="AQ344" i="1"/>
  <c r="AO344" i="1"/>
  <c r="AM344" i="1"/>
  <c r="AK344" i="1"/>
  <c r="AI344" i="1"/>
  <c r="AG344" i="1"/>
  <c r="AE344" i="1"/>
  <c r="AA344" i="1"/>
  <c r="Y344" i="1"/>
  <c r="W344" i="1"/>
  <c r="U344" i="1"/>
  <c r="S344" i="1"/>
  <c r="Q344" i="1"/>
  <c r="CU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H343" i="1"/>
  <c r="BF343" i="1"/>
  <c r="BD343" i="1"/>
  <c r="BB343" i="1"/>
  <c r="AZ343" i="1"/>
  <c r="AX343" i="1"/>
  <c r="AU343" i="1"/>
  <c r="AV343" i="1" s="1"/>
  <c r="AQ343" i="1"/>
  <c r="AO343" i="1"/>
  <c r="AM343" i="1"/>
  <c r="AK343" i="1"/>
  <c r="AI343" i="1"/>
  <c r="AG343" i="1"/>
  <c r="AE343" i="1"/>
  <c r="AA343" i="1"/>
  <c r="Y343" i="1"/>
  <c r="W343" i="1"/>
  <c r="U343" i="1"/>
  <c r="S343" i="1"/>
  <c r="Q343" i="1"/>
  <c r="CU342" i="1"/>
  <c r="CT342" i="1"/>
  <c r="CP342" i="1"/>
  <c r="CN342" i="1"/>
  <c r="CL342" i="1"/>
  <c r="CJ342" i="1"/>
  <c r="CF342" i="1"/>
  <c r="CD342" i="1"/>
  <c r="CB342" i="1"/>
  <c r="BZ342" i="1"/>
  <c r="BV342" i="1"/>
  <c r="BT342" i="1"/>
  <c r="BR342" i="1"/>
  <c r="BP342" i="1"/>
  <c r="BN342" i="1"/>
  <c r="BL342" i="1"/>
  <c r="BH342" i="1"/>
  <c r="BF342" i="1"/>
  <c r="BD342" i="1"/>
  <c r="BB342" i="1"/>
  <c r="AZ342" i="1"/>
  <c r="AX342" i="1"/>
  <c r="AV342" i="1"/>
  <c r="AS342" i="1"/>
  <c r="AQ342" i="1"/>
  <c r="AO342" i="1"/>
  <c r="AM342" i="1"/>
  <c r="AK342" i="1"/>
  <c r="AI342" i="1"/>
  <c r="AG342" i="1"/>
  <c r="AE342" i="1"/>
  <c r="AA342" i="1"/>
  <c r="Y342" i="1"/>
  <c r="W342" i="1"/>
  <c r="U342" i="1"/>
  <c r="S342" i="1"/>
  <c r="Q342" i="1"/>
  <c r="CU341" i="1"/>
  <c r="CT341" i="1"/>
  <c r="CP341" i="1"/>
  <c r="CN341" i="1"/>
  <c r="CL341" i="1"/>
  <c r="CJ341" i="1"/>
  <c r="CF341" i="1"/>
  <c r="BV341" i="1"/>
  <c r="BT341" i="1"/>
  <c r="BP341" i="1"/>
  <c r="BN341" i="1"/>
  <c r="BL341" i="1"/>
  <c r="BF341" i="1"/>
  <c r="BB341" i="1"/>
  <c r="AZ341" i="1"/>
  <c r="AX341" i="1"/>
  <c r="AV341" i="1"/>
  <c r="AS341" i="1"/>
  <c r="AQ341" i="1"/>
  <c r="AO341" i="1"/>
  <c r="AM341" i="1"/>
  <c r="AK341" i="1"/>
  <c r="AI341" i="1"/>
  <c r="AG341" i="1"/>
  <c r="AE341" i="1"/>
  <c r="AA341" i="1"/>
  <c r="Y341" i="1"/>
  <c r="W341" i="1"/>
  <c r="U341" i="1"/>
  <c r="S341" i="1"/>
  <c r="Q341" i="1"/>
  <c r="CU340" i="1"/>
  <c r="CT340" i="1"/>
  <c r="CN340" i="1"/>
  <c r="CJ340" i="1"/>
  <c r="CF340" i="1"/>
  <c r="BX340" i="1"/>
  <c r="BV340" i="1"/>
  <c r="BT340" i="1"/>
  <c r="BP340" i="1"/>
  <c r="BN340" i="1"/>
  <c r="BL340" i="1"/>
  <c r="BF340" i="1"/>
  <c r="BB340" i="1"/>
  <c r="AZ340" i="1"/>
  <c r="AX340" i="1"/>
  <c r="AV340" i="1"/>
  <c r="AS340" i="1"/>
  <c r="AQ340" i="1"/>
  <c r="AO340" i="1"/>
  <c r="AM340" i="1"/>
  <c r="AK340" i="1"/>
  <c r="AI340" i="1"/>
  <c r="AG340" i="1"/>
  <c r="AE340" i="1"/>
  <c r="AA340" i="1"/>
  <c r="Y340" i="1"/>
  <c r="W340" i="1"/>
  <c r="U340" i="1"/>
  <c r="S340" i="1"/>
  <c r="Q340" i="1"/>
  <c r="CU339" i="1"/>
  <c r="CP339" i="1"/>
  <c r="CN339" i="1"/>
  <c r="CL339" i="1"/>
  <c r="CJ339" i="1"/>
  <c r="CH339" i="1"/>
  <c r="CF339" i="1"/>
  <c r="BX339" i="1"/>
  <c r="BV339" i="1"/>
  <c r="BT339" i="1"/>
  <c r="BP339" i="1"/>
  <c r="BN339" i="1"/>
  <c r="BL339" i="1"/>
  <c r="BF339" i="1"/>
  <c r="BB339" i="1"/>
  <c r="AZ339" i="1"/>
  <c r="AX339" i="1"/>
  <c r="AV339" i="1"/>
  <c r="AQ339" i="1"/>
  <c r="AO339" i="1"/>
  <c r="AM339" i="1"/>
  <c r="AK339" i="1"/>
  <c r="AI339" i="1"/>
  <c r="AG339" i="1"/>
  <c r="AE339" i="1"/>
  <c r="AA339" i="1"/>
  <c r="Y339" i="1"/>
  <c r="W339" i="1"/>
  <c r="U339" i="1"/>
  <c r="S339" i="1"/>
  <c r="Q339" i="1"/>
  <c r="CU338" i="1"/>
  <c r="CT338" i="1"/>
  <c r="CP338" i="1"/>
  <c r="CN338" i="1"/>
  <c r="CL338" i="1"/>
  <c r="CJ338" i="1"/>
  <c r="CF338" i="1"/>
  <c r="CD338" i="1"/>
  <c r="CB338" i="1"/>
  <c r="BZ338" i="1"/>
  <c r="BX338" i="1"/>
  <c r="BV338" i="1"/>
  <c r="BT338" i="1"/>
  <c r="BP338" i="1"/>
  <c r="BN338" i="1"/>
  <c r="BL338" i="1"/>
  <c r="BJ338" i="1"/>
  <c r="BF338" i="1"/>
  <c r="BD338" i="1"/>
  <c r="BB338" i="1"/>
  <c r="AZ338" i="1"/>
  <c r="AX338" i="1"/>
  <c r="AU338" i="1"/>
  <c r="AV338" i="1" s="1"/>
  <c r="AS338" i="1"/>
  <c r="AQ338" i="1"/>
  <c r="AO338" i="1"/>
  <c r="AM338" i="1"/>
  <c r="AK338" i="1"/>
  <c r="AI338" i="1"/>
  <c r="AG338" i="1"/>
  <c r="AE338" i="1"/>
  <c r="AA338" i="1"/>
  <c r="Y338" i="1"/>
  <c r="W338" i="1"/>
  <c r="U338" i="1"/>
  <c r="S338" i="1"/>
  <c r="Q338" i="1"/>
  <c r="CU337" i="1"/>
  <c r="CT337" i="1"/>
  <c r="CN337" i="1"/>
  <c r="CJ337" i="1"/>
  <c r="CF337" i="1"/>
  <c r="BV337" i="1"/>
  <c r="BT337" i="1"/>
  <c r="BP337" i="1"/>
  <c r="BN337" i="1"/>
  <c r="BL337" i="1"/>
  <c r="BF337" i="1"/>
  <c r="BB337" i="1"/>
  <c r="AZ337" i="1"/>
  <c r="AX337" i="1"/>
  <c r="AV337" i="1"/>
  <c r="AS337" i="1"/>
  <c r="AQ337" i="1"/>
  <c r="AO337" i="1"/>
  <c r="AM337" i="1"/>
  <c r="AK337" i="1"/>
  <c r="AI337" i="1"/>
  <c r="AG337" i="1"/>
  <c r="AE337" i="1"/>
  <c r="AA337" i="1"/>
  <c r="Y337" i="1"/>
  <c r="W337" i="1"/>
  <c r="U337" i="1"/>
  <c r="S337" i="1"/>
  <c r="Q337" i="1"/>
  <c r="CU336" i="1"/>
  <c r="CT336" i="1"/>
  <c r="CN336" i="1"/>
  <c r="CJ336" i="1"/>
  <c r="CF336" i="1"/>
  <c r="BX336" i="1"/>
  <c r="BV336" i="1"/>
  <c r="BT336" i="1"/>
  <c r="BP336" i="1"/>
  <c r="BN336" i="1"/>
  <c r="BL336" i="1"/>
  <c r="BF336" i="1"/>
  <c r="BB336" i="1"/>
  <c r="AZ336" i="1"/>
  <c r="AX336" i="1"/>
  <c r="AV336" i="1"/>
  <c r="AS336" i="1"/>
  <c r="AQ336" i="1"/>
  <c r="AO336" i="1"/>
  <c r="AM336" i="1"/>
  <c r="AK336" i="1"/>
  <c r="AI336" i="1"/>
  <c r="AG336" i="1"/>
  <c r="AE336" i="1"/>
  <c r="AA336" i="1"/>
  <c r="Y336" i="1"/>
  <c r="W336" i="1"/>
  <c r="U336" i="1"/>
  <c r="S336" i="1"/>
  <c r="Q336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T335" i="1"/>
  <c r="AR335" i="1"/>
  <c r="AP335" i="1"/>
  <c r="AN335" i="1"/>
  <c r="AL335" i="1"/>
  <c r="AJ335" i="1"/>
  <c r="AH335" i="1"/>
  <c r="AF335" i="1"/>
  <c r="AD335" i="1"/>
  <c r="AC335" i="1"/>
  <c r="AB335" i="1"/>
  <c r="Z335" i="1"/>
  <c r="X335" i="1"/>
  <c r="V335" i="1"/>
  <c r="T335" i="1"/>
  <c r="R335" i="1"/>
  <c r="P335" i="1"/>
  <c r="CU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B334" i="1"/>
  <c r="AZ334" i="1"/>
  <c r="AX334" i="1"/>
  <c r="AU334" i="1"/>
  <c r="AV334" i="1" s="1"/>
  <c r="AQ334" i="1"/>
  <c r="AO334" i="1"/>
  <c r="AM334" i="1"/>
  <c r="AK334" i="1"/>
  <c r="AI334" i="1"/>
  <c r="AG334" i="1"/>
  <c r="AE334" i="1"/>
  <c r="AA334" i="1"/>
  <c r="Y334" i="1"/>
  <c r="W334" i="1"/>
  <c r="U334" i="1"/>
  <c r="S334" i="1"/>
  <c r="Q334" i="1"/>
  <c r="CU333" i="1"/>
  <c r="CP333" i="1"/>
  <c r="CN333" i="1"/>
  <c r="CL333" i="1"/>
  <c r="CJ333" i="1"/>
  <c r="CH333" i="1"/>
  <c r="CF333" i="1"/>
  <c r="CB333" i="1"/>
  <c r="BZ333" i="1"/>
  <c r="BX333" i="1"/>
  <c r="BV333" i="1"/>
  <c r="BT333" i="1"/>
  <c r="BR333" i="1"/>
  <c r="BP333" i="1"/>
  <c r="BN333" i="1"/>
  <c r="BL333" i="1"/>
  <c r="BF333" i="1"/>
  <c r="BB333" i="1"/>
  <c r="AZ333" i="1"/>
  <c r="AX333" i="1"/>
  <c r="AU333" i="1"/>
  <c r="AV333" i="1" s="1"/>
  <c r="AQ333" i="1"/>
  <c r="AO333" i="1"/>
  <c r="AM333" i="1"/>
  <c r="AK333" i="1"/>
  <c r="AI333" i="1"/>
  <c r="AG333" i="1"/>
  <c r="AE333" i="1"/>
  <c r="AA333" i="1"/>
  <c r="Y333" i="1"/>
  <c r="W333" i="1"/>
  <c r="U333" i="1"/>
  <c r="S333" i="1"/>
  <c r="Q333" i="1"/>
  <c r="CU332" i="1"/>
  <c r="CT332" i="1"/>
  <c r="CP332" i="1"/>
  <c r="CN332" i="1"/>
  <c r="CL332" i="1"/>
  <c r="CJ332" i="1"/>
  <c r="CF332" i="1"/>
  <c r="BV332" i="1"/>
  <c r="BT332" i="1"/>
  <c r="BP332" i="1"/>
  <c r="BN332" i="1"/>
  <c r="BL332" i="1"/>
  <c r="BF332" i="1"/>
  <c r="BB332" i="1"/>
  <c r="AZ332" i="1"/>
  <c r="AX332" i="1"/>
  <c r="AU332" i="1"/>
  <c r="AV332" i="1" s="1"/>
  <c r="AS332" i="1"/>
  <c r="AQ332" i="1"/>
  <c r="AO332" i="1"/>
  <c r="AM332" i="1"/>
  <c r="AK332" i="1"/>
  <c r="AI332" i="1"/>
  <c r="AG332" i="1"/>
  <c r="AE332" i="1"/>
  <c r="AA332" i="1"/>
  <c r="Y332" i="1"/>
  <c r="W332" i="1"/>
  <c r="U332" i="1"/>
  <c r="S332" i="1"/>
  <c r="Q332" i="1"/>
  <c r="CU331" i="1"/>
  <c r="CT331" i="1"/>
  <c r="CP331" i="1"/>
  <c r="CN331" i="1"/>
  <c r="CL331" i="1"/>
  <c r="CJ331" i="1"/>
  <c r="CF331" i="1"/>
  <c r="BX331" i="1"/>
  <c r="BV331" i="1"/>
  <c r="BT331" i="1"/>
  <c r="BP331" i="1"/>
  <c r="BN331" i="1"/>
  <c r="BL331" i="1"/>
  <c r="BH331" i="1"/>
  <c r="BF331" i="1"/>
  <c r="BB331" i="1"/>
  <c r="AZ331" i="1"/>
  <c r="AX331" i="1"/>
  <c r="AU331" i="1"/>
  <c r="AV331" i="1" s="1"/>
  <c r="AS331" i="1"/>
  <c r="AQ331" i="1"/>
  <c r="AO331" i="1"/>
  <c r="AM331" i="1"/>
  <c r="AK331" i="1"/>
  <c r="AI331" i="1"/>
  <c r="AG331" i="1"/>
  <c r="AE331" i="1"/>
  <c r="AA331" i="1"/>
  <c r="Y331" i="1"/>
  <c r="W331" i="1"/>
  <c r="U331" i="1"/>
  <c r="S331" i="1"/>
  <c r="Q331" i="1"/>
  <c r="CU330" i="1"/>
  <c r="CT330" i="1"/>
  <c r="CP330" i="1"/>
  <c r="CN330" i="1"/>
  <c r="CJ330" i="1"/>
  <c r="CF330" i="1"/>
  <c r="BV330" i="1"/>
  <c r="BT330" i="1"/>
  <c r="BP330" i="1"/>
  <c r="BN330" i="1"/>
  <c r="BL330" i="1"/>
  <c r="BF330" i="1"/>
  <c r="BB330" i="1"/>
  <c r="AZ330" i="1"/>
  <c r="AX330" i="1"/>
  <c r="AU330" i="1"/>
  <c r="AV330" i="1" s="1"/>
  <c r="AS330" i="1"/>
  <c r="AQ330" i="1"/>
  <c r="AO330" i="1"/>
  <c r="AM330" i="1"/>
  <c r="AK330" i="1"/>
  <c r="AI330" i="1"/>
  <c r="AG330" i="1"/>
  <c r="AE330" i="1"/>
  <c r="AA330" i="1"/>
  <c r="Y330" i="1"/>
  <c r="W330" i="1"/>
  <c r="U330" i="1"/>
  <c r="S330" i="1"/>
  <c r="Q330" i="1"/>
  <c r="CU329" i="1"/>
  <c r="CT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U329" i="1"/>
  <c r="AV329" i="1" s="1"/>
  <c r="AS329" i="1"/>
  <c r="AQ329" i="1"/>
  <c r="AO329" i="1"/>
  <c r="AM329" i="1"/>
  <c r="AK329" i="1"/>
  <c r="AI329" i="1"/>
  <c r="AG329" i="1"/>
  <c r="AE329" i="1"/>
  <c r="AA329" i="1"/>
  <c r="Y329" i="1"/>
  <c r="W329" i="1"/>
  <c r="U329" i="1"/>
  <c r="S329" i="1"/>
  <c r="Q329" i="1"/>
  <c r="CU328" i="1"/>
  <c r="CT328" i="1"/>
  <c r="CP328" i="1"/>
  <c r="CN328" i="1"/>
  <c r="CL328" i="1"/>
  <c r="CJ328" i="1"/>
  <c r="CF328" i="1"/>
  <c r="CB328" i="1"/>
  <c r="BZ328" i="1"/>
  <c r="BX328" i="1"/>
  <c r="BV328" i="1"/>
  <c r="BT328" i="1"/>
  <c r="BR328" i="1"/>
  <c r="BP328" i="1"/>
  <c r="BN328" i="1"/>
  <c r="BL328" i="1"/>
  <c r="BJ328" i="1"/>
  <c r="BF328" i="1"/>
  <c r="BD328" i="1"/>
  <c r="BB328" i="1"/>
  <c r="AZ328" i="1"/>
  <c r="AX328" i="1"/>
  <c r="AU328" i="1"/>
  <c r="AV328" i="1" s="1"/>
  <c r="AS328" i="1"/>
  <c r="AQ328" i="1"/>
  <c r="AO328" i="1"/>
  <c r="AM328" i="1"/>
  <c r="AK328" i="1"/>
  <c r="AI328" i="1"/>
  <c r="AG328" i="1"/>
  <c r="AE328" i="1"/>
  <c r="AA328" i="1"/>
  <c r="Y328" i="1"/>
  <c r="W328" i="1"/>
  <c r="U328" i="1"/>
  <c r="S328" i="1"/>
  <c r="Q328" i="1"/>
  <c r="CU327" i="1"/>
  <c r="CT327" i="1"/>
  <c r="CP327" i="1"/>
  <c r="CN327" i="1"/>
  <c r="CJ327" i="1"/>
  <c r="CF327" i="1"/>
  <c r="BV327" i="1"/>
  <c r="BT327" i="1"/>
  <c r="BP327" i="1"/>
  <c r="BN327" i="1"/>
  <c r="BL327" i="1"/>
  <c r="BF327" i="1"/>
  <c r="BB327" i="1"/>
  <c r="AZ327" i="1"/>
  <c r="AX327" i="1"/>
  <c r="AU327" i="1"/>
  <c r="AV327" i="1" s="1"/>
  <c r="AS327" i="1"/>
  <c r="AQ327" i="1"/>
  <c r="AO327" i="1"/>
  <c r="AM327" i="1"/>
  <c r="AK327" i="1"/>
  <c r="AI327" i="1"/>
  <c r="AG327" i="1"/>
  <c r="AE327" i="1"/>
  <c r="AA327" i="1"/>
  <c r="Y327" i="1"/>
  <c r="W327" i="1"/>
  <c r="U327" i="1"/>
  <c r="S327" i="1"/>
  <c r="Q327" i="1"/>
  <c r="CU326" i="1"/>
  <c r="CN326" i="1"/>
  <c r="CJ326" i="1"/>
  <c r="CH326" i="1"/>
  <c r="CF326" i="1"/>
  <c r="BV326" i="1"/>
  <c r="BT326" i="1"/>
  <c r="BR326" i="1"/>
  <c r="BP326" i="1"/>
  <c r="BN326" i="1"/>
  <c r="BL326" i="1"/>
  <c r="BF326" i="1"/>
  <c r="BB326" i="1"/>
  <c r="AZ326" i="1"/>
  <c r="AX326" i="1"/>
  <c r="AU326" i="1"/>
  <c r="AV326" i="1" s="1"/>
  <c r="AQ326" i="1"/>
  <c r="AO326" i="1"/>
  <c r="AM326" i="1"/>
  <c r="AK326" i="1"/>
  <c r="AI326" i="1"/>
  <c r="AG326" i="1"/>
  <c r="AE326" i="1"/>
  <c r="AA326" i="1"/>
  <c r="Y326" i="1"/>
  <c r="W326" i="1"/>
  <c r="U326" i="1"/>
  <c r="S326" i="1"/>
  <c r="Q326" i="1"/>
  <c r="CU325" i="1"/>
  <c r="CN325" i="1"/>
  <c r="CJ325" i="1"/>
  <c r="CH325" i="1"/>
  <c r="CF325" i="1"/>
  <c r="BV325" i="1"/>
  <c r="BT325" i="1"/>
  <c r="BR325" i="1"/>
  <c r="BP325" i="1"/>
  <c r="BN325" i="1"/>
  <c r="BL325" i="1"/>
  <c r="BF325" i="1"/>
  <c r="BB325" i="1"/>
  <c r="AZ325" i="1"/>
  <c r="AX325" i="1"/>
  <c r="AU325" i="1"/>
  <c r="AV325" i="1" s="1"/>
  <c r="AQ325" i="1"/>
  <c r="AO325" i="1"/>
  <c r="AM325" i="1"/>
  <c r="AK325" i="1"/>
  <c r="AI325" i="1"/>
  <c r="AG325" i="1"/>
  <c r="AE325" i="1"/>
  <c r="AA325" i="1"/>
  <c r="Y325" i="1"/>
  <c r="W325" i="1"/>
  <c r="U325" i="1"/>
  <c r="S325" i="1"/>
  <c r="Q325" i="1"/>
  <c r="CU324" i="1"/>
  <c r="CP324" i="1"/>
  <c r="CN324" i="1"/>
  <c r="CL324" i="1"/>
  <c r="CJ324" i="1"/>
  <c r="CH324" i="1"/>
  <c r="CF324" i="1"/>
  <c r="BV324" i="1"/>
  <c r="BT324" i="1"/>
  <c r="BR324" i="1"/>
  <c r="BP324" i="1"/>
  <c r="BN324" i="1"/>
  <c r="BL324" i="1"/>
  <c r="BJ324" i="1"/>
  <c r="BF324" i="1"/>
  <c r="BB324" i="1"/>
  <c r="AZ324" i="1"/>
  <c r="AX324" i="1"/>
  <c r="AU324" i="1"/>
  <c r="AV324" i="1" s="1"/>
  <c r="AQ324" i="1"/>
  <c r="AO324" i="1"/>
  <c r="AM324" i="1"/>
  <c r="AK324" i="1"/>
  <c r="AI324" i="1"/>
  <c r="AG324" i="1"/>
  <c r="AE324" i="1"/>
  <c r="AA324" i="1"/>
  <c r="Y324" i="1"/>
  <c r="W324" i="1"/>
  <c r="U324" i="1"/>
  <c r="S324" i="1"/>
  <c r="Q324" i="1"/>
  <c r="CU323" i="1"/>
  <c r="CP323" i="1"/>
  <c r="CN323" i="1"/>
  <c r="CL323" i="1"/>
  <c r="CJ323" i="1"/>
  <c r="CH323" i="1"/>
  <c r="CF323" i="1"/>
  <c r="BV323" i="1"/>
  <c r="BT323" i="1"/>
  <c r="BP323" i="1"/>
  <c r="BN323" i="1"/>
  <c r="BL323" i="1"/>
  <c r="BF323" i="1"/>
  <c r="BB323" i="1"/>
  <c r="AZ323" i="1"/>
  <c r="AX323" i="1"/>
  <c r="AU323" i="1"/>
  <c r="AV323" i="1" s="1"/>
  <c r="AQ323" i="1"/>
  <c r="AO323" i="1"/>
  <c r="AM323" i="1"/>
  <c r="AK323" i="1"/>
  <c r="AI323" i="1"/>
  <c r="AG323" i="1"/>
  <c r="AE323" i="1"/>
  <c r="AA323" i="1"/>
  <c r="Y323" i="1"/>
  <c r="W323" i="1"/>
  <c r="U323" i="1"/>
  <c r="S323" i="1"/>
  <c r="Q323" i="1"/>
  <c r="CU322" i="1"/>
  <c r="CT322" i="1"/>
  <c r="CP322" i="1"/>
  <c r="CN322" i="1"/>
  <c r="CL322" i="1"/>
  <c r="CJ322" i="1"/>
  <c r="CF322" i="1"/>
  <c r="CD322" i="1"/>
  <c r="CB322" i="1"/>
  <c r="BZ322" i="1"/>
  <c r="BX322" i="1"/>
  <c r="BV322" i="1"/>
  <c r="BT322" i="1"/>
  <c r="BP322" i="1"/>
  <c r="BN322" i="1"/>
  <c r="BL322" i="1"/>
  <c r="BJ322" i="1"/>
  <c r="BH322" i="1"/>
  <c r="BF322" i="1"/>
  <c r="BD322" i="1"/>
  <c r="BB322" i="1"/>
  <c r="AZ322" i="1"/>
  <c r="AX322" i="1"/>
  <c r="AU322" i="1"/>
  <c r="AV322" i="1" s="1"/>
  <c r="AS322" i="1"/>
  <c r="AQ322" i="1"/>
  <c r="AO322" i="1"/>
  <c r="AM322" i="1"/>
  <c r="AK322" i="1"/>
  <c r="AI322" i="1"/>
  <c r="AG322" i="1"/>
  <c r="AE322" i="1"/>
  <c r="AA322" i="1"/>
  <c r="Y322" i="1"/>
  <c r="W322" i="1"/>
  <c r="U322" i="1"/>
  <c r="S322" i="1"/>
  <c r="Q322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T321" i="1"/>
  <c r="AR321" i="1"/>
  <c r="AP321" i="1"/>
  <c r="AN321" i="1"/>
  <c r="AL321" i="1"/>
  <c r="AJ321" i="1"/>
  <c r="AH321" i="1"/>
  <c r="AF321" i="1"/>
  <c r="AD321" i="1"/>
  <c r="AC321" i="1"/>
  <c r="AB321" i="1"/>
  <c r="Z321" i="1"/>
  <c r="X321" i="1"/>
  <c r="V321" i="1"/>
  <c r="T321" i="1"/>
  <c r="R321" i="1"/>
  <c r="P321" i="1"/>
  <c r="CU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U320" i="1"/>
  <c r="AV320" i="1" s="1"/>
  <c r="AQ320" i="1"/>
  <c r="AO320" i="1"/>
  <c r="AM320" i="1"/>
  <c r="AK320" i="1"/>
  <c r="AI320" i="1"/>
  <c r="AG320" i="1"/>
  <c r="AE320" i="1"/>
  <c r="AA320" i="1"/>
  <c r="Y320" i="1"/>
  <c r="W320" i="1"/>
  <c r="U320" i="1"/>
  <c r="S320" i="1"/>
  <c r="Q320" i="1"/>
  <c r="CU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U319" i="1"/>
  <c r="AV319" i="1" s="1"/>
  <c r="AQ319" i="1"/>
  <c r="AO319" i="1"/>
  <c r="AM319" i="1"/>
  <c r="AK319" i="1"/>
  <c r="AI319" i="1"/>
  <c r="AG319" i="1"/>
  <c r="AE319" i="1"/>
  <c r="AA319" i="1"/>
  <c r="Y319" i="1"/>
  <c r="W319" i="1"/>
  <c r="U319" i="1"/>
  <c r="S319" i="1"/>
  <c r="Q319" i="1"/>
  <c r="CU318" i="1"/>
  <c r="CT318" i="1"/>
  <c r="CP318" i="1"/>
  <c r="CN318" i="1"/>
  <c r="CL318" i="1"/>
  <c r="CJ318" i="1"/>
  <c r="CH318" i="1"/>
  <c r="CF318" i="1"/>
  <c r="CD318" i="1"/>
  <c r="BX318" i="1"/>
  <c r="BV318" i="1"/>
  <c r="BT318" i="1"/>
  <c r="BP318" i="1"/>
  <c r="BN318" i="1"/>
  <c r="BL318" i="1"/>
  <c r="BF318" i="1"/>
  <c r="BD318" i="1"/>
  <c r="BB318" i="1"/>
  <c r="AZ318" i="1"/>
  <c r="AX318" i="1"/>
  <c r="AV318" i="1"/>
  <c r="AS318" i="1"/>
  <c r="AQ318" i="1"/>
  <c r="AO318" i="1"/>
  <c r="AM318" i="1"/>
  <c r="AK318" i="1"/>
  <c r="AI318" i="1"/>
  <c r="AG318" i="1"/>
  <c r="AE318" i="1"/>
  <c r="AA318" i="1"/>
  <c r="Y318" i="1"/>
  <c r="W318" i="1"/>
  <c r="U318" i="1"/>
  <c r="S318" i="1"/>
  <c r="Q318" i="1"/>
  <c r="CU317" i="1"/>
  <c r="CT317" i="1"/>
  <c r="CP317" i="1"/>
  <c r="CN317" i="1"/>
  <c r="CL317" i="1"/>
  <c r="CJ317" i="1"/>
  <c r="CH317" i="1"/>
  <c r="CF317" i="1"/>
  <c r="CB317" i="1"/>
  <c r="BX317" i="1"/>
  <c r="BV317" i="1"/>
  <c r="BT317" i="1"/>
  <c r="BP317" i="1"/>
  <c r="BN317" i="1"/>
  <c r="BL317" i="1"/>
  <c r="BH317" i="1"/>
  <c r="BF317" i="1"/>
  <c r="BB317" i="1"/>
  <c r="AZ317" i="1"/>
  <c r="AX317" i="1"/>
  <c r="AV317" i="1"/>
  <c r="AS317" i="1"/>
  <c r="AQ317" i="1"/>
  <c r="AO317" i="1"/>
  <c r="AM317" i="1"/>
  <c r="AK317" i="1"/>
  <c r="AI317" i="1"/>
  <c r="AG317" i="1"/>
  <c r="AE317" i="1"/>
  <c r="AA317" i="1"/>
  <c r="Y317" i="1"/>
  <c r="W317" i="1"/>
  <c r="U317" i="1"/>
  <c r="S317" i="1"/>
  <c r="Q317" i="1"/>
  <c r="CU316" i="1"/>
  <c r="CT316" i="1"/>
  <c r="CP316" i="1"/>
  <c r="CN316" i="1"/>
  <c r="CL316" i="1"/>
  <c r="CJ316" i="1"/>
  <c r="CH316" i="1"/>
  <c r="CF316" i="1"/>
  <c r="CD316" i="1"/>
  <c r="BX316" i="1"/>
  <c r="BV316" i="1"/>
  <c r="BT316" i="1"/>
  <c r="BR316" i="1"/>
  <c r="BP316" i="1"/>
  <c r="BN316" i="1"/>
  <c r="BL316" i="1"/>
  <c r="BF316" i="1"/>
  <c r="BD316" i="1"/>
  <c r="BB316" i="1"/>
  <c r="AZ316" i="1"/>
  <c r="AX316" i="1"/>
  <c r="AV316" i="1"/>
  <c r="AS316" i="1"/>
  <c r="AQ316" i="1"/>
  <c r="AO316" i="1"/>
  <c r="AM316" i="1"/>
  <c r="AK316" i="1"/>
  <c r="AI316" i="1"/>
  <c r="AG316" i="1"/>
  <c r="AE316" i="1"/>
  <c r="AA316" i="1"/>
  <c r="Y316" i="1"/>
  <c r="W316" i="1"/>
  <c r="U316" i="1"/>
  <c r="S316" i="1"/>
  <c r="Q316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T315" i="1"/>
  <c r="AR315" i="1"/>
  <c r="AP315" i="1"/>
  <c r="AN315" i="1"/>
  <c r="AL315" i="1"/>
  <c r="AJ315" i="1"/>
  <c r="AH315" i="1"/>
  <c r="AF315" i="1"/>
  <c r="AC315" i="1"/>
  <c r="AB315" i="1"/>
  <c r="Z315" i="1"/>
  <c r="X315" i="1"/>
  <c r="V315" i="1"/>
  <c r="T315" i="1"/>
  <c r="R315" i="1"/>
  <c r="P315" i="1"/>
  <c r="CU314" i="1"/>
  <c r="CT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P314" i="1"/>
  <c r="BN314" i="1"/>
  <c r="BL314" i="1"/>
  <c r="BJ314" i="1"/>
  <c r="BH314" i="1"/>
  <c r="BF314" i="1"/>
  <c r="BD314" i="1"/>
  <c r="BB314" i="1"/>
  <c r="AZ314" i="1"/>
  <c r="AX314" i="1"/>
  <c r="AU314" i="1"/>
  <c r="AV314" i="1" s="1"/>
  <c r="AS314" i="1"/>
  <c r="AQ314" i="1"/>
  <c r="AO314" i="1"/>
  <c r="AM314" i="1"/>
  <c r="AK314" i="1"/>
  <c r="AI314" i="1"/>
  <c r="AG314" i="1"/>
  <c r="AE314" i="1"/>
  <c r="AA314" i="1"/>
  <c r="Y314" i="1"/>
  <c r="W314" i="1"/>
  <c r="U314" i="1"/>
  <c r="S314" i="1"/>
  <c r="Q314" i="1"/>
  <c r="CU313" i="1"/>
  <c r="CT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U313" i="1"/>
  <c r="AV313" i="1" s="1"/>
  <c r="AS313" i="1"/>
  <c r="AQ313" i="1"/>
  <c r="AO313" i="1"/>
  <c r="AM313" i="1"/>
  <c r="AK313" i="1"/>
  <c r="AI313" i="1"/>
  <c r="AG313" i="1"/>
  <c r="AE313" i="1"/>
  <c r="AA313" i="1"/>
  <c r="Y313" i="1"/>
  <c r="W313" i="1"/>
  <c r="U313" i="1"/>
  <c r="S313" i="1"/>
  <c r="Q313" i="1"/>
  <c r="CU312" i="1"/>
  <c r="CT312" i="1"/>
  <c r="CN312" i="1"/>
  <c r="CL312" i="1"/>
  <c r="CJ312" i="1"/>
  <c r="CH312" i="1"/>
  <c r="CF312" i="1"/>
  <c r="CD312" i="1"/>
  <c r="BX312" i="1"/>
  <c r="BV312" i="1"/>
  <c r="BT312" i="1"/>
  <c r="BP312" i="1"/>
  <c r="BN312" i="1"/>
  <c r="BL312" i="1"/>
  <c r="BF312" i="1"/>
  <c r="BB312" i="1"/>
  <c r="AZ312" i="1"/>
  <c r="AX312" i="1"/>
  <c r="AU312" i="1"/>
  <c r="AV312" i="1" s="1"/>
  <c r="AS312" i="1"/>
  <c r="AQ312" i="1"/>
  <c r="AO312" i="1"/>
  <c r="AM312" i="1"/>
  <c r="AK312" i="1"/>
  <c r="AI312" i="1"/>
  <c r="AG312" i="1"/>
  <c r="AE312" i="1"/>
  <c r="AA312" i="1"/>
  <c r="Y312" i="1"/>
  <c r="W312" i="1"/>
  <c r="U312" i="1"/>
  <c r="S312" i="1"/>
  <c r="Q312" i="1"/>
  <c r="CU311" i="1"/>
  <c r="CT311" i="1"/>
  <c r="CP311" i="1"/>
  <c r="CN311" i="1"/>
  <c r="CJ311" i="1"/>
  <c r="CH311" i="1"/>
  <c r="CF311" i="1"/>
  <c r="CD311" i="1"/>
  <c r="BV311" i="1"/>
  <c r="BT311" i="1"/>
  <c r="BP311" i="1"/>
  <c r="BN311" i="1"/>
  <c r="BL311" i="1"/>
  <c r="BF311" i="1"/>
  <c r="BB311" i="1"/>
  <c r="AZ311" i="1"/>
  <c r="AX311" i="1"/>
  <c r="AV311" i="1"/>
  <c r="AS311" i="1"/>
  <c r="AQ311" i="1"/>
  <c r="AO311" i="1"/>
  <c r="AM311" i="1"/>
  <c r="AK311" i="1"/>
  <c r="AI311" i="1"/>
  <c r="AG311" i="1"/>
  <c r="AE311" i="1"/>
  <c r="AA311" i="1"/>
  <c r="Y311" i="1"/>
  <c r="W311" i="1"/>
  <c r="U311" i="1"/>
  <c r="S311" i="1"/>
  <c r="Q311" i="1"/>
  <c r="CU310" i="1"/>
  <c r="CN310" i="1"/>
  <c r="CJ310" i="1"/>
  <c r="CH310" i="1"/>
  <c r="CF310" i="1"/>
  <c r="CD310" i="1"/>
  <c r="BV310" i="1"/>
  <c r="BT310" i="1"/>
  <c r="BP310" i="1"/>
  <c r="BN310" i="1"/>
  <c r="BL310" i="1"/>
  <c r="BF310" i="1"/>
  <c r="BD310" i="1"/>
  <c r="BB310" i="1"/>
  <c r="AZ310" i="1"/>
  <c r="AX310" i="1"/>
  <c r="AV310" i="1"/>
  <c r="AQ310" i="1"/>
  <c r="AO310" i="1"/>
  <c r="AM310" i="1"/>
  <c r="AK310" i="1"/>
  <c r="AI310" i="1"/>
  <c r="AG310" i="1"/>
  <c r="AE310" i="1"/>
  <c r="AA310" i="1"/>
  <c r="Y310" i="1"/>
  <c r="W310" i="1"/>
  <c r="U310" i="1"/>
  <c r="S310" i="1"/>
  <c r="Q310" i="1"/>
  <c r="CU309" i="1"/>
  <c r="CT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U309" i="1"/>
  <c r="AV309" i="1" s="1"/>
  <c r="AS309" i="1"/>
  <c r="AQ309" i="1"/>
  <c r="AO309" i="1"/>
  <c r="AM309" i="1"/>
  <c r="AK309" i="1"/>
  <c r="AI309" i="1"/>
  <c r="AG309" i="1"/>
  <c r="AE309" i="1"/>
  <c r="AA309" i="1"/>
  <c r="Y309" i="1"/>
  <c r="W309" i="1"/>
  <c r="U309" i="1"/>
  <c r="S309" i="1"/>
  <c r="Q309" i="1"/>
  <c r="CU308" i="1"/>
  <c r="CT308" i="1"/>
  <c r="CP308" i="1"/>
  <c r="CN308" i="1"/>
  <c r="CJ308" i="1"/>
  <c r="CH308" i="1"/>
  <c r="CF308" i="1"/>
  <c r="BX308" i="1"/>
  <c r="BV308" i="1"/>
  <c r="BT308" i="1"/>
  <c r="BP308" i="1"/>
  <c r="BN308" i="1"/>
  <c r="BL308" i="1"/>
  <c r="BF308" i="1"/>
  <c r="BD308" i="1"/>
  <c r="BB308" i="1"/>
  <c r="AZ308" i="1"/>
  <c r="AX308" i="1"/>
  <c r="AV308" i="1"/>
  <c r="AS308" i="1"/>
  <c r="AQ308" i="1"/>
  <c r="AO308" i="1"/>
  <c r="AM308" i="1"/>
  <c r="AK308" i="1"/>
  <c r="AI308" i="1"/>
  <c r="AG308" i="1"/>
  <c r="AE308" i="1"/>
  <c r="AA308" i="1"/>
  <c r="Y308" i="1"/>
  <c r="W308" i="1"/>
  <c r="U308" i="1"/>
  <c r="S308" i="1"/>
  <c r="Q308" i="1"/>
  <c r="CU307" i="1"/>
  <c r="CT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U307" i="1"/>
  <c r="AV307" i="1" s="1"/>
  <c r="AS307" i="1"/>
  <c r="AQ307" i="1"/>
  <c r="AO307" i="1"/>
  <c r="AM307" i="1"/>
  <c r="AK307" i="1"/>
  <c r="AI307" i="1"/>
  <c r="AG307" i="1"/>
  <c r="AE307" i="1"/>
  <c r="AA307" i="1"/>
  <c r="Y307" i="1"/>
  <c r="W307" i="1"/>
  <c r="U307" i="1"/>
  <c r="S307" i="1"/>
  <c r="Q307" i="1"/>
  <c r="CU306" i="1"/>
  <c r="CN306" i="1"/>
  <c r="CJ306" i="1"/>
  <c r="CH306" i="1"/>
  <c r="CF306" i="1"/>
  <c r="BV306" i="1"/>
  <c r="BT306" i="1"/>
  <c r="BP306" i="1"/>
  <c r="BN306" i="1"/>
  <c r="BL306" i="1"/>
  <c r="BF306" i="1"/>
  <c r="BB306" i="1"/>
  <c r="AZ306" i="1"/>
  <c r="AX306" i="1"/>
  <c r="AV306" i="1"/>
  <c r="AQ306" i="1"/>
  <c r="AO306" i="1"/>
  <c r="AM306" i="1"/>
  <c r="AK306" i="1"/>
  <c r="AI306" i="1"/>
  <c r="AG306" i="1"/>
  <c r="AE306" i="1"/>
  <c r="AA306" i="1"/>
  <c r="Y306" i="1"/>
  <c r="W306" i="1"/>
  <c r="U306" i="1"/>
  <c r="S306" i="1"/>
  <c r="Q306" i="1"/>
  <c r="CU305" i="1"/>
  <c r="CN305" i="1"/>
  <c r="CJ305" i="1"/>
  <c r="CH305" i="1"/>
  <c r="CF305" i="1"/>
  <c r="BV305" i="1"/>
  <c r="BT305" i="1"/>
  <c r="BP305" i="1"/>
  <c r="BN305" i="1"/>
  <c r="BL305" i="1"/>
  <c r="BF305" i="1"/>
  <c r="BB305" i="1"/>
  <c r="AZ305" i="1"/>
  <c r="AX305" i="1"/>
  <c r="AV305" i="1"/>
  <c r="AQ305" i="1"/>
  <c r="AO305" i="1"/>
  <c r="AM305" i="1"/>
  <c r="AK305" i="1"/>
  <c r="AI305" i="1"/>
  <c r="AG305" i="1"/>
  <c r="AE305" i="1"/>
  <c r="AA305" i="1"/>
  <c r="Y305" i="1"/>
  <c r="W305" i="1"/>
  <c r="U305" i="1"/>
  <c r="S305" i="1"/>
  <c r="Q305" i="1"/>
  <c r="CU304" i="1"/>
  <c r="CT304" i="1"/>
  <c r="CN304" i="1"/>
  <c r="CJ304" i="1"/>
  <c r="CH304" i="1"/>
  <c r="CF304" i="1"/>
  <c r="BV304" i="1"/>
  <c r="BT304" i="1"/>
  <c r="BP304" i="1"/>
  <c r="BN304" i="1"/>
  <c r="BL304" i="1"/>
  <c r="BF304" i="1"/>
  <c r="BB304" i="1"/>
  <c r="AZ304" i="1"/>
  <c r="AX304" i="1"/>
  <c r="AV304" i="1"/>
  <c r="AS304" i="1"/>
  <c r="AQ304" i="1"/>
  <c r="AO304" i="1"/>
  <c r="AM304" i="1"/>
  <c r="AK304" i="1"/>
  <c r="AI304" i="1"/>
  <c r="AG304" i="1"/>
  <c r="AE304" i="1"/>
  <c r="AA304" i="1"/>
  <c r="Y304" i="1"/>
  <c r="W304" i="1"/>
  <c r="U304" i="1"/>
  <c r="S304" i="1"/>
  <c r="Q304" i="1"/>
  <c r="CU303" i="1"/>
  <c r="CN303" i="1"/>
  <c r="CJ303" i="1"/>
  <c r="CH303" i="1"/>
  <c r="CF303" i="1"/>
  <c r="BV303" i="1"/>
  <c r="BT303" i="1"/>
  <c r="BP303" i="1"/>
  <c r="BN303" i="1"/>
  <c r="BL303" i="1"/>
  <c r="BF303" i="1"/>
  <c r="BB303" i="1"/>
  <c r="AZ303" i="1"/>
  <c r="AX303" i="1"/>
  <c r="AV303" i="1"/>
  <c r="AQ303" i="1"/>
  <c r="AO303" i="1"/>
  <c r="AM303" i="1"/>
  <c r="AK303" i="1"/>
  <c r="AI303" i="1"/>
  <c r="AG303" i="1"/>
  <c r="AE303" i="1"/>
  <c r="AA303" i="1"/>
  <c r="Y303" i="1"/>
  <c r="W303" i="1"/>
  <c r="U303" i="1"/>
  <c r="S303" i="1"/>
  <c r="Q303" i="1"/>
  <c r="CU302" i="1"/>
  <c r="CT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F302" i="1"/>
  <c r="BD302" i="1"/>
  <c r="BB302" i="1"/>
  <c r="AZ302" i="1"/>
  <c r="AX302" i="1"/>
  <c r="AU302" i="1"/>
  <c r="AV302" i="1" s="1"/>
  <c r="AS302" i="1"/>
  <c r="AQ302" i="1"/>
  <c r="AO302" i="1"/>
  <c r="AM302" i="1"/>
  <c r="AK302" i="1"/>
  <c r="AI302" i="1"/>
  <c r="AG302" i="1"/>
  <c r="AE302" i="1"/>
  <c r="AA302" i="1"/>
  <c r="Y302" i="1"/>
  <c r="W302" i="1"/>
  <c r="U302" i="1"/>
  <c r="S302" i="1"/>
  <c r="Q302" i="1"/>
  <c r="CU301" i="1"/>
  <c r="CN301" i="1"/>
  <c r="CL301" i="1"/>
  <c r="CJ301" i="1"/>
  <c r="CH301" i="1"/>
  <c r="CF301" i="1"/>
  <c r="BV301" i="1"/>
  <c r="BT301" i="1"/>
  <c r="BP301" i="1"/>
  <c r="BN301" i="1"/>
  <c r="BL301" i="1"/>
  <c r="BF301" i="1"/>
  <c r="BB301" i="1"/>
  <c r="AZ301" i="1"/>
  <c r="AX301" i="1"/>
  <c r="AQ301" i="1"/>
  <c r="AO301" i="1"/>
  <c r="AM301" i="1"/>
  <c r="AK301" i="1"/>
  <c r="AI301" i="1"/>
  <c r="AG301" i="1"/>
  <c r="AE301" i="1"/>
  <c r="AA301" i="1"/>
  <c r="Y301" i="1"/>
  <c r="W301" i="1"/>
  <c r="U301" i="1"/>
  <c r="S301" i="1"/>
  <c r="Q301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T300" i="1"/>
  <c r="AR300" i="1"/>
  <c r="AP300" i="1"/>
  <c r="AN300" i="1"/>
  <c r="AL300" i="1"/>
  <c r="AJ300" i="1"/>
  <c r="AH300" i="1"/>
  <c r="AF300" i="1"/>
  <c r="AD300" i="1"/>
  <c r="AC300" i="1"/>
  <c r="AB300" i="1"/>
  <c r="Z300" i="1"/>
  <c r="X300" i="1"/>
  <c r="V300" i="1"/>
  <c r="T300" i="1"/>
  <c r="R300" i="1"/>
  <c r="P300" i="1"/>
  <c r="CU299" i="1"/>
  <c r="CU298" i="1" s="1"/>
  <c r="CT299" i="1"/>
  <c r="CT298" i="1" s="1"/>
  <c r="CP299" i="1"/>
  <c r="CP298" i="1" s="1"/>
  <c r="CN299" i="1"/>
  <c r="CN298" i="1" s="1"/>
  <c r="CL299" i="1"/>
  <c r="CL298" i="1" s="1"/>
  <c r="CJ299" i="1"/>
  <c r="CJ298" i="1" s="1"/>
  <c r="CH299" i="1"/>
  <c r="CH298" i="1" s="1"/>
  <c r="CF299" i="1"/>
  <c r="CF298" i="1" s="1"/>
  <c r="CB299" i="1"/>
  <c r="CB298" i="1" s="1"/>
  <c r="BZ298" i="1"/>
  <c r="BX299" i="1"/>
  <c r="BX298" i="1" s="1"/>
  <c r="BV299" i="1"/>
  <c r="BV298" i="1" s="1"/>
  <c r="BT299" i="1"/>
  <c r="BT298" i="1" s="1"/>
  <c r="BR299" i="1"/>
  <c r="BR298" i="1" s="1"/>
  <c r="BP299" i="1"/>
  <c r="BP298" i="1" s="1"/>
  <c r="BN299" i="1"/>
  <c r="BN298" i="1" s="1"/>
  <c r="BL299" i="1"/>
  <c r="BL298" i="1" s="1"/>
  <c r="BF299" i="1"/>
  <c r="BF298" i="1" s="1"/>
  <c r="BB299" i="1"/>
  <c r="BB298" i="1" s="1"/>
  <c r="AZ299" i="1"/>
  <c r="AZ298" i="1" s="1"/>
  <c r="AX299" i="1"/>
  <c r="AX298" i="1" s="1"/>
  <c r="AU298" i="1"/>
  <c r="AV298" i="1" s="1"/>
  <c r="AS299" i="1"/>
  <c r="AS298" i="1" s="1"/>
  <c r="AQ299" i="1"/>
  <c r="AQ298" i="1" s="1"/>
  <c r="AO299" i="1"/>
  <c r="AO298" i="1" s="1"/>
  <c r="AM299" i="1"/>
  <c r="AM298" i="1" s="1"/>
  <c r="AK299" i="1"/>
  <c r="AK298" i="1" s="1"/>
  <c r="AI299" i="1"/>
  <c r="AI298" i="1" s="1"/>
  <c r="AG299" i="1"/>
  <c r="AG298" i="1" s="1"/>
  <c r="AE299" i="1"/>
  <c r="AE298" i="1" s="1"/>
  <c r="AA299" i="1"/>
  <c r="AA298" i="1" s="1"/>
  <c r="Y299" i="1"/>
  <c r="Y298" i="1" s="1"/>
  <c r="W299" i="1"/>
  <c r="W298" i="1" s="1"/>
  <c r="U299" i="1"/>
  <c r="U298" i="1" s="1"/>
  <c r="S299" i="1"/>
  <c r="S298" i="1" s="1"/>
  <c r="Q299" i="1"/>
  <c r="Q298" i="1" s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T298" i="1"/>
  <c r="AR298" i="1"/>
  <c r="AP298" i="1"/>
  <c r="AN298" i="1"/>
  <c r="AL298" i="1"/>
  <c r="AJ298" i="1"/>
  <c r="AH298" i="1"/>
  <c r="AF298" i="1"/>
  <c r="AC298" i="1"/>
  <c r="AB298" i="1"/>
  <c r="Z298" i="1"/>
  <c r="X298" i="1"/>
  <c r="V298" i="1"/>
  <c r="T298" i="1"/>
  <c r="R298" i="1"/>
  <c r="P298" i="1"/>
  <c r="CU297" i="1"/>
  <c r="CT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H297" i="1"/>
  <c r="BF297" i="1"/>
  <c r="BD297" i="1"/>
  <c r="BB297" i="1"/>
  <c r="AZ297" i="1"/>
  <c r="AX297" i="1"/>
  <c r="AU297" i="1"/>
  <c r="AV297" i="1" s="1"/>
  <c r="AS297" i="1"/>
  <c r="AQ297" i="1"/>
  <c r="AO297" i="1"/>
  <c r="AM297" i="1"/>
  <c r="AK297" i="1"/>
  <c r="AI297" i="1"/>
  <c r="AG297" i="1"/>
  <c r="AE297" i="1"/>
  <c r="AA297" i="1"/>
  <c r="Y297" i="1"/>
  <c r="W297" i="1"/>
  <c r="U297" i="1"/>
  <c r="S297" i="1"/>
  <c r="Q297" i="1"/>
  <c r="CU296" i="1"/>
  <c r="CT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U296" i="1"/>
  <c r="AV296" i="1" s="1"/>
  <c r="AS296" i="1"/>
  <c r="AQ296" i="1"/>
  <c r="AO296" i="1"/>
  <c r="AM296" i="1"/>
  <c r="AK296" i="1"/>
  <c r="AI296" i="1"/>
  <c r="AG296" i="1"/>
  <c r="AE296" i="1"/>
  <c r="AA296" i="1"/>
  <c r="Y296" i="1"/>
  <c r="W296" i="1"/>
  <c r="U296" i="1"/>
  <c r="S296" i="1"/>
  <c r="Q296" i="1"/>
  <c r="CU295" i="1"/>
  <c r="CT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U295" i="1"/>
  <c r="AV295" i="1" s="1"/>
  <c r="AS295" i="1"/>
  <c r="AQ295" i="1"/>
  <c r="AO295" i="1"/>
  <c r="AM295" i="1"/>
  <c r="AK295" i="1"/>
  <c r="AI295" i="1"/>
  <c r="AG295" i="1"/>
  <c r="AE295" i="1"/>
  <c r="AA295" i="1"/>
  <c r="Y295" i="1"/>
  <c r="W295" i="1"/>
  <c r="U295" i="1"/>
  <c r="S295" i="1"/>
  <c r="Q295" i="1"/>
  <c r="CU294" i="1"/>
  <c r="CT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U294" i="1"/>
  <c r="AV294" i="1" s="1"/>
  <c r="AS294" i="1"/>
  <c r="AQ294" i="1"/>
  <c r="AO294" i="1"/>
  <c r="AM294" i="1"/>
  <c r="AK294" i="1"/>
  <c r="AI294" i="1"/>
  <c r="AG294" i="1"/>
  <c r="AE294" i="1"/>
  <c r="AA294" i="1"/>
  <c r="Y294" i="1"/>
  <c r="W294" i="1"/>
  <c r="U294" i="1"/>
  <c r="S294" i="1"/>
  <c r="Q294" i="1"/>
  <c r="CU293" i="1"/>
  <c r="CT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B293" i="1"/>
  <c r="AZ293" i="1"/>
  <c r="AX293" i="1"/>
  <c r="AU293" i="1"/>
  <c r="AV293" i="1" s="1"/>
  <c r="AS293" i="1"/>
  <c r="AQ293" i="1"/>
  <c r="AO293" i="1"/>
  <c r="AM293" i="1"/>
  <c r="AK293" i="1"/>
  <c r="AI293" i="1"/>
  <c r="AG293" i="1"/>
  <c r="AE293" i="1"/>
  <c r="AA293" i="1"/>
  <c r="Y293" i="1"/>
  <c r="W293" i="1"/>
  <c r="U293" i="1"/>
  <c r="S293" i="1"/>
  <c r="Q293" i="1"/>
  <c r="CU292" i="1"/>
  <c r="CT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U292" i="1"/>
  <c r="AV292" i="1" s="1"/>
  <c r="AS292" i="1"/>
  <c r="AQ292" i="1"/>
  <c r="AO292" i="1"/>
  <c r="AM292" i="1"/>
  <c r="AK292" i="1"/>
  <c r="AI292" i="1"/>
  <c r="AG292" i="1"/>
  <c r="AE292" i="1"/>
  <c r="AA292" i="1"/>
  <c r="Y292" i="1"/>
  <c r="W292" i="1"/>
  <c r="U292" i="1"/>
  <c r="S292" i="1"/>
  <c r="Q292" i="1"/>
  <c r="CU291" i="1"/>
  <c r="CT291" i="1"/>
  <c r="CP291" i="1"/>
  <c r="CN291" i="1"/>
  <c r="CL291" i="1"/>
  <c r="CJ291" i="1"/>
  <c r="CH291" i="1"/>
  <c r="CF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U291" i="1"/>
  <c r="AV291" i="1" s="1"/>
  <c r="AS291" i="1"/>
  <c r="AQ291" i="1"/>
  <c r="AO291" i="1"/>
  <c r="AM291" i="1"/>
  <c r="AK291" i="1"/>
  <c r="AI291" i="1"/>
  <c r="AG291" i="1"/>
  <c r="AE291" i="1"/>
  <c r="AA291" i="1"/>
  <c r="Y291" i="1"/>
  <c r="W291" i="1"/>
  <c r="U291" i="1"/>
  <c r="S291" i="1"/>
  <c r="Q291" i="1"/>
  <c r="CU290" i="1"/>
  <c r="CT290" i="1"/>
  <c r="CP290" i="1"/>
  <c r="CN290" i="1"/>
  <c r="CL290" i="1"/>
  <c r="CJ290" i="1"/>
  <c r="CH290" i="1"/>
  <c r="CF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U290" i="1"/>
  <c r="AV290" i="1" s="1"/>
  <c r="AS290" i="1"/>
  <c r="AQ290" i="1"/>
  <c r="AO290" i="1"/>
  <c r="AM290" i="1"/>
  <c r="AK290" i="1"/>
  <c r="AI290" i="1"/>
  <c r="AG290" i="1"/>
  <c r="AE290" i="1"/>
  <c r="AA290" i="1"/>
  <c r="Y290" i="1"/>
  <c r="W290" i="1"/>
  <c r="U290" i="1"/>
  <c r="S290" i="1"/>
  <c r="Q290" i="1"/>
  <c r="CU289" i="1"/>
  <c r="CT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U289" i="1"/>
  <c r="AV289" i="1" s="1"/>
  <c r="AS289" i="1"/>
  <c r="AQ289" i="1"/>
  <c r="AO289" i="1"/>
  <c r="AM289" i="1"/>
  <c r="AK289" i="1"/>
  <c r="AI289" i="1"/>
  <c r="AG289" i="1"/>
  <c r="AE289" i="1"/>
  <c r="AA289" i="1"/>
  <c r="Y289" i="1"/>
  <c r="W289" i="1"/>
  <c r="U289" i="1"/>
  <c r="S289" i="1"/>
  <c r="Q289" i="1"/>
  <c r="CU288" i="1"/>
  <c r="CT288" i="1"/>
  <c r="CN288" i="1"/>
  <c r="CL288" i="1"/>
  <c r="CJ288" i="1"/>
  <c r="CH288" i="1"/>
  <c r="CF288" i="1"/>
  <c r="CD288" i="1"/>
  <c r="BV288" i="1"/>
  <c r="BT288" i="1"/>
  <c r="BP288" i="1"/>
  <c r="BN288" i="1"/>
  <c r="BL288" i="1"/>
  <c r="BF288" i="1"/>
  <c r="BB288" i="1"/>
  <c r="AZ288" i="1"/>
  <c r="AX288" i="1"/>
  <c r="AV288" i="1"/>
  <c r="AS288" i="1"/>
  <c r="AQ288" i="1"/>
  <c r="AO288" i="1"/>
  <c r="AM288" i="1"/>
  <c r="AK288" i="1"/>
  <c r="AI288" i="1"/>
  <c r="AG288" i="1"/>
  <c r="AE288" i="1"/>
  <c r="AA288" i="1"/>
  <c r="Y288" i="1"/>
  <c r="W288" i="1"/>
  <c r="U288" i="1"/>
  <c r="S288" i="1"/>
  <c r="Q288" i="1"/>
  <c r="CU287" i="1"/>
  <c r="CT287" i="1"/>
  <c r="CP287" i="1"/>
  <c r="CN287" i="1"/>
  <c r="CL287" i="1"/>
  <c r="CJ287" i="1"/>
  <c r="CH287" i="1"/>
  <c r="CF287" i="1"/>
  <c r="CD287" i="1"/>
  <c r="BZ287" i="1"/>
  <c r="BX287" i="1"/>
  <c r="BV287" i="1"/>
  <c r="BT287" i="1"/>
  <c r="BP287" i="1"/>
  <c r="BN287" i="1"/>
  <c r="BL287" i="1"/>
  <c r="BJ287" i="1"/>
  <c r="BF287" i="1"/>
  <c r="BD287" i="1"/>
  <c r="BB287" i="1"/>
  <c r="AZ287" i="1"/>
  <c r="AX287" i="1"/>
  <c r="AU287" i="1"/>
  <c r="AV287" i="1" s="1"/>
  <c r="AS287" i="1"/>
  <c r="AQ287" i="1"/>
  <c r="AO287" i="1"/>
  <c r="AM287" i="1"/>
  <c r="AK287" i="1"/>
  <c r="AI287" i="1"/>
  <c r="AG287" i="1"/>
  <c r="AE287" i="1"/>
  <c r="AA287" i="1"/>
  <c r="Y287" i="1"/>
  <c r="W287" i="1"/>
  <c r="U287" i="1"/>
  <c r="S287" i="1"/>
  <c r="Q287" i="1"/>
  <c r="CU286" i="1"/>
  <c r="CT286" i="1"/>
  <c r="CN286" i="1"/>
  <c r="CL286" i="1"/>
  <c r="CJ286" i="1"/>
  <c r="CH286" i="1"/>
  <c r="CF286" i="1"/>
  <c r="CD286" i="1"/>
  <c r="BV286" i="1"/>
  <c r="BT286" i="1"/>
  <c r="BP286" i="1"/>
  <c r="BN286" i="1"/>
  <c r="BL286" i="1"/>
  <c r="BF286" i="1"/>
  <c r="BB286" i="1"/>
  <c r="AZ286" i="1"/>
  <c r="AX286" i="1"/>
  <c r="AV286" i="1"/>
  <c r="AS286" i="1"/>
  <c r="AQ286" i="1"/>
  <c r="AO286" i="1"/>
  <c r="AM286" i="1"/>
  <c r="AK286" i="1"/>
  <c r="AI286" i="1"/>
  <c r="AG286" i="1"/>
  <c r="AE286" i="1"/>
  <c r="AA286" i="1"/>
  <c r="Y286" i="1"/>
  <c r="W286" i="1"/>
  <c r="U286" i="1"/>
  <c r="S286" i="1"/>
  <c r="Q286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T285" i="1"/>
  <c r="AR285" i="1"/>
  <c r="AP285" i="1"/>
  <c r="AN285" i="1"/>
  <c r="AL285" i="1"/>
  <c r="AJ285" i="1"/>
  <c r="AH285" i="1"/>
  <c r="AF285" i="1"/>
  <c r="AD285" i="1"/>
  <c r="AC285" i="1"/>
  <c r="AB285" i="1"/>
  <c r="Z285" i="1"/>
  <c r="X285" i="1"/>
  <c r="V285" i="1"/>
  <c r="T285" i="1"/>
  <c r="R285" i="1"/>
  <c r="P285" i="1"/>
  <c r="CU284" i="1"/>
  <c r="CT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U284" i="1"/>
  <c r="AV284" i="1" s="1"/>
  <c r="AS284" i="1"/>
  <c r="AQ284" i="1"/>
  <c r="AO284" i="1"/>
  <c r="AM284" i="1"/>
  <c r="AK284" i="1"/>
  <c r="AI284" i="1"/>
  <c r="AG284" i="1"/>
  <c r="AE284" i="1"/>
  <c r="AA284" i="1"/>
  <c r="Y284" i="1"/>
  <c r="W284" i="1"/>
  <c r="U284" i="1"/>
  <c r="S284" i="1"/>
  <c r="Q284" i="1"/>
  <c r="CU283" i="1"/>
  <c r="CT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P283" i="1"/>
  <c r="BN283" i="1"/>
  <c r="BL283" i="1"/>
  <c r="BJ283" i="1"/>
  <c r="BF283" i="1"/>
  <c r="BD283" i="1"/>
  <c r="BB283" i="1"/>
  <c r="AZ283" i="1"/>
  <c r="AX283" i="1"/>
  <c r="AU283" i="1"/>
  <c r="AV283" i="1" s="1"/>
  <c r="AS283" i="1"/>
  <c r="AQ283" i="1"/>
  <c r="AO283" i="1"/>
  <c r="AM283" i="1"/>
  <c r="AK283" i="1"/>
  <c r="AI283" i="1"/>
  <c r="AG283" i="1"/>
  <c r="AE283" i="1"/>
  <c r="AA283" i="1"/>
  <c r="Y283" i="1"/>
  <c r="W283" i="1"/>
  <c r="U283" i="1"/>
  <c r="S283" i="1"/>
  <c r="Q283" i="1"/>
  <c r="CU282" i="1"/>
  <c r="CT282" i="1"/>
  <c r="CN282" i="1"/>
  <c r="CJ282" i="1"/>
  <c r="CH282" i="1"/>
  <c r="CF282" i="1"/>
  <c r="CD282" i="1"/>
  <c r="BV282" i="1"/>
  <c r="BT282" i="1"/>
  <c r="BP282" i="1"/>
  <c r="BN282" i="1"/>
  <c r="BL282" i="1"/>
  <c r="BF282" i="1"/>
  <c r="BB282" i="1"/>
  <c r="AZ282" i="1"/>
  <c r="AX282" i="1"/>
  <c r="AV282" i="1"/>
  <c r="AS282" i="1"/>
  <c r="AQ282" i="1"/>
  <c r="AO282" i="1"/>
  <c r="AM282" i="1"/>
  <c r="AK282" i="1"/>
  <c r="AI282" i="1"/>
  <c r="AG282" i="1"/>
  <c r="AE282" i="1"/>
  <c r="AA282" i="1"/>
  <c r="Y282" i="1"/>
  <c r="W282" i="1"/>
  <c r="U282" i="1"/>
  <c r="S282" i="1"/>
  <c r="Q282" i="1"/>
  <c r="CU281" i="1"/>
  <c r="CT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F281" i="1"/>
  <c r="BD281" i="1"/>
  <c r="BB281" i="1"/>
  <c r="AZ281" i="1"/>
  <c r="AX281" i="1"/>
  <c r="AU281" i="1"/>
  <c r="AV281" i="1" s="1"/>
  <c r="AS281" i="1"/>
  <c r="AQ281" i="1"/>
  <c r="AO281" i="1"/>
  <c r="AM281" i="1"/>
  <c r="AK281" i="1"/>
  <c r="AI281" i="1"/>
  <c r="AG281" i="1"/>
  <c r="AE281" i="1"/>
  <c r="AA281" i="1"/>
  <c r="Y281" i="1"/>
  <c r="W281" i="1"/>
  <c r="U281" i="1"/>
  <c r="S281" i="1"/>
  <c r="Q281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T280" i="1"/>
  <c r="AR280" i="1"/>
  <c r="AP280" i="1"/>
  <c r="AN280" i="1"/>
  <c r="AL280" i="1"/>
  <c r="AJ280" i="1"/>
  <c r="AH280" i="1"/>
  <c r="AF280" i="1"/>
  <c r="AD280" i="1"/>
  <c r="AC280" i="1"/>
  <c r="AB280" i="1"/>
  <c r="Z280" i="1"/>
  <c r="X280" i="1"/>
  <c r="V280" i="1"/>
  <c r="T280" i="1"/>
  <c r="R280" i="1"/>
  <c r="P280" i="1"/>
  <c r="CU279" i="1"/>
  <c r="CT279" i="1"/>
  <c r="CP279" i="1"/>
  <c r="CN279" i="1"/>
  <c r="CL279" i="1"/>
  <c r="CJ279" i="1"/>
  <c r="CH279" i="1"/>
  <c r="CF279" i="1"/>
  <c r="BV279" i="1"/>
  <c r="BT279" i="1"/>
  <c r="BP279" i="1"/>
  <c r="BN279" i="1"/>
  <c r="BL279" i="1"/>
  <c r="BF279" i="1"/>
  <c r="BB279" i="1"/>
  <c r="AZ279" i="1"/>
  <c r="AX279" i="1"/>
  <c r="AV279" i="1"/>
  <c r="AS279" i="1"/>
  <c r="AQ279" i="1"/>
  <c r="AO279" i="1"/>
  <c r="AM279" i="1"/>
  <c r="AK279" i="1"/>
  <c r="AI279" i="1"/>
  <c r="AG279" i="1"/>
  <c r="AE279" i="1"/>
  <c r="AA279" i="1"/>
  <c r="Y279" i="1"/>
  <c r="W279" i="1"/>
  <c r="U279" i="1"/>
  <c r="S279" i="1"/>
  <c r="Q279" i="1"/>
  <c r="CU278" i="1"/>
  <c r="CT278" i="1"/>
  <c r="CN278" i="1"/>
  <c r="CJ278" i="1"/>
  <c r="CH278" i="1"/>
  <c r="CF278" i="1"/>
  <c r="CD278" i="1"/>
  <c r="BV278" i="1"/>
  <c r="BT278" i="1"/>
  <c r="BP278" i="1"/>
  <c r="BN278" i="1"/>
  <c r="BL278" i="1"/>
  <c r="BF278" i="1"/>
  <c r="BB278" i="1"/>
  <c r="AZ278" i="1"/>
  <c r="AX278" i="1"/>
  <c r="AV278" i="1"/>
  <c r="AS278" i="1"/>
  <c r="AQ278" i="1"/>
  <c r="AO278" i="1"/>
  <c r="AM278" i="1"/>
  <c r="AK278" i="1"/>
  <c r="AI278" i="1"/>
  <c r="AG278" i="1"/>
  <c r="AE278" i="1"/>
  <c r="AA278" i="1"/>
  <c r="Y278" i="1"/>
  <c r="W278" i="1"/>
  <c r="U278" i="1"/>
  <c r="S278" i="1"/>
  <c r="Q278" i="1"/>
  <c r="CU277" i="1"/>
  <c r="CT277" i="1"/>
  <c r="CN277" i="1"/>
  <c r="CJ277" i="1"/>
  <c r="CH277" i="1"/>
  <c r="CF277" i="1"/>
  <c r="BV277" i="1"/>
  <c r="BT277" i="1"/>
  <c r="BP277" i="1"/>
  <c r="BN277" i="1"/>
  <c r="BL277" i="1"/>
  <c r="BF277" i="1"/>
  <c r="BB277" i="1"/>
  <c r="AZ277" i="1"/>
  <c r="AX277" i="1"/>
  <c r="AV277" i="1"/>
  <c r="AS277" i="1"/>
  <c r="AQ277" i="1"/>
  <c r="AO277" i="1"/>
  <c r="AM277" i="1"/>
  <c r="AK277" i="1"/>
  <c r="AI277" i="1"/>
  <c r="AG277" i="1"/>
  <c r="AE277" i="1"/>
  <c r="AA277" i="1"/>
  <c r="Y277" i="1"/>
  <c r="W277" i="1"/>
  <c r="U277" i="1"/>
  <c r="S277" i="1"/>
  <c r="Q277" i="1"/>
  <c r="CU276" i="1"/>
  <c r="CT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F276" i="1"/>
  <c r="BD276" i="1"/>
  <c r="BB276" i="1"/>
  <c r="AZ276" i="1"/>
  <c r="AX276" i="1"/>
  <c r="AU276" i="1"/>
  <c r="AV276" i="1" s="1"/>
  <c r="AS276" i="1"/>
  <c r="AQ276" i="1"/>
  <c r="AO276" i="1"/>
  <c r="AM276" i="1"/>
  <c r="AK276" i="1"/>
  <c r="AI276" i="1"/>
  <c r="AG276" i="1"/>
  <c r="AE276" i="1"/>
  <c r="AA276" i="1"/>
  <c r="Y276" i="1"/>
  <c r="W276" i="1"/>
  <c r="U276" i="1"/>
  <c r="S276" i="1"/>
  <c r="Q276" i="1"/>
  <c r="CU275" i="1"/>
  <c r="CT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U275" i="1"/>
  <c r="AV275" i="1" s="1"/>
  <c r="AS275" i="1"/>
  <c r="AQ275" i="1"/>
  <c r="AO275" i="1"/>
  <c r="AM275" i="1"/>
  <c r="AK275" i="1"/>
  <c r="AI275" i="1"/>
  <c r="AG275" i="1"/>
  <c r="AE275" i="1"/>
  <c r="AA275" i="1"/>
  <c r="Y275" i="1"/>
  <c r="W275" i="1"/>
  <c r="U275" i="1"/>
  <c r="S275" i="1"/>
  <c r="Q275" i="1"/>
  <c r="CU274" i="1"/>
  <c r="CT274" i="1"/>
  <c r="CN274" i="1"/>
  <c r="CL274" i="1"/>
  <c r="CJ274" i="1"/>
  <c r="CH274" i="1"/>
  <c r="CF274" i="1"/>
  <c r="CC274" i="1"/>
  <c r="CB274" i="1"/>
  <c r="BZ274" i="1"/>
  <c r="BX274" i="1"/>
  <c r="BV274" i="1"/>
  <c r="BT274" i="1"/>
  <c r="BR274" i="1"/>
  <c r="BP274" i="1"/>
  <c r="BN274" i="1"/>
  <c r="BL274" i="1"/>
  <c r="BJ274" i="1"/>
  <c r="BF274" i="1"/>
  <c r="BB274" i="1"/>
  <c r="AZ274" i="1"/>
  <c r="AX274" i="1"/>
  <c r="AV274" i="1"/>
  <c r="AS274" i="1"/>
  <c r="AQ274" i="1"/>
  <c r="AO274" i="1"/>
  <c r="AM274" i="1"/>
  <c r="AK274" i="1"/>
  <c r="AI274" i="1"/>
  <c r="AG274" i="1"/>
  <c r="AE274" i="1"/>
  <c r="AA274" i="1"/>
  <c r="Y274" i="1"/>
  <c r="W274" i="1"/>
  <c r="U274" i="1"/>
  <c r="S274" i="1"/>
  <c r="Q274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T273" i="1"/>
  <c r="AR273" i="1"/>
  <c r="AP273" i="1"/>
  <c r="AN273" i="1"/>
  <c r="AL273" i="1"/>
  <c r="AJ273" i="1"/>
  <c r="AH273" i="1"/>
  <c r="AF273" i="1"/>
  <c r="AD273" i="1"/>
  <c r="AC273" i="1"/>
  <c r="AB273" i="1"/>
  <c r="Z273" i="1"/>
  <c r="X273" i="1"/>
  <c r="V273" i="1"/>
  <c r="T273" i="1"/>
  <c r="R273" i="1"/>
  <c r="P273" i="1"/>
  <c r="CU272" i="1"/>
  <c r="CT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U272" i="1"/>
  <c r="AV272" i="1" s="1"/>
  <c r="AS272" i="1"/>
  <c r="AQ272" i="1"/>
  <c r="AO272" i="1"/>
  <c r="AM272" i="1"/>
  <c r="AK272" i="1"/>
  <c r="AI272" i="1"/>
  <c r="AG272" i="1"/>
  <c r="AE272" i="1"/>
  <c r="AA272" i="1"/>
  <c r="Y272" i="1"/>
  <c r="W272" i="1"/>
  <c r="U272" i="1"/>
  <c r="S272" i="1"/>
  <c r="Q272" i="1"/>
  <c r="CU271" i="1"/>
  <c r="CT271" i="1"/>
  <c r="CP271" i="1"/>
  <c r="CN271" i="1"/>
  <c r="CJ271" i="1"/>
  <c r="CH271" i="1"/>
  <c r="CF271" i="1"/>
  <c r="CB271" i="1"/>
  <c r="BZ271" i="1"/>
  <c r="BV271" i="1"/>
  <c r="BT271" i="1"/>
  <c r="BP271" i="1"/>
  <c r="BN271" i="1"/>
  <c r="BL271" i="1"/>
  <c r="BH271" i="1"/>
  <c r="BF271" i="1"/>
  <c r="BD271" i="1"/>
  <c r="BB271" i="1"/>
  <c r="AZ271" i="1"/>
  <c r="AX271" i="1"/>
  <c r="AV271" i="1"/>
  <c r="AS271" i="1"/>
  <c r="AQ271" i="1"/>
  <c r="AO271" i="1"/>
  <c r="AM271" i="1"/>
  <c r="AK271" i="1"/>
  <c r="AI271" i="1"/>
  <c r="AG271" i="1"/>
  <c r="AE271" i="1"/>
  <c r="AA271" i="1"/>
  <c r="Y271" i="1"/>
  <c r="W271" i="1"/>
  <c r="U271" i="1"/>
  <c r="S271" i="1"/>
  <c r="Q271" i="1"/>
  <c r="CU270" i="1"/>
  <c r="CT270" i="1"/>
  <c r="CN270" i="1"/>
  <c r="CJ270" i="1"/>
  <c r="CH270" i="1"/>
  <c r="CF270" i="1"/>
  <c r="BV270" i="1"/>
  <c r="BT270" i="1"/>
  <c r="BP270" i="1"/>
  <c r="BN270" i="1"/>
  <c r="BL270" i="1"/>
  <c r="BF270" i="1"/>
  <c r="BB270" i="1"/>
  <c r="AZ270" i="1"/>
  <c r="AX270" i="1"/>
  <c r="AV270" i="1"/>
  <c r="AS270" i="1"/>
  <c r="AQ270" i="1"/>
  <c r="AO270" i="1"/>
  <c r="AM270" i="1"/>
  <c r="AK270" i="1"/>
  <c r="AI270" i="1"/>
  <c r="AG270" i="1"/>
  <c r="AE270" i="1"/>
  <c r="AA270" i="1"/>
  <c r="Y270" i="1"/>
  <c r="W270" i="1"/>
  <c r="U270" i="1"/>
  <c r="S270" i="1"/>
  <c r="Q270" i="1"/>
  <c r="CU269" i="1"/>
  <c r="CT269" i="1"/>
  <c r="CP269" i="1"/>
  <c r="CN269" i="1"/>
  <c r="CL269" i="1"/>
  <c r="CJ269" i="1"/>
  <c r="CH269" i="1"/>
  <c r="CF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U269" i="1"/>
  <c r="AV269" i="1" s="1"/>
  <c r="AS269" i="1"/>
  <c r="AQ269" i="1"/>
  <c r="AO269" i="1"/>
  <c r="AM269" i="1"/>
  <c r="AK269" i="1"/>
  <c r="AI269" i="1"/>
  <c r="AG269" i="1"/>
  <c r="AE269" i="1"/>
  <c r="AA269" i="1"/>
  <c r="Y269" i="1"/>
  <c r="W269" i="1"/>
  <c r="U269" i="1"/>
  <c r="S269" i="1"/>
  <c r="Q269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T268" i="1"/>
  <c r="AR268" i="1"/>
  <c r="AP268" i="1"/>
  <c r="AN268" i="1"/>
  <c r="AL268" i="1"/>
  <c r="AJ268" i="1"/>
  <c r="AH268" i="1"/>
  <c r="AF268" i="1"/>
  <c r="AC268" i="1"/>
  <c r="AB268" i="1"/>
  <c r="Z268" i="1"/>
  <c r="X268" i="1"/>
  <c r="V268" i="1"/>
  <c r="T268" i="1"/>
  <c r="R268" i="1"/>
  <c r="P268" i="1"/>
  <c r="AV267" i="1"/>
  <c r="AO267" i="1"/>
  <c r="AM267" i="1"/>
  <c r="AK267" i="1"/>
  <c r="AI267" i="1"/>
  <c r="AF267" i="1"/>
  <c r="CU267" i="1" s="1"/>
  <c r="AE267" i="1"/>
  <c r="AC267" i="1"/>
  <c r="AA267" i="1"/>
  <c r="Y267" i="1"/>
  <c r="W267" i="1"/>
  <c r="Q267" i="1"/>
  <c r="CU266" i="1"/>
  <c r="CT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F266" i="1"/>
  <c r="BD266" i="1"/>
  <c r="BB266" i="1"/>
  <c r="AZ266" i="1"/>
  <c r="AX266" i="1"/>
  <c r="AU266" i="1"/>
  <c r="AV266" i="1" s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CU265" i="1"/>
  <c r="CT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F265" i="1"/>
  <c r="BD265" i="1"/>
  <c r="BB265" i="1"/>
  <c r="AZ265" i="1"/>
  <c r="AX265" i="1"/>
  <c r="AU265" i="1"/>
  <c r="AV265" i="1" s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CU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U264" i="1"/>
  <c r="AV264" i="1" s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CU263" i="1"/>
  <c r="CT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U263" i="1"/>
  <c r="AV263" i="1" s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CU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U262" i="1"/>
  <c r="AV262" i="1" s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CU261" i="1"/>
  <c r="CT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U261" i="1"/>
  <c r="AV261" i="1" s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CU260" i="1"/>
  <c r="CT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U260" i="1"/>
  <c r="AV260" i="1" s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CU259" i="1"/>
  <c r="CT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U259" i="1"/>
  <c r="AV259" i="1" s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T258" i="1"/>
  <c r="AR258" i="1"/>
  <c r="AP258" i="1"/>
  <c r="AN258" i="1"/>
  <c r="AL258" i="1"/>
  <c r="AJ258" i="1"/>
  <c r="AH258" i="1"/>
  <c r="AF258" i="1"/>
  <c r="AB258" i="1"/>
  <c r="Z258" i="1"/>
  <c r="X258" i="1"/>
  <c r="V258" i="1"/>
  <c r="T258" i="1"/>
  <c r="R258" i="1"/>
  <c r="P258" i="1"/>
  <c r="CU257" i="1"/>
  <c r="AV257" i="1"/>
  <c r="AO257" i="1"/>
  <c r="AM257" i="1"/>
  <c r="AK257" i="1"/>
  <c r="AI257" i="1"/>
  <c r="AG257" i="1"/>
  <c r="AE257" i="1"/>
  <c r="AA257" i="1"/>
  <c r="Y257" i="1"/>
  <c r="W257" i="1"/>
  <c r="Q257" i="1"/>
  <c r="CU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U256" i="1"/>
  <c r="AV256" i="1" s="1"/>
  <c r="AQ256" i="1"/>
  <c r="AO256" i="1"/>
  <c r="AM256" i="1"/>
  <c r="AK256" i="1"/>
  <c r="AI256" i="1"/>
  <c r="AG256" i="1"/>
  <c r="AE256" i="1"/>
  <c r="AA256" i="1"/>
  <c r="Y256" i="1"/>
  <c r="W256" i="1"/>
  <c r="U256" i="1"/>
  <c r="S256" i="1"/>
  <c r="Q256" i="1"/>
  <c r="CU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U255" i="1"/>
  <c r="AV255" i="1" s="1"/>
  <c r="AQ255" i="1"/>
  <c r="AO255" i="1"/>
  <c r="AM255" i="1"/>
  <c r="AK255" i="1"/>
  <c r="AI255" i="1"/>
  <c r="AG255" i="1"/>
  <c r="AE255" i="1"/>
  <c r="AA255" i="1"/>
  <c r="Y255" i="1"/>
  <c r="W255" i="1"/>
  <c r="U255" i="1"/>
  <c r="S255" i="1"/>
  <c r="Q255" i="1"/>
  <c r="CU254" i="1"/>
  <c r="CT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U254" i="1"/>
  <c r="AV254" i="1" s="1"/>
  <c r="AS254" i="1"/>
  <c r="AQ254" i="1"/>
  <c r="AO254" i="1"/>
  <c r="AM254" i="1"/>
  <c r="AK254" i="1"/>
  <c r="AI254" i="1"/>
  <c r="AG254" i="1"/>
  <c r="AE254" i="1"/>
  <c r="AA254" i="1"/>
  <c r="Y254" i="1"/>
  <c r="W254" i="1"/>
  <c r="U254" i="1"/>
  <c r="S254" i="1"/>
  <c r="Q254" i="1"/>
  <c r="CU253" i="1"/>
  <c r="CT253" i="1"/>
  <c r="CP253" i="1"/>
  <c r="CN253" i="1"/>
  <c r="CJ253" i="1"/>
  <c r="CH253" i="1"/>
  <c r="CF253" i="1"/>
  <c r="BZ253" i="1"/>
  <c r="BX253" i="1"/>
  <c r="BV253" i="1"/>
  <c r="BT253" i="1"/>
  <c r="BR253" i="1"/>
  <c r="BP253" i="1"/>
  <c r="BN253" i="1"/>
  <c r="BL253" i="1"/>
  <c r="BF253" i="1"/>
  <c r="BD253" i="1"/>
  <c r="BB253" i="1"/>
  <c r="AZ253" i="1"/>
  <c r="AX253" i="1"/>
  <c r="AU253" i="1"/>
  <c r="AV253" i="1" s="1"/>
  <c r="AS253" i="1"/>
  <c r="AQ253" i="1"/>
  <c r="AO253" i="1"/>
  <c r="AM253" i="1"/>
  <c r="AK253" i="1"/>
  <c r="AI253" i="1"/>
  <c r="AG253" i="1"/>
  <c r="AE253" i="1"/>
  <c r="AA253" i="1"/>
  <c r="Y253" i="1"/>
  <c r="W253" i="1"/>
  <c r="U253" i="1"/>
  <c r="S253" i="1"/>
  <c r="Q253" i="1"/>
  <c r="CU252" i="1"/>
  <c r="CT252" i="1"/>
  <c r="CP252" i="1"/>
  <c r="CN252" i="1"/>
  <c r="CL252" i="1"/>
  <c r="CJ252" i="1"/>
  <c r="CH252" i="1"/>
  <c r="CF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U252" i="1"/>
  <c r="AV252" i="1" s="1"/>
  <c r="AS252" i="1"/>
  <c r="AQ252" i="1"/>
  <c r="AO252" i="1"/>
  <c r="AM252" i="1"/>
  <c r="AK252" i="1"/>
  <c r="AI252" i="1"/>
  <c r="AG252" i="1"/>
  <c r="AE252" i="1"/>
  <c r="AA252" i="1"/>
  <c r="Y252" i="1"/>
  <c r="W252" i="1"/>
  <c r="U252" i="1"/>
  <c r="S252" i="1"/>
  <c r="Q252" i="1"/>
  <c r="CU251" i="1"/>
  <c r="CT251" i="1"/>
  <c r="CP251" i="1"/>
  <c r="CN251" i="1"/>
  <c r="CL251" i="1"/>
  <c r="CJ251" i="1"/>
  <c r="CH251" i="1"/>
  <c r="CF251" i="1"/>
  <c r="CD251" i="1"/>
  <c r="BX251" i="1"/>
  <c r="BV251" i="1"/>
  <c r="BT251" i="1"/>
  <c r="BP251" i="1"/>
  <c r="BN251" i="1"/>
  <c r="BL251" i="1"/>
  <c r="BF251" i="1"/>
  <c r="BB251" i="1"/>
  <c r="AZ251" i="1"/>
  <c r="AX251" i="1"/>
  <c r="AU251" i="1"/>
  <c r="AV251" i="1" s="1"/>
  <c r="AS251" i="1"/>
  <c r="AQ251" i="1"/>
  <c r="AO251" i="1"/>
  <c r="AM251" i="1"/>
  <c r="AK251" i="1"/>
  <c r="AI251" i="1"/>
  <c r="AG251" i="1"/>
  <c r="AE251" i="1"/>
  <c r="AA251" i="1"/>
  <c r="Y251" i="1"/>
  <c r="W251" i="1"/>
  <c r="U251" i="1"/>
  <c r="S251" i="1"/>
  <c r="Q251" i="1"/>
  <c r="CU250" i="1"/>
  <c r="CT250" i="1"/>
  <c r="CN250" i="1"/>
  <c r="CL250" i="1"/>
  <c r="CJ250" i="1"/>
  <c r="CH250" i="1"/>
  <c r="CF250" i="1"/>
  <c r="CD250" i="1"/>
  <c r="BZ250" i="1"/>
  <c r="BX250" i="1"/>
  <c r="BV250" i="1"/>
  <c r="BT250" i="1"/>
  <c r="BR250" i="1"/>
  <c r="BP250" i="1"/>
  <c r="BN250" i="1"/>
  <c r="BL250" i="1"/>
  <c r="BJ250" i="1"/>
  <c r="BF250" i="1"/>
  <c r="BD250" i="1"/>
  <c r="BB250" i="1"/>
  <c r="AZ250" i="1"/>
  <c r="AX250" i="1"/>
  <c r="AU250" i="1"/>
  <c r="AV250" i="1" s="1"/>
  <c r="AS250" i="1"/>
  <c r="AQ250" i="1"/>
  <c r="AO250" i="1"/>
  <c r="AM250" i="1"/>
  <c r="AK250" i="1"/>
  <c r="AI250" i="1"/>
  <c r="AG250" i="1"/>
  <c r="AE250" i="1"/>
  <c r="AA250" i="1"/>
  <c r="Y250" i="1"/>
  <c r="W250" i="1"/>
  <c r="U250" i="1"/>
  <c r="S250" i="1"/>
  <c r="Q250" i="1"/>
  <c r="CU249" i="1"/>
  <c r="CT249" i="1"/>
  <c r="CP249" i="1"/>
  <c r="CN249" i="1"/>
  <c r="CJ249" i="1"/>
  <c r="CH249" i="1"/>
  <c r="CF249" i="1"/>
  <c r="CD249" i="1"/>
  <c r="BV249" i="1"/>
  <c r="BT249" i="1"/>
  <c r="BR249" i="1"/>
  <c r="BP249" i="1"/>
  <c r="BN249" i="1"/>
  <c r="BL249" i="1"/>
  <c r="BF249" i="1"/>
  <c r="BB249" i="1"/>
  <c r="AZ249" i="1"/>
  <c r="AX249" i="1"/>
  <c r="AV249" i="1"/>
  <c r="AS249" i="1"/>
  <c r="AQ249" i="1"/>
  <c r="AO249" i="1"/>
  <c r="AM249" i="1"/>
  <c r="AK249" i="1"/>
  <c r="AI249" i="1"/>
  <c r="AG249" i="1"/>
  <c r="AE249" i="1"/>
  <c r="AA249" i="1"/>
  <c r="Y249" i="1"/>
  <c r="W249" i="1"/>
  <c r="U249" i="1"/>
  <c r="S249" i="1"/>
  <c r="Q249" i="1"/>
  <c r="CU248" i="1"/>
  <c r="CT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U248" i="1"/>
  <c r="AV248" i="1" s="1"/>
  <c r="AS248" i="1"/>
  <c r="AQ248" i="1"/>
  <c r="AO248" i="1"/>
  <c r="AM248" i="1"/>
  <c r="AK248" i="1"/>
  <c r="AI248" i="1"/>
  <c r="AG248" i="1"/>
  <c r="AE248" i="1"/>
  <c r="AA248" i="1"/>
  <c r="Y248" i="1"/>
  <c r="W248" i="1"/>
  <c r="U248" i="1"/>
  <c r="S248" i="1"/>
  <c r="Q248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T247" i="1"/>
  <c r="AR247" i="1"/>
  <c r="AP247" i="1"/>
  <c r="AN247" i="1"/>
  <c r="AL247" i="1"/>
  <c r="AJ247" i="1"/>
  <c r="AH247" i="1"/>
  <c r="AF247" i="1"/>
  <c r="AC247" i="1"/>
  <c r="AB247" i="1"/>
  <c r="Z247" i="1"/>
  <c r="X247" i="1"/>
  <c r="V247" i="1"/>
  <c r="T247" i="1"/>
  <c r="R247" i="1"/>
  <c r="P247" i="1"/>
  <c r="CU246" i="1"/>
  <c r="CP246" i="1"/>
  <c r="CN246" i="1"/>
  <c r="CL246" i="1"/>
  <c r="CF246" i="1"/>
  <c r="CD246" i="1"/>
  <c r="CB246" i="1"/>
  <c r="BZ246" i="1"/>
  <c r="BX246" i="1"/>
  <c r="BV246" i="1"/>
  <c r="BR246" i="1"/>
  <c r="BN246" i="1"/>
  <c r="BL246" i="1"/>
  <c r="BJ246" i="1"/>
  <c r="BH246" i="1"/>
  <c r="BF246" i="1"/>
  <c r="BD246" i="1"/>
  <c r="AZ246" i="1"/>
  <c r="AU246" i="1"/>
  <c r="AV246" i="1" s="1"/>
  <c r="AO246" i="1"/>
  <c r="AM246" i="1"/>
  <c r="AK246" i="1"/>
  <c r="AI246" i="1"/>
  <c r="AG246" i="1"/>
  <c r="AE246" i="1"/>
  <c r="AA246" i="1"/>
  <c r="Y246" i="1"/>
  <c r="W246" i="1"/>
  <c r="U246" i="1"/>
  <c r="S246" i="1"/>
  <c r="Q246" i="1"/>
  <c r="CU245" i="1"/>
  <c r="CP245" i="1"/>
  <c r="CN245" i="1"/>
  <c r="CL245" i="1"/>
  <c r="CF245" i="1"/>
  <c r="CD245" i="1"/>
  <c r="CB245" i="1"/>
  <c r="BZ245" i="1"/>
  <c r="BX245" i="1"/>
  <c r="BV245" i="1"/>
  <c r="BR245" i="1"/>
  <c r="BN245" i="1"/>
  <c r="BL245" i="1"/>
  <c r="BJ245" i="1"/>
  <c r="BH245" i="1"/>
  <c r="BF245" i="1"/>
  <c r="BD245" i="1"/>
  <c r="AZ245" i="1"/>
  <c r="AU245" i="1"/>
  <c r="AV245" i="1" s="1"/>
  <c r="AO245" i="1"/>
  <c r="AM245" i="1"/>
  <c r="AK245" i="1"/>
  <c r="AI245" i="1"/>
  <c r="AG245" i="1"/>
  <c r="AE245" i="1"/>
  <c r="AA245" i="1"/>
  <c r="Y245" i="1"/>
  <c r="W245" i="1"/>
  <c r="U245" i="1"/>
  <c r="S245" i="1"/>
  <c r="Q245" i="1"/>
  <c r="CU244" i="1"/>
  <c r="CP244" i="1"/>
  <c r="CN244" i="1"/>
  <c r="CL244" i="1"/>
  <c r="CF244" i="1"/>
  <c r="CD244" i="1"/>
  <c r="CB244" i="1"/>
  <c r="BZ244" i="1"/>
  <c r="BX244" i="1"/>
  <c r="BV244" i="1"/>
  <c r="BR244" i="1"/>
  <c r="BN244" i="1"/>
  <c r="BL244" i="1"/>
  <c r="BJ244" i="1"/>
  <c r="BH244" i="1"/>
  <c r="BF244" i="1"/>
  <c r="BD244" i="1"/>
  <c r="AZ244" i="1"/>
  <c r="AU244" i="1"/>
  <c r="AV244" i="1" s="1"/>
  <c r="AO244" i="1"/>
  <c r="AM244" i="1"/>
  <c r="AK244" i="1"/>
  <c r="AI244" i="1"/>
  <c r="AG244" i="1"/>
  <c r="AE244" i="1"/>
  <c r="AA244" i="1"/>
  <c r="Y244" i="1"/>
  <c r="W244" i="1"/>
  <c r="U244" i="1"/>
  <c r="S244" i="1"/>
  <c r="Q244" i="1"/>
  <c r="CU243" i="1"/>
  <c r="CP243" i="1"/>
  <c r="CN243" i="1"/>
  <c r="CL243" i="1"/>
  <c r="CF243" i="1"/>
  <c r="CD243" i="1"/>
  <c r="CB243" i="1"/>
  <c r="BZ243" i="1"/>
  <c r="BX243" i="1"/>
  <c r="BV243" i="1"/>
  <c r="BR243" i="1"/>
  <c r="BN243" i="1"/>
  <c r="BL243" i="1"/>
  <c r="BJ243" i="1"/>
  <c r="BH243" i="1"/>
  <c r="BF243" i="1"/>
  <c r="BD243" i="1"/>
  <c r="AZ243" i="1"/>
  <c r="AU243" i="1"/>
  <c r="AV243" i="1" s="1"/>
  <c r="AO243" i="1"/>
  <c r="AM243" i="1"/>
  <c r="AK243" i="1"/>
  <c r="AI243" i="1"/>
  <c r="AG243" i="1"/>
  <c r="AE243" i="1"/>
  <c r="AA243" i="1"/>
  <c r="Y243" i="1"/>
  <c r="W243" i="1"/>
  <c r="U243" i="1"/>
  <c r="S243" i="1"/>
  <c r="Q243" i="1"/>
  <c r="CU242" i="1"/>
  <c r="CP242" i="1"/>
  <c r="CN242" i="1"/>
  <c r="CL242" i="1"/>
  <c r="CF242" i="1"/>
  <c r="CD242" i="1"/>
  <c r="CB242" i="1"/>
  <c r="BZ242" i="1"/>
  <c r="BX242" i="1"/>
  <c r="BV242" i="1"/>
  <c r="BR242" i="1"/>
  <c r="BN242" i="1"/>
  <c r="BL242" i="1"/>
  <c r="BJ242" i="1"/>
  <c r="BH242" i="1"/>
  <c r="BF242" i="1"/>
  <c r="BD242" i="1"/>
  <c r="AZ242" i="1"/>
  <c r="AU242" i="1"/>
  <c r="AV242" i="1" s="1"/>
  <c r="AO242" i="1"/>
  <c r="AM242" i="1"/>
  <c r="AK242" i="1"/>
  <c r="AI242" i="1"/>
  <c r="AG242" i="1"/>
  <c r="AE242" i="1"/>
  <c r="AA242" i="1"/>
  <c r="Y242" i="1"/>
  <c r="W242" i="1"/>
  <c r="U242" i="1"/>
  <c r="S242" i="1"/>
  <c r="Q242" i="1"/>
  <c r="CU241" i="1"/>
  <c r="CP241" i="1"/>
  <c r="CN241" i="1"/>
  <c r="CL241" i="1"/>
  <c r="CF241" i="1"/>
  <c r="CD241" i="1"/>
  <c r="CB241" i="1"/>
  <c r="BZ241" i="1"/>
  <c r="BX241" i="1"/>
  <c r="BV241" i="1"/>
  <c r="BR241" i="1"/>
  <c r="BN241" i="1"/>
  <c r="BL241" i="1"/>
  <c r="BJ241" i="1"/>
  <c r="BH241" i="1"/>
  <c r="BF241" i="1"/>
  <c r="BD241" i="1"/>
  <c r="AZ241" i="1"/>
  <c r="AU241" i="1"/>
  <c r="AV241" i="1" s="1"/>
  <c r="AO241" i="1"/>
  <c r="AM241" i="1"/>
  <c r="AK241" i="1"/>
  <c r="AI241" i="1"/>
  <c r="AG241" i="1"/>
  <c r="AE241" i="1"/>
  <c r="AA241" i="1"/>
  <c r="Y241" i="1"/>
  <c r="W241" i="1"/>
  <c r="U241" i="1"/>
  <c r="S241" i="1"/>
  <c r="Q241" i="1"/>
  <c r="CU240" i="1"/>
  <c r="CP240" i="1"/>
  <c r="CN240" i="1"/>
  <c r="CL240" i="1"/>
  <c r="CF240" i="1"/>
  <c r="CD240" i="1"/>
  <c r="CB240" i="1"/>
  <c r="BZ240" i="1"/>
  <c r="BX240" i="1"/>
  <c r="BV240" i="1"/>
  <c r="BR240" i="1"/>
  <c r="BN240" i="1"/>
  <c r="BL240" i="1"/>
  <c r="BJ240" i="1"/>
  <c r="BH240" i="1"/>
  <c r="BF240" i="1"/>
  <c r="BD240" i="1"/>
  <c r="AZ240" i="1"/>
  <c r="AU240" i="1"/>
  <c r="AV240" i="1" s="1"/>
  <c r="AO240" i="1"/>
  <c r="AM240" i="1"/>
  <c r="AK240" i="1"/>
  <c r="AI240" i="1"/>
  <c r="AG240" i="1"/>
  <c r="AE240" i="1"/>
  <c r="AA240" i="1"/>
  <c r="Y240" i="1"/>
  <c r="W240" i="1"/>
  <c r="U240" i="1"/>
  <c r="S240" i="1"/>
  <c r="Q240" i="1"/>
  <c r="CU239" i="1"/>
  <c r="CP239" i="1"/>
  <c r="CN239" i="1"/>
  <c r="CL239" i="1"/>
  <c r="CF239" i="1"/>
  <c r="CD239" i="1"/>
  <c r="CB239" i="1"/>
  <c r="BZ239" i="1"/>
  <c r="BX239" i="1"/>
  <c r="BV239" i="1"/>
  <c r="BR239" i="1"/>
  <c r="BN239" i="1"/>
  <c r="BL239" i="1"/>
  <c r="BJ239" i="1"/>
  <c r="BH239" i="1"/>
  <c r="BF239" i="1"/>
  <c r="BD239" i="1"/>
  <c r="AZ239" i="1"/>
  <c r="AU239" i="1"/>
  <c r="AV239" i="1" s="1"/>
  <c r="AO239" i="1"/>
  <c r="AM239" i="1"/>
  <c r="AK239" i="1"/>
  <c r="AI239" i="1"/>
  <c r="AG239" i="1"/>
  <c r="AE239" i="1"/>
  <c r="AA239" i="1"/>
  <c r="Y239" i="1"/>
  <c r="W239" i="1"/>
  <c r="U239" i="1"/>
  <c r="S239" i="1"/>
  <c r="Q239" i="1"/>
  <c r="CU238" i="1"/>
  <c r="CP238" i="1"/>
  <c r="CN238" i="1"/>
  <c r="CL238" i="1"/>
  <c r="CF238" i="1"/>
  <c r="CD238" i="1"/>
  <c r="CB238" i="1"/>
  <c r="BZ238" i="1"/>
  <c r="BX238" i="1"/>
  <c r="BV238" i="1"/>
  <c r="BR238" i="1"/>
  <c r="BN238" i="1"/>
  <c r="BL238" i="1"/>
  <c r="BJ238" i="1"/>
  <c r="BH238" i="1"/>
  <c r="BF238" i="1"/>
  <c r="BD238" i="1"/>
  <c r="AZ238" i="1"/>
  <c r="AU238" i="1"/>
  <c r="AV238" i="1" s="1"/>
  <c r="AO238" i="1"/>
  <c r="AM238" i="1"/>
  <c r="AK238" i="1"/>
  <c r="AI238" i="1"/>
  <c r="AG238" i="1"/>
  <c r="AE238" i="1"/>
  <c r="AA238" i="1"/>
  <c r="Y238" i="1"/>
  <c r="W238" i="1"/>
  <c r="U238" i="1"/>
  <c r="S238" i="1"/>
  <c r="Q238" i="1"/>
  <c r="CU237" i="1"/>
  <c r="CP237" i="1"/>
  <c r="CN237" i="1"/>
  <c r="CL237" i="1"/>
  <c r="CF237" i="1"/>
  <c r="CD237" i="1"/>
  <c r="CB237" i="1"/>
  <c r="BZ237" i="1"/>
  <c r="BX237" i="1"/>
  <c r="BV237" i="1"/>
  <c r="BR237" i="1"/>
  <c r="BN237" i="1"/>
  <c r="BL237" i="1"/>
  <c r="BJ237" i="1"/>
  <c r="BH237" i="1"/>
  <c r="BF237" i="1"/>
  <c r="BD237" i="1"/>
  <c r="AZ237" i="1"/>
  <c r="AU237" i="1"/>
  <c r="AV237" i="1" s="1"/>
  <c r="AO237" i="1"/>
  <c r="AM237" i="1"/>
  <c r="AK237" i="1"/>
  <c r="AI237" i="1"/>
  <c r="AG237" i="1"/>
  <c r="AE237" i="1"/>
  <c r="AA237" i="1"/>
  <c r="Y237" i="1"/>
  <c r="W237" i="1"/>
  <c r="U237" i="1"/>
  <c r="S237" i="1"/>
  <c r="Q237" i="1"/>
  <c r="CU236" i="1"/>
  <c r="CP236" i="1"/>
  <c r="CN236" i="1"/>
  <c r="CL236" i="1"/>
  <c r="CF236" i="1"/>
  <c r="CD236" i="1"/>
  <c r="CB236" i="1"/>
  <c r="BZ236" i="1"/>
  <c r="BX236" i="1"/>
  <c r="BV236" i="1"/>
  <c r="BR236" i="1"/>
  <c r="BN236" i="1"/>
  <c r="BL236" i="1"/>
  <c r="BJ236" i="1"/>
  <c r="BH236" i="1"/>
  <c r="BF236" i="1"/>
  <c r="BD236" i="1"/>
  <c r="AZ236" i="1"/>
  <c r="AU236" i="1"/>
  <c r="AV236" i="1" s="1"/>
  <c r="AO236" i="1"/>
  <c r="AM236" i="1"/>
  <c r="AK236" i="1"/>
  <c r="AI236" i="1"/>
  <c r="AG236" i="1"/>
  <c r="AE236" i="1"/>
  <c r="AA236" i="1"/>
  <c r="Y236" i="1"/>
  <c r="W236" i="1"/>
  <c r="U236" i="1"/>
  <c r="S236" i="1"/>
  <c r="Q236" i="1"/>
  <c r="CU235" i="1"/>
  <c r="CP235" i="1"/>
  <c r="CN235" i="1"/>
  <c r="CL235" i="1"/>
  <c r="CF235" i="1"/>
  <c r="CD235" i="1"/>
  <c r="CB235" i="1"/>
  <c r="BZ235" i="1"/>
  <c r="BX235" i="1"/>
  <c r="BV235" i="1"/>
  <c r="BR235" i="1"/>
  <c r="BN235" i="1"/>
  <c r="BL235" i="1"/>
  <c r="BJ235" i="1"/>
  <c r="BH235" i="1"/>
  <c r="BF235" i="1"/>
  <c r="BD235" i="1"/>
  <c r="AZ235" i="1"/>
  <c r="AU235" i="1"/>
  <c r="AV235" i="1" s="1"/>
  <c r="AO235" i="1"/>
  <c r="AM235" i="1"/>
  <c r="AK235" i="1"/>
  <c r="AI235" i="1"/>
  <c r="AG235" i="1"/>
  <c r="AE235" i="1"/>
  <c r="AA235" i="1"/>
  <c r="Y235" i="1"/>
  <c r="W235" i="1"/>
  <c r="U235" i="1"/>
  <c r="S235" i="1"/>
  <c r="Q235" i="1"/>
  <c r="CU234" i="1"/>
  <c r="CP234" i="1"/>
  <c r="CN234" i="1"/>
  <c r="CL234" i="1"/>
  <c r="CF234" i="1"/>
  <c r="CD234" i="1"/>
  <c r="CB234" i="1"/>
  <c r="BZ234" i="1"/>
  <c r="BX234" i="1"/>
  <c r="BV234" i="1"/>
  <c r="BR234" i="1"/>
  <c r="BN234" i="1"/>
  <c r="BL234" i="1"/>
  <c r="BJ234" i="1"/>
  <c r="BH234" i="1"/>
  <c r="BF234" i="1"/>
  <c r="BD234" i="1"/>
  <c r="AZ234" i="1"/>
  <c r="AU234" i="1"/>
  <c r="AV234" i="1" s="1"/>
  <c r="AO234" i="1"/>
  <c r="AM234" i="1"/>
  <c r="AK234" i="1"/>
  <c r="AI234" i="1"/>
  <c r="AG234" i="1"/>
  <c r="AE234" i="1"/>
  <c r="AA234" i="1"/>
  <c r="Y234" i="1"/>
  <c r="W234" i="1"/>
  <c r="U234" i="1"/>
  <c r="S234" i="1"/>
  <c r="Q234" i="1"/>
  <c r="CU233" i="1"/>
  <c r="CP233" i="1"/>
  <c r="CN233" i="1"/>
  <c r="CL233" i="1"/>
  <c r="CF233" i="1"/>
  <c r="CD233" i="1"/>
  <c r="CB233" i="1"/>
  <c r="BZ233" i="1"/>
  <c r="BX233" i="1"/>
  <c r="BV233" i="1"/>
  <c r="BR233" i="1"/>
  <c r="BN233" i="1"/>
  <c r="BL233" i="1"/>
  <c r="BJ233" i="1"/>
  <c r="BH233" i="1"/>
  <c r="BF233" i="1"/>
  <c r="BD233" i="1"/>
  <c r="AZ233" i="1"/>
  <c r="AU233" i="1"/>
  <c r="AV233" i="1" s="1"/>
  <c r="AO233" i="1"/>
  <c r="AM233" i="1"/>
  <c r="AK233" i="1"/>
  <c r="AI233" i="1"/>
  <c r="AG233" i="1"/>
  <c r="AE233" i="1"/>
  <c r="AA233" i="1"/>
  <c r="Y233" i="1"/>
  <c r="W233" i="1"/>
  <c r="U233" i="1"/>
  <c r="S233" i="1"/>
  <c r="Q233" i="1"/>
  <c r="CU232" i="1"/>
  <c r="CP232" i="1"/>
  <c r="CN232" i="1"/>
  <c r="CL232" i="1"/>
  <c r="CF232" i="1"/>
  <c r="CD232" i="1"/>
  <c r="CB232" i="1"/>
  <c r="BZ232" i="1"/>
  <c r="BX232" i="1"/>
  <c r="BV232" i="1"/>
  <c r="BR232" i="1"/>
  <c r="BN232" i="1"/>
  <c r="BL232" i="1"/>
  <c r="BJ232" i="1"/>
  <c r="BH232" i="1"/>
  <c r="BF232" i="1"/>
  <c r="BD232" i="1"/>
  <c r="AZ232" i="1"/>
  <c r="AU232" i="1"/>
  <c r="AV232" i="1" s="1"/>
  <c r="AO232" i="1"/>
  <c r="AM232" i="1"/>
  <c r="AK232" i="1"/>
  <c r="AI232" i="1"/>
  <c r="AG232" i="1"/>
  <c r="AE232" i="1"/>
  <c r="AA232" i="1"/>
  <c r="Y232" i="1"/>
  <c r="W232" i="1"/>
  <c r="U232" i="1"/>
  <c r="S232" i="1"/>
  <c r="Q232" i="1"/>
  <c r="CU231" i="1"/>
  <c r="CP231" i="1"/>
  <c r="CN231" i="1"/>
  <c r="CL231" i="1"/>
  <c r="CF231" i="1"/>
  <c r="CD231" i="1"/>
  <c r="CB231" i="1"/>
  <c r="BZ231" i="1"/>
  <c r="BX231" i="1"/>
  <c r="BV231" i="1"/>
  <c r="BR231" i="1"/>
  <c r="BN231" i="1"/>
  <c r="BL231" i="1"/>
  <c r="BJ231" i="1"/>
  <c r="BH231" i="1"/>
  <c r="BF231" i="1"/>
  <c r="BD231" i="1"/>
  <c r="AZ231" i="1"/>
  <c r="AU231" i="1"/>
  <c r="AV231" i="1" s="1"/>
  <c r="AO231" i="1"/>
  <c r="AM231" i="1"/>
  <c r="AK231" i="1"/>
  <c r="AI231" i="1"/>
  <c r="AG231" i="1"/>
  <c r="AE231" i="1"/>
  <c r="AA231" i="1"/>
  <c r="Y231" i="1"/>
  <c r="W231" i="1"/>
  <c r="U231" i="1"/>
  <c r="S231" i="1"/>
  <c r="Q231" i="1"/>
  <c r="CU230" i="1"/>
  <c r="CP230" i="1"/>
  <c r="CN230" i="1"/>
  <c r="CL230" i="1"/>
  <c r="CF230" i="1"/>
  <c r="CD230" i="1"/>
  <c r="CB230" i="1"/>
  <c r="BZ230" i="1"/>
  <c r="BX230" i="1"/>
  <c r="BV230" i="1"/>
  <c r="BR230" i="1"/>
  <c r="BN230" i="1"/>
  <c r="BL230" i="1"/>
  <c r="BJ230" i="1"/>
  <c r="BH230" i="1"/>
  <c r="BF230" i="1"/>
  <c r="BD230" i="1"/>
  <c r="AZ230" i="1"/>
  <c r="AU230" i="1"/>
  <c r="AV230" i="1" s="1"/>
  <c r="AO230" i="1"/>
  <c r="AM230" i="1"/>
  <c r="AK230" i="1"/>
  <c r="AI230" i="1"/>
  <c r="AG230" i="1"/>
  <c r="AE230" i="1"/>
  <c r="AA230" i="1"/>
  <c r="Y230" i="1"/>
  <c r="W230" i="1"/>
  <c r="U230" i="1"/>
  <c r="S230" i="1"/>
  <c r="Q230" i="1"/>
  <c r="CU229" i="1"/>
  <c r="CP229" i="1"/>
  <c r="CN229" i="1"/>
  <c r="CL229" i="1"/>
  <c r="CF229" i="1"/>
  <c r="CD229" i="1"/>
  <c r="CB229" i="1"/>
  <c r="BZ229" i="1"/>
  <c r="BX229" i="1"/>
  <c r="BV229" i="1"/>
  <c r="BR229" i="1"/>
  <c r="BN229" i="1"/>
  <c r="BL229" i="1"/>
  <c r="BJ229" i="1"/>
  <c r="BH229" i="1"/>
  <c r="BF229" i="1"/>
  <c r="BD229" i="1"/>
  <c r="AZ229" i="1"/>
  <c r="AU229" i="1"/>
  <c r="AV229" i="1" s="1"/>
  <c r="AO229" i="1"/>
  <c r="AM229" i="1"/>
  <c r="AK229" i="1"/>
  <c r="AI229" i="1"/>
  <c r="AG229" i="1"/>
  <c r="AE229" i="1"/>
  <c r="AA229" i="1"/>
  <c r="Y229" i="1"/>
  <c r="W229" i="1"/>
  <c r="U229" i="1"/>
  <c r="S229" i="1"/>
  <c r="Q229" i="1"/>
  <c r="CU228" i="1"/>
  <c r="CP228" i="1"/>
  <c r="CN228" i="1"/>
  <c r="CL228" i="1"/>
  <c r="CF228" i="1"/>
  <c r="CD228" i="1"/>
  <c r="CB228" i="1"/>
  <c r="BZ228" i="1"/>
  <c r="BX228" i="1"/>
  <c r="BV228" i="1"/>
  <c r="BR228" i="1"/>
  <c r="BN228" i="1"/>
  <c r="BL228" i="1"/>
  <c r="BJ228" i="1"/>
  <c r="BH228" i="1"/>
  <c r="BF228" i="1"/>
  <c r="BD228" i="1"/>
  <c r="AZ228" i="1"/>
  <c r="AU228" i="1"/>
  <c r="AV228" i="1" s="1"/>
  <c r="AO228" i="1"/>
  <c r="AM228" i="1"/>
  <c r="AK228" i="1"/>
  <c r="AI228" i="1"/>
  <c r="AG228" i="1"/>
  <c r="AE228" i="1"/>
  <c r="AA228" i="1"/>
  <c r="Y228" i="1"/>
  <c r="W228" i="1"/>
  <c r="U228" i="1"/>
  <c r="S228" i="1"/>
  <c r="Q228" i="1"/>
  <c r="CU227" i="1"/>
  <c r="CP227" i="1"/>
  <c r="CN227" i="1"/>
  <c r="CL227" i="1"/>
  <c r="CF227" i="1"/>
  <c r="CD227" i="1"/>
  <c r="CB227" i="1"/>
  <c r="BZ227" i="1"/>
  <c r="BX227" i="1"/>
  <c r="BV227" i="1"/>
  <c r="BR227" i="1"/>
  <c r="BN227" i="1"/>
  <c r="BL227" i="1"/>
  <c r="BJ227" i="1"/>
  <c r="BH227" i="1"/>
  <c r="BF227" i="1"/>
  <c r="BD227" i="1"/>
  <c r="AZ227" i="1"/>
  <c r="AU227" i="1"/>
  <c r="AV227" i="1" s="1"/>
  <c r="AO227" i="1"/>
  <c r="AM227" i="1"/>
  <c r="AK227" i="1"/>
  <c r="AI227" i="1"/>
  <c r="AG227" i="1"/>
  <c r="AE227" i="1"/>
  <c r="AA227" i="1"/>
  <c r="Y227" i="1"/>
  <c r="W227" i="1"/>
  <c r="U227" i="1"/>
  <c r="S227" i="1"/>
  <c r="Q227" i="1"/>
  <c r="CU226" i="1"/>
  <c r="CT226" i="1"/>
  <c r="CP226" i="1"/>
  <c r="CN226" i="1"/>
  <c r="CL226" i="1"/>
  <c r="CJ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U226" i="1"/>
  <c r="AV226" i="1" s="1"/>
  <c r="AS226" i="1"/>
  <c r="AQ226" i="1"/>
  <c r="AO226" i="1"/>
  <c r="AM226" i="1"/>
  <c r="AK226" i="1"/>
  <c r="AI226" i="1"/>
  <c r="AG226" i="1"/>
  <c r="AE226" i="1"/>
  <c r="AA226" i="1"/>
  <c r="Y226" i="1"/>
  <c r="W226" i="1"/>
  <c r="U226" i="1"/>
  <c r="S226" i="1"/>
  <c r="Q226" i="1"/>
  <c r="CU225" i="1"/>
  <c r="CT225" i="1"/>
  <c r="CP225" i="1"/>
  <c r="CN225" i="1"/>
  <c r="CL225" i="1"/>
  <c r="CJ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U225" i="1"/>
  <c r="AS225" i="1"/>
  <c r="AQ225" i="1"/>
  <c r="AO225" i="1"/>
  <c r="AM225" i="1"/>
  <c r="AK225" i="1"/>
  <c r="AI225" i="1"/>
  <c r="AG225" i="1"/>
  <c r="AE225" i="1"/>
  <c r="AA225" i="1"/>
  <c r="Y225" i="1"/>
  <c r="W225" i="1"/>
  <c r="U225" i="1"/>
  <c r="S225" i="1"/>
  <c r="Q225" i="1"/>
  <c r="CU224" i="1"/>
  <c r="CP224" i="1"/>
  <c r="CN224" i="1"/>
  <c r="CL224" i="1"/>
  <c r="CF224" i="1"/>
  <c r="CD224" i="1"/>
  <c r="CB224" i="1"/>
  <c r="BZ224" i="1"/>
  <c r="BX224" i="1"/>
  <c r="BV224" i="1"/>
  <c r="BR224" i="1"/>
  <c r="BN224" i="1"/>
  <c r="BL224" i="1"/>
  <c r="BJ224" i="1"/>
  <c r="BH224" i="1"/>
  <c r="BF224" i="1"/>
  <c r="BD224" i="1"/>
  <c r="AZ224" i="1"/>
  <c r="AU224" i="1"/>
  <c r="AV224" i="1" s="1"/>
  <c r="AO224" i="1"/>
  <c r="AM224" i="1"/>
  <c r="AK224" i="1"/>
  <c r="AI224" i="1"/>
  <c r="AG224" i="1"/>
  <c r="AE224" i="1"/>
  <c r="AA224" i="1"/>
  <c r="Y224" i="1"/>
  <c r="W224" i="1"/>
  <c r="U224" i="1"/>
  <c r="S224" i="1"/>
  <c r="Q224" i="1"/>
  <c r="CU223" i="1"/>
  <c r="CP223" i="1"/>
  <c r="CN223" i="1"/>
  <c r="CL223" i="1"/>
  <c r="CF223" i="1"/>
  <c r="CD223" i="1"/>
  <c r="CB223" i="1"/>
  <c r="BZ223" i="1"/>
  <c r="BX223" i="1"/>
  <c r="BV223" i="1"/>
  <c r="BR223" i="1"/>
  <c r="BN223" i="1"/>
  <c r="BL223" i="1"/>
  <c r="BJ223" i="1"/>
  <c r="BH223" i="1"/>
  <c r="BF223" i="1"/>
  <c r="BD223" i="1"/>
  <c r="AZ223" i="1"/>
  <c r="AU223" i="1"/>
  <c r="AV223" i="1" s="1"/>
  <c r="AO223" i="1"/>
  <c r="AM223" i="1"/>
  <c r="AK223" i="1"/>
  <c r="AI223" i="1"/>
  <c r="AG223" i="1"/>
  <c r="AE223" i="1"/>
  <c r="AA223" i="1"/>
  <c r="Y223" i="1"/>
  <c r="W223" i="1"/>
  <c r="U223" i="1"/>
  <c r="S223" i="1"/>
  <c r="Q223" i="1"/>
  <c r="CU222" i="1"/>
  <c r="CP222" i="1"/>
  <c r="CN222" i="1"/>
  <c r="CL222" i="1"/>
  <c r="CF222" i="1"/>
  <c r="CD222" i="1"/>
  <c r="CB222" i="1"/>
  <c r="BZ222" i="1"/>
  <c r="BX222" i="1"/>
  <c r="BV222" i="1"/>
  <c r="BR222" i="1"/>
  <c r="BN222" i="1"/>
  <c r="BL222" i="1"/>
  <c r="BJ222" i="1"/>
  <c r="BH222" i="1"/>
  <c r="BF222" i="1"/>
  <c r="BD222" i="1"/>
  <c r="AZ222" i="1"/>
  <c r="AU222" i="1"/>
  <c r="AV222" i="1" s="1"/>
  <c r="AO222" i="1"/>
  <c r="AM222" i="1"/>
  <c r="AK222" i="1"/>
  <c r="AI222" i="1"/>
  <c r="AG222" i="1"/>
  <c r="AE222" i="1"/>
  <c r="AA222" i="1"/>
  <c r="Y222" i="1"/>
  <c r="W222" i="1"/>
  <c r="U222" i="1"/>
  <c r="S222" i="1"/>
  <c r="Q222" i="1"/>
  <c r="CU221" i="1"/>
  <c r="CP221" i="1"/>
  <c r="CN221" i="1"/>
  <c r="CL221" i="1"/>
  <c r="CF221" i="1"/>
  <c r="CD221" i="1"/>
  <c r="CB221" i="1"/>
  <c r="BZ221" i="1"/>
  <c r="BX221" i="1"/>
  <c r="BV221" i="1"/>
  <c r="BR221" i="1"/>
  <c r="BN221" i="1"/>
  <c r="BL221" i="1"/>
  <c r="BJ221" i="1"/>
  <c r="BH221" i="1"/>
  <c r="BF221" i="1"/>
  <c r="BD221" i="1"/>
  <c r="AZ221" i="1"/>
  <c r="AU221" i="1"/>
  <c r="AV221" i="1" s="1"/>
  <c r="AO221" i="1"/>
  <c r="AM221" i="1"/>
  <c r="AK221" i="1"/>
  <c r="AI221" i="1"/>
  <c r="AG221" i="1"/>
  <c r="AE221" i="1"/>
  <c r="AA221" i="1"/>
  <c r="Y221" i="1"/>
  <c r="W221" i="1"/>
  <c r="U221" i="1"/>
  <c r="S221" i="1"/>
  <c r="Q221" i="1"/>
  <c r="CU220" i="1"/>
  <c r="CP220" i="1"/>
  <c r="CN220" i="1"/>
  <c r="CL220" i="1"/>
  <c r="CF220" i="1"/>
  <c r="CD220" i="1"/>
  <c r="CB220" i="1"/>
  <c r="BZ220" i="1"/>
  <c r="BX220" i="1"/>
  <c r="BV220" i="1"/>
  <c r="BR220" i="1"/>
  <c r="BN220" i="1"/>
  <c r="BL220" i="1"/>
  <c r="BJ220" i="1"/>
  <c r="BH220" i="1"/>
  <c r="BF220" i="1"/>
  <c r="BD220" i="1"/>
  <c r="AZ220" i="1"/>
  <c r="AU220" i="1"/>
  <c r="AV220" i="1" s="1"/>
  <c r="AO220" i="1"/>
  <c r="AM220" i="1"/>
  <c r="AK220" i="1"/>
  <c r="AI220" i="1"/>
  <c r="AG220" i="1"/>
  <c r="AE220" i="1"/>
  <c r="AA220" i="1"/>
  <c r="Y220" i="1"/>
  <c r="W220" i="1"/>
  <c r="U220" i="1"/>
  <c r="S220" i="1"/>
  <c r="Q220" i="1"/>
  <c r="CU219" i="1"/>
  <c r="CP219" i="1"/>
  <c r="CN219" i="1"/>
  <c r="CL219" i="1"/>
  <c r="CF219" i="1"/>
  <c r="CD219" i="1"/>
  <c r="CB219" i="1"/>
  <c r="BZ219" i="1"/>
  <c r="BX219" i="1"/>
  <c r="BV219" i="1"/>
  <c r="BR219" i="1"/>
  <c r="BN219" i="1"/>
  <c r="BL219" i="1"/>
  <c r="BJ219" i="1"/>
  <c r="BH219" i="1"/>
  <c r="BF219" i="1"/>
  <c r="BD219" i="1"/>
  <c r="AZ219" i="1"/>
  <c r="AU219" i="1"/>
  <c r="AV219" i="1" s="1"/>
  <c r="AO219" i="1"/>
  <c r="AM219" i="1"/>
  <c r="AK219" i="1"/>
  <c r="AI219" i="1"/>
  <c r="AG219" i="1"/>
  <c r="AE219" i="1"/>
  <c r="AA219" i="1"/>
  <c r="Y219" i="1"/>
  <c r="W219" i="1"/>
  <c r="U219" i="1"/>
  <c r="S219" i="1"/>
  <c r="Q219" i="1"/>
  <c r="CU218" i="1"/>
  <c r="CP218" i="1"/>
  <c r="CN218" i="1"/>
  <c r="CL218" i="1"/>
  <c r="CF218" i="1"/>
  <c r="CD218" i="1"/>
  <c r="CB218" i="1"/>
  <c r="BZ218" i="1"/>
  <c r="BX218" i="1"/>
  <c r="BV218" i="1"/>
  <c r="BR218" i="1"/>
  <c r="BN218" i="1"/>
  <c r="BL218" i="1"/>
  <c r="BJ218" i="1"/>
  <c r="BH218" i="1"/>
  <c r="BF218" i="1"/>
  <c r="BD218" i="1"/>
  <c r="AZ218" i="1"/>
  <c r="AU218" i="1"/>
  <c r="AV218" i="1" s="1"/>
  <c r="AO218" i="1"/>
  <c r="AM218" i="1"/>
  <c r="AK218" i="1"/>
  <c r="AI218" i="1"/>
  <c r="AG218" i="1"/>
  <c r="AE218" i="1"/>
  <c r="AA218" i="1"/>
  <c r="Y218" i="1"/>
  <c r="W218" i="1"/>
  <c r="U218" i="1"/>
  <c r="S218" i="1"/>
  <c r="Q218" i="1"/>
  <c r="CU217" i="1"/>
  <c r="CP217" i="1"/>
  <c r="CN217" i="1"/>
  <c r="CL217" i="1"/>
  <c r="CF217" i="1"/>
  <c r="CD217" i="1"/>
  <c r="CB217" i="1"/>
  <c r="BZ217" i="1"/>
  <c r="BX217" i="1"/>
  <c r="BV217" i="1"/>
  <c r="BR217" i="1"/>
  <c r="BN217" i="1"/>
  <c r="BL217" i="1"/>
  <c r="BJ217" i="1"/>
  <c r="BH217" i="1"/>
  <c r="BF217" i="1"/>
  <c r="BD217" i="1"/>
  <c r="AZ217" i="1"/>
  <c r="AU217" i="1"/>
  <c r="AV217" i="1" s="1"/>
  <c r="AO217" i="1"/>
  <c r="AM217" i="1"/>
  <c r="AK217" i="1"/>
  <c r="AI217" i="1"/>
  <c r="AG217" i="1"/>
  <c r="AE217" i="1"/>
  <c r="AA217" i="1"/>
  <c r="Y217" i="1"/>
  <c r="W217" i="1"/>
  <c r="U217" i="1"/>
  <c r="S217" i="1"/>
  <c r="Q217" i="1"/>
  <c r="CU216" i="1"/>
  <c r="CP216" i="1"/>
  <c r="CN216" i="1"/>
  <c r="CL216" i="1"/>
  <c r="CF216" i="1"/>
  <c r="CD216" i="1"/>
  <c r="CB216" i="1"/>
  <c r="BZ216" i="1"/>
  <c r="BX216" i="1"/>
  <c r="BV216" i="1"/>
  <c r="BR216" i="1"/>
  <c r="BN216" i="1"/>
  <c r="BL216" i="1"/>
  <c r="BJ216" i="1"/>
  <c r="BH216" i="1"/>
  <c r="BF216" i="1"/>
  <c r="BD216" i="1"/>
  <c r="AZ216" i="1"/>
  <c r="AU216" i="1"/>
  <c r="AV216" i="1" s="1"/>
  <c r="AO216" i="1"/>
  <c r="AM216" i="1"/>
  <c r="AK216" i="1"/>
  <c r="AI216" i="1"/>
  <c r="AG216" i="1"/>
  <c r="AE216" i="1"/>
  <c r="AA216" i="1"/>
  <c r="Y216" i="1"/>
  <c r="W216" i="1"/>
  <c r="U216" i="1"/>
  <c r="S216" i="1"/>
  <c r="Q216" i="1"/>
  <c r="CU215" i="1"/>
  <c r="CT215" i="1"/>
  <c r="CP215" i="1"/>
  <c r="CN215" i="1"/>
  <c r="CL215" i="1"/>
  <c r="CJ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U215" i="1"/>
  <c r="AV215" i="1" s="1"/>
  <c r="AS215" i="1"/>
  <c r="AQ215" i="1"/>
  <c r="AO215" i="1"/>
  <c r="AM215" i="1"/>
  <c r="AK215" i="1"/>
  <c r="AI215" i="1"/>
  <c r="AG215" i="1"/>
  <c r="AE215" i="1"/>
  <c r="AA215" i="1"/>
  <c r="Y215" i="1"/>
  <c r="W215" i="1"/>
  <c r="U215" i="1"/>
  <c r="S215" i="1"/>
  <c r="Q215" i="1"/>
  <c r="CU214" i="1"/>
  <c r="CT214" i="1"/>
  <c r="CP214" i="1"/>
  <c r="CN214" i="1"/>
  <c r="CL214" i="1"/>
  <c r="CJ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U214" i="1"/>
  <c r="AV214" i="1" s="1"/>
  <c r="AS214" i="1"/>
  <c r="AQ214" i="1"/>
  <c r="AO214" i="1"/>
  <c r="AM214" i="1"/>
  <c r="AK214" i="1"/>
  <c r="AI214" i="1"/>
  <c r="AG214" i="1"/>
  <c r="AE214" i="1"/>
  <c r="AA214" i="1"/>
  <c r="Y214" i="1"/>
  <c r="W214" i="1"/>
  <c r="U214" i="1"/>
  <c r="S214" i="1"/>
  <c r="Q214" i="1"/>
  <c r="CU213" i="1"/>
  <c r="CT213" i="1"/>
  <c r="CP213" i="1"/>
  <c r="CN213" i="1"/>
  <c r="CL213" i="1"/>
  <c r="CJ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U213" i="1"/>
  <c r="AV213" i="1" s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S213" i="1"/>
  <c r="Q213" i="1"/>
  <c r="CU212" i="1"/>
  <c r="CT212" i="1"/>
  <c r="CP212" i="1"/>
  <c r="CN212" i="1"/>
  <c r="CL212" i="1"/>
  <c r="CJ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U212" i="1"/>
  <c r="AV212" i="1" s="1"/>
  <c r="AS212" i="1"/>
  <c r="AQ212" i="1"/>
  <c r="AO212" i="1"/>
  <c r="AM212" i="1"/>
  <c r="AK212" i="1"/>
  <c r="AI212" i="1"/>
  <c r="AG212" i="1"/>
  <c r="AE212" i="1"/>
  <c r="AA212" i="1"/>
  <c r="Y212" i="1"/>
  <c r="W212" i="1"/>
  <c r="U212" i="1"/>
  <c r="S212" i="1"/>
  <c r="Q212" i="1"/>
  <c r="CU211" i="1"/>
  <c r="CP211" i="1"/>
  <c r="CN211" i="1"/>
  <c r="CL211" i="1"/>
  <c r="CF211" i="1"/>
  <c r="CD211" i="1"/>
  <c r="CB211" i="1"/>
  <c r="BZ211" i="1"/>
  <c r="BX211" i="1"/>
  <c r="BV211" i="1"/>
  <c r="BR211" i="1"/>
  <c r="BN211" i="1"/>
  <c r="BL211" i="1"/>
  <c r="BJ211" i="1"/>
  <c r="BH211" i="1"/>
  <c r="BF211" i="1"/>
  <c r="BD211" i="1"/>
  <c r="AZ211" i="1"/>
  <c r="AU211" i="1"/>
  <c r="AV211" i="1" s="1"/>
  <c r="AO211" i="1"/>
  <c r="AM211" i="1"/>
  <c r="AK211" i="1"/>
  <c r="AI211" i="1"/>
  <c r="AG211" i="1"/>
  <c r="AE211" i="1"/>
  <c r="AA211" i="1"/>
  <c r="Y211" i="1"/>
  <c r="W211" i="1"/>
  <c r="U211" i="1"/>
  <c r="S211" i="1"/>
  <c r="Q211" i="1"/>
  <c r="CU210" i="1"/>
  <c r="CP210" i="1"/>
  <c r="CN210" i="1"/>
  <c r="CL210" i="1"/>
  <c r="CF210" i="1"/>
  <c r="CD210" i="1"/>
  <c r="CB210" i="1"/>
  <c r="BZ210" i="1"/>
  <c r="BX210" i="1"/>
  <c r="BV210" i="1"/>
  <c r="BR210" i="1"/>
  <c r="BN210" i="1"/>
  <c r="BL210" i="1"/>
  <c r="BJ210" i="1"/>
  <c r="BH210" i="1"/>
  <c r="BF210" i="1"/>
  <c r="BD210" i="1"/>
  <c r="AZ210" i="1"/>
  <c r="AU210" i="1"/>
  <c r="AV210" i="1" s="1"/>
  <c r="AO210" i="1"/>
  <c r="AM210" i="1"/>
  <c r="AK210" i="1"/>
  <c r="AI210" i="1"/>
  <c r="AG210" i="1"/>
  <c r="AE210" i="1"/>
  <c r="AA210" i="1"/>
  <c r="Y210" i="1"/>
  <c r="W210" i="1"/>
  <c r="U210" i="1"/>
  <c r="S210" i="1"/>
  <c r="Q210" i="1"/>
  <c r="CU209" i="1"/>
  <c r="CP209" i="1"/>
  <c r="CN209" i="1"/>
  <c r="CL209" i="1"/>
  <c r="CF209" i="1"/>
  <c r="CD209" i="1"/>
  <c r="CB209" i="1"/>
  <c r="BZ209" i="1"/>
  <c r="BX209" i="1"/>
  <c r="BV209" i="1"/>
  <c r="BR209" i="1"/>
  <c r="BN209" i="1"/>
  <c r="BL209" i="1"/>
  <c r="BJ209" i="1"/>
  <c r="BH209" i="1"/>
  <c r="BF209" i="1"/>
  <c r="BD209" i="1"/>
  <c r="AZ209" i="1"/>
  <c r="AU209" i="1"/>
  <c r="AV209" i="1" s="1"/>
  <c r="AO209" i="1"/>
  <c r="AM209" i="1"/>
  <c r="AK209" i="1"/>
  <c r="AI209" i="1"/>
  <c r="AG209" i="1"/>
  <c r="AE209" i="1"/>
  <c r="AA209" i="1"/>
  <c r="Y209" i="1"/>
  <c r="W209" i="1"/>
  <c r="U209" i="1"/>
  <c r="S209" i="1"/>
  <c r="Q209" i="1"/>
  <c r="CU208" i="1"/>
  <c r="CP208" i="1"/>
  <c r="CN208" i="1"/>
  <c r="CL208" i="1"/>
  <c r="CF208" i="1"/>
  <c r="CD208" i="1"/>
  <c r="CB208" i="1"/>
  <c r="BZ208" i="1"/>
  <c r="BX208" i="1"/>
  <c r="BV208" i="1"/>
  <c r="BR208" i="1"/>
  <c r="BN208" i="1"/>
  <c r="BL208" i="1"/>
  <c r="BJ208" i="1"/>
  <c r="BH208" i="1"/>
  <c r="BF208" i="1"/>
  <c r="BD208" i="1"/>
  <c r="AZ208" i="1"/>
  <c r="AU208" i="1"/>
  <c r="AV208" i="1" s="1"/>
  <c r="AO208" i="1"/>
  <c r="AM208" i="1"/>
  <c r="AK208" i="1"/>
  <c r="AI208" i="1"/>
  <c r="AG208" i="1"/>
  <c r="AE208" i="1"/>
  <c r="AA208" i="1"/>
  <c r="Y208" i="1"/>
  <c r="W208" i="1"/>
  <c r="U208" i="1"/>
  <c r="S208" i="1"/>
  <c r="Q208" i="1"/>
  <c r="CU207" i="1"/>
  <c r="CP207" i="1"/>
  <c r="CN207" i="1"/>
  <c r="CL207" i="1"/>
  <c r="CF207" i="1"/>
  <c r="CD207" i="1"/>
  <c r="CB207" i="1"/>
  <c r="BZ207" i="1"/>
  <c r="BX207" i="1"/>
  <c r="BV207" i="1"/>
  <c r="BR207" i="1"/>
  <c r="BN207" i="1"/>
  <c r="BL207" i="1"/>
  <c r="BJ207" i="1"/>
  <c r="BH207" i="1"/>
  <c r="BF207" i="1"/>
  <c r="BD207" i="1"/>
  <c r="AZ207" i="1"/>
  <c r="AU207" i="1"/>
  <c r="AV207" i="1" s="1"/>
  <c r="AO207" i="1"/>
  <c r="AM207" i="1"/>
  <c r="AK207" i="1"/>
  <c r="AI207" i="1"/>
  <c r="AG207" i="1"/>
  <c r="AE207" i="1"/>
  <c r="AA207" i="1"/>
  <c r="Y207" i="1"/>
  <c r="W207" i="1"/>
  <c r="U207" i="1"/>
  <c r="S207" i="1"/>
  <c r="Q207" i="1"/>
  <c r="CU206" i="1"/>
  <c r="CP206" i="1"/>
  <c r="CN206" i="1"/>
  <c r="CL206" i="1"/>
  <c r="CF206" i="1"/>
  <c r="CD206" i="1"/>
  <c r="CB206" i="1"/>
  <c r="BZ206" i="1"/>
  <c r="BX206" i="1"/>
  <c r="BV206" i="1"/>
  <c r="BR206" i="1"/>
  <c r="BN206" i="1"/>
  <c r="BL206" i="1"/>
  <c r="BJ206" i="1"/>
  <c r="BH206" i="1"/>
  <c r="BF206" i="1"/>
  <c r="BD206" i="1"/>
  <c r="AZ206" i="1"/>
  <c r="AX206" i="1"/>
  <c r="AU206" i="1"/>
  <c r="AV206" i="1" s="1"/>
  <c r="AO206" i="1"/>
  <c r="AM206" i="1"/>
  <c r="AK206" i="1"/>
  <c r="AI206" i="1"/>
  <c r="AG206" i="1"/>
  <c r="AE206" i="1"/>
  <c r="AA206" i="1"/>
  <c r="Y206" i="1"/>
  <c r="W206" i="1"/>
  <c r="U206" i="1"/>
  <c r="S206" i="1"/>
  <c r="Q206" i="1"/>
  <c r="CU205" i="1"/>
  <c r="CP205" i="1"/>
  <c r="CN205" i="1"/>
  <c r="CL205" i="1"/>
  <c r="CH205" i="1"/>
  <c r="CF205" i="1"/>
  <c r="CD205" i="1"/>
  <c r="CB205" i="1"/>
  <c r="BZ205" i="1"/>
  <c r="BX205" i="1"/>
  <c r="BV205" i="1"/>
  <c r="BR205" i="1"/>
  <c r="BN205" i="1"/>
  <c r="BL205" i="1"/>
  <c r="BJ205" i="1"/>
  <c r="BH205" i="1"/>
  <c r="BF205" i="1"/>
  <c r="BD205" i="1"/>
  <c r="AZ205" i="1"/>
  <c r="AX205" i="1"/>
  <c r="AU205" i="1"/>
  <c r="AV205" i="1" s="1"/>
  <c r="AO205" i="1"/>
  <c r="AM205" i="1"/>
  <c r="AK205" i="1"/>
  <c r="AI205" i="1"/>
  <c r="AG205" i="1"/>
  <c r="AE205" i="1"/>
  <c r="AA205" i="1"/>
  <c r="Y205" i="1"/>
  <c r="W205" i="1"/>
  <c r="U205" i="1"/>
  <c r="S205" i="1"/>
  <c r="Q205" i="1"/>
  <c r="CU204" i="1"/>
  <c r="CT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U204" i="1"/>
  <c r="AV204" i="1" s="1"/>
  <c r="AS204" i="1"/>
  <c r="AQ204" i="1"/>
  <c r="AO204" i="1"/>
  <c r="AM204" i="1"/>
  <c r="AK204" i="1"/>
  <c r="AI204" i="1"/>
  <c r="AG204" i="1"/>
  <c r="AE204" i="1"/>
  <c r="AA204" i="1"/>
  <c r="Y204" i="1"/>
  <c r="W204" i="1"/>
  <c r="U204" i="1"/>
  <c r="S204" i="1"/>
  <c r="Q204" i="1"/>
  <c r="CU203" i="1"/>
  <c r="CT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U203" i="1"/>
  <c r="AV203" i="1" s="1"/>
  <c r="AS203" i="1"/>
  <c r="AQ203" i="1"/>
  <c r="AO203" i="1"/>
  <c r="AM203" i="1"/>
  <c r="AK203" i="1"/>
  <c r="AI203" i="1"/>
  <c r="AG203" i="1"/>
  <c r="AE203" i="1"/>
  <c r="AA203" i="1"/>
  <c r="Y203" i="1"/>
  <c r="W203" i="1"/>
  <c r="U203" i="1"/>
  <c r="S203" i="1"/>
  <c r="Q203" i="1"/>
  <c r="CU202" i="1"/>
  <c r="CT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U202" i="1"/>
  <c r="AV202" i="1" s="1"/>
  <c r="AS202" i="1"/>
  <c r="AQ202" i="1"/>
  <c r="AO202" i="1"/>
  <c r="AM202" i="1"/>
  <c r="AK202" i="1"/>
  <c r="AI202" i="1"/>
  <c r="AG202" i="1"/>
  <c r="AE202" i="1"/>
  <c r="AA202" i="1"/>
  <c r="Y202" i="1"/>
  <c r="W202" i="1"/>
  <c r="U202" i="1"/>
  <c r="S202" i="1"/>
  <c r="Q202" i="1"/>
  <c r="CU201" i="1"/>
  <c r="CT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U201" i="1"/>
  <c r="AV201" i="1" s="1"/>
  <c r="AS201" i="1"/>
  <c r="AQ201" i="1"/>
  <c r="AO201" i="1"/>
  <c r="AM201" i="1"/>
  <c r="AK201" i="1"/>
  <c r="AI201" i="1"/>
  <c r="AG201" i="1"/>
  <c r="AE201" i="1"/>
  <c r="AA201" i="1"/>
  <c r="Y201" i="1"/>
  <c r="W201" i="1"/>
  <c r="U201" i="1"/>
  <c r="S201" i="1"/>
  <c r="Q201" i="1"/>
  <c r="CU200" i="1"/>
  <c r="CT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U200" i="1"/>
  <c r="AV200" i="1" s="1"/>
  <c r="AS200" i="1"/>
  <c r="AQ200" i="1"/>
  <c r="AO200" i="1"/>
  <c r="AM200" i="1"/>
  <c r="AK200" i="1"/>
  <c r="AI200" i="1"/>
  <c r="AG200" i="1"/>
  <c r="AE200" i="1"/>
  <c r="AA200" i="1"/>
  <c r="Y200" i="1"/>
  <c r="W200" i="1"/>
  <c r="U200" i="1"/>
  <c r="S200" i="1"/>
  <c r="Q200" i="1"/>
  <c r="CU199" i="1"/>
  <c r="CT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U199" i="1"/>
  <c r="AV199" i="1" s="1"/>
  <c r="AS199" i="1"/>
  <c r="AQ199" i="1"/>
  <c r="AO199" i="1"/>
  <c r="AM199" i="1"/>
  <c r="AK199" i="1"/>
  <c r="AI199" i="1"/>
  <c r="AG199" i="1"/>
  <c r="AE199" i="1"/>
  <c r="AA199" i="1"/>
  <c r="Y199" i="1"/>
  <c r="W199" i="1"/>
  <c r="U199" i="1"/>
  <c r="S199" i="1"/>
  <c r="Q199" i="1"/>
  <c r="CU198" i="1"/>
  <c r="CT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U198" i="1"/>
  <c r="AV198" i="1" s="1"/>
  <c r="AS198" i="1"/>
  <c r="AQ198" i="1"/>
  <c r="AO198" i="1"/>
  <c r="AM198" i="1"/>
  <c r="AK198" i="1"/>
  <c r="AI198" i="1"/>
  <c r="AG198" i="1"/>
  <c r="AE198" i="1"/>
  <c r="AA198" i="1"/>
  <c r="Y198" i="1"/>
  <c r="W198" i="1"/>
  <c r="U198" i="1"/>
  <c r="S198" i="1"/>
  <c r="Q198" i="1"/>
  <c r="CU197" i="1"/>
  <c r="CT197" i="1"/>
  <c r="CP197" i="1"/>
  <c r="CN197" i="1"/>
  <c r="CL197" i="1"/>
  <c r="CJ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U197" i="1"/>
  <c r="AV197" i="1" s="1"/>
  <c r="AS197" i="1"/>
  <c r="AQ197" i="1"/>
  <c r="AO197" i="1"/>
  <c r="AM197" i="1"/>
  <c r="AK197" i="1"/>
  <c r="AI197" i="1"/>
  <c r="AG197" i="1"/>
  <c r="AE197" i="1"/>
  <c r="AA197" i="1"/>
  <c r="Y197" i="1"/>
  <c r="W197" i="1"/>
  <c r="U197" i="1"/>
  <c r="S197" i="1"/>
  <c r="Q197" i="1"/>
  <c r="CU196" i="1"/>
  <c r="CT196" i="1"/>
  <c r="CP196" i="1"/>
  <c r="CN196" i="1"/>
  <c r="CL196" i="1"/>
  <c r="CJ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U196" i="1"/>
  <c r="AV196" i="1" s="1"/>
  <c r="AS196" i="1"/>
  <c r="AQ196" i="1"/>
  <c r="AO196" i="1"/>
  <c r="AM196" i="1"/>
  <c r="AK196" i="1"/>
  <c r="AI196" i="1"/>
  <c r="AG196" i="1"/>
  <c r="AE196" i="1"/>
  <c r="AA196" i="1"/>
  <c r="Y196" i="1"/>
  <c r="W196" i="1"/>
  <c r="U196" i="1"/>
  <c r="S196" i="1"/>
  <c r="Q196" i="1"/>
  <c r="CU195" i="1"/>
  <c r="CP195" i="1"/>
  <c r="CN195" i="1"/>
  <c r="CL195" i="1"/>
  <c r="CF195" i="1"/>
  <c r="CD195" i="1"/>
  <c r="CB195" i="1"/>
  <c r="BZ195" i="1"/>
  <c r="BX195" i="1"/>
  <c r="BV195" i="1"/>
  <c r="BR195" i="1"/>
  <c r="BN195" i="1"/>
  <c r="BL195" i="1"/>
  <c r="BJ195" i="1"/>
  <c r="BH195" i="1"/>
  <c r="BF195" i="1"/>
  <c r="BD195" i="1"/>
  <c r="AZ195" i="1"/>
  <c r="AX195" i="1"/>
  <c r="AU195" i="1"/>
  <c r="AV195" i="1" s="1"/>
  <c r="AO195" i="1"/>
  <c r="AM195" i="1"/>
  <c r="AK195" i="1"/>
  <c r="AI195" i="1"/>
  <c r="AG195" i="1"/>
  <c r="AE195" i="1"/>
  <c r="AA195" i="1"/>
  <c r="Y195" i="1"/>
  <c r="W195" i="1"/>
  <c r="U195" i="1"/>
  <c r="S195" i="1"/>
  <c r="Q195" i="1"/>
  <c r="CU194" i="1"/>
  <c r="CP194" i="1"/>
  <c r="CN194" i="1"/>
  <c r="CL194" i="1"/>
  <c r="CF194" i="1"/>
  <c r="CD194" i="1"/>
  <c r="CB194" i="1"/>
  <c r="BZ194" i="1"/>
  <c r="BX194" i="1"/>
  <c r="BV194" i="1"/>
  <c r="BR194" i="1"/>
  <c r="BN194" i="1"/>
  <c r="BL194" i="1"/>
  <c r="BJ194" i="1"/>
  <c r="BH194" i="1"/>
  <c r="BF194" i="1"/>
  <c r="BD194" i="1"/>
  <c r="AZ194" i="1"/>
  <c r="AX194" i="1"/>
  <c r="AU194" i="1"/>
  <c r="AV194" i="1" s="1"/>
  <c r="AO194" i="1"/>
  <c r="AK194" i="1"/>
  <c r="AI194" i="1"/>
  <c r="AG194" i="1"/>
  <c r="AE194" i="1"/>
  <c r="AA194" i="1"/>
  <c r="Y194" i="1"/>
  <c r="W194" i="1"/>
  <c r="U194" i="1"/>
  <c r="S194" i="1"/>
  <c r="Q194" i="1"/>
  <c r="CU193" i="1"/>
  <c r="CT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U193" i="1"/>
  <c r="AV193" i="1" s="1"/>
  <c r="AS193" i="1"/>
  <c r="AQ193" i="1"/>
  <c r="AO193" i="1"/>
  <c r="AM193" i="1"/>
  <c r="AK193" i="1"/>
  <c r="AI193" i="1"/>
  <c r="AG193" i="1"/>
  <c r="AE193" i="1"/>
  <c r="AA193" i="1"/>
  <c r="Y193" i="1"/>
  <c r="W193" i="1"/>
  <c r="U193" i="1"/>
  <c r="S193" i="1"/>
  <c r="Q193" i="1"/>
  <c r="CU192" i="1"/>
  <c r="CT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U192" i="1"/>
  <c r="AV192" i="1" s="1"/>
  <c r="AS192" i="1"/>
  <c r="AQ192" i="1"/>
  <c r="AO192" i="1"/>
  <c r="AM192" i="1"/>
  <c r="AK192" i="1"/>
  <c r="AI192" i="1"/>
  <c r="AG192" i="1"/>
  <c r="AE192" i="1"/>
  <c r="AA192" i="1"/>
  <c r="Y192" i="1"/>
  <c r="W192" i="1"/>
  <c r="U192" i="1"/>
  <c r="S192" i="1"/>
  <c r="Q192" i="1"/>
  <c r="CU191" i="1"/>
  <c r="CT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U191" i="1"/>
  <c r="AV191" i="1" s="1"/>
  <c r="AS191" i="1"/>
  <c r="AQ191" i="1"/>
  <c r="AO191" i="1"/>
  <c r="AM191" i="1"/>
  <c r="AK191" i="1"/>
  <c r="AI191" i="1"/>
  <c r="AG191" i="1"/>
  <c r="AE191" i="1"/>
  <c r="AA191" i="1"/>
  <c r="Y191" i="1"/>
  <c r="W191" i="1"/>
  <c r="U191" i="1"/>
  <c r="S191" i="1"/>
  <c r="Q191" i="1"/>
  <c r="CU190" i="1"/>
  <c r="CT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U190" i="1"/>
  <c r="AV190" i="1" s="1"/>
  <c r="AS190" i="1"/>
  <c r="AQ190" i="1"/>
  <c r="AO190" i="1"/>
  <c r="AM190" i="1"/>
  <c r="AK190" i="1"/>
  <c r="AI190" i="1"/>
  <c r="AG190" i="1"/>
  <c r="AE190" i="1"/>
  <c r="AA190" i="1"/>
  <c r="Y190" i="1"/>
  <c r="W190" i="1"/>
  <c r="U190" i="1"/>
  <c r="S190" i="1"/>
  <c r="Q190" i="1"/>
  <c r="CU189" i="1"/>
  <c r="CT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U189" i="1"/>
  <c r="AV189" i="1" s="1"/>
  <c r="AS189" i="1"/>
  <c r="AQ189" i="1"/>
  <c r="AO189" i="1"/>
  <c r="AM189" i="1"/>
  <c r="AK189" i="1"/>
  <c r="AI189" i="1"/>
  <c r="AG189" i="1"/>
  <c r="AE189" i="1"/>
  <c r="AA189" i="1"/>
  <c r="Y189" i="1"/>
  <c r="W189" i="1"/>
  <c r="U189" i="1"/>
  <c r="S189" i="1"/>
  <c r="Q189" i="1"/>
  <c r="CU188" i="1"/>
  <c r="CT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U188" i="1"/>
  <c r="AV188" i="1" s="1"/>
  <c r="AS188" i="1"/>
  <c r="AQ188" i="1"/>
  <c r="AO188" i="1"/>
  <c r="AM188" i="1"/>
  <c r="AK188" i="1"/>
  <c r="AI188" i="1"/>
  <c r="AG188" i="1"/>
  <c r="AE188" i="1"/>
  <c r="AA188" i="1"/>
  <c r="Y188" i="1"/>
  <c r="W188" i="1"/>
  <c r="U188" i="1"/>
  <c r="S188" i="1"/>
  <c r="Q188" i="1"/>
  <c r="CU187" i="1"/>
  <c r="CT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U187" i="1"/>
  <c r="AV187" i="1" s="1"/>
  <c r="AS187" i="1"/>
  <c r="AQ187" i="1"/>
  <c r="AO187" i="1"/>
  <c r="AM187" i="1"/>
  <c r="AK187" i="1"/>
  <c r="AI187" i="1"/>
  <c r="AG187" i="1"/>
  <c r="AE187" i="1"/>
  <c r="AA187" i="1"/>
  <c r="Y187" i="1"/>
  <c r="W187" i="1"/>
  <c r="U187" i="1"/>
  <c r="S187" i="1"/>
  <c r="Q187" i="1"/>
  <c r="CU186" i="1"/>
  <c r="CT186" i="1"/>
  <c r="CP186" i="1"/>
  <c r="CN186" i="1"/>
  <c r="CL186" i="1"/>
  <c r="CJ186" i="1"/>
  <c r="CH186" i="1"/>
  <c r="CF186" i="1"/>
  <c r="CD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U186" i="1"/>
  <c r="AV186" i="1" s="1"/>
  <c r="AS186" i="1"/>
  <c r="AQ186" i="1"/>
  <c r="AO186" i="1"/>
  <c r="AM186" i="1"/>
  <c r="AK186" i="1"/>
  <c r="AI186" i="1"/>
  <c r="AG186" i="1"/>
  <c r="AE186" i="1"/>
  <c r="AA186" i="1"/>
  <c r="Y186" i="1"/>
  <c r="W186" i="1"/>
  <c r="U186" i="1"/>
  <c r="S186" i="1"/>
  <c r="Q186" i="1"/>
  <c r="CU185" i="1"/>
  <c r="CT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U185" i="1"/>
  <c r="AV185" i="1" s="1"/>
  <c r="AS185" i="1"/>
  <c r="AQ185" i="1"/>
  <c r="AO185" i="1"/>
  <c r="AM185" i="1"/>
  <c r="AK185" i="1"/>
  <c r="AI185" i="1"/>
  <c r="AG185" i="1"/>
  <c r="AE185" i="1"/>
  <c r="AA185" i="1"/>
  <c r="Y185" i="1"/>
  <c r="W185" i="1"/>
  <c r="U185" i="1"/>
  <c r="S185" i="1"/>
  <c r="Q185" i="1"/>
  <c r="CU184" i="1"/>
  <c r="CT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U184" i="1"/>
  <c r="AV184" i="1" s="1"/>
  <c r="AS184" i="1"/>
  <c r="AQ184" i="1"/>
  <c r="AO184" i="1"/>
  <c r="AM184" i="1"/>
  <c r="AK184" i="1"/>
  <c r="AI184" i="1"/>
  <c r="AG184" i="1"/>
  <c r="AE184" i="1"/>
  <c r="AA184" i="1"/>
  <c r="Y184" i="1"/>
  <c r="W184" i="1"/>
  <c r="U184" i="1"/>
  <c r="S184" i="1"/>
  <c r="Q184" i="1"/>
  <c r="CU183" i="1"/>
  <c r="CT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U183" i="1"/>
  <c r="AV183" i="1" s="1"/>
  <c r="AS183" i="1"/>
  <c r="AQ183" i="1"/>
  <c r="AO183" i="1"/>
  <c r="AM183" i="1"/>
  <c r="AK183" i="1"/>
  <c r="AI183" i="1"/>
  <c r="AG183" i="1"/>
  <c r="AE183" i="1"/>
  <c r="AA183" i="1"/>
  <c r="Y183" i="1"/>
  <c r="W183" i="1"/>
  <c r="U183" i="1"/>
  <c r="S183" i="1"/>
  <c r="Q183" i="1"/>
  <c r="CU182" i="1"/>
  <c r="CT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U182" i="1"/>
  <c r="AV182" i="1" s="1"/>
  <c r="AS182" i="1"/>
  <c r="AQ182" i="1"/>
  <c r="AO182" i="1"/>
  <c r="AM182" i="1"/>
  <c r="AK182" i="1"/>
  <c r="AI182" i="1"/>
  <c r="AG182" i="1"/>
  <c r="AE182" i="1"/>
  <c r="AA182" i="1"/>
  <c r="Y182" i="1"/>
  <c r="W182" i="1"/>
  <c r="U182" i="1"/>
  <c r="S182" i="1"/>
  <c r="Q182" i="1"/>
  <c r="CU181" i="1"/>
  <c r="CT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U181" i="1"/>
  <c r="AV181" i="1" s="1"/>
  <c r="AS181" i="1"/>
  <c r="AQ181" i="1"/>
  <c r="AO181" i="1"/>
  <c r="AM181" i="1"/>
  <c r="AK181" i="1"/>
  <c r="AI181" i="1"/>
  <c r="AG181" i="1"/>
  <c r="AE181" i="1"/>
  <c r="AA181" i="1"/>
  <c r="Y181" i="1"/>
  <c r="W181" i="1"/>
  <c r="U181" i="1"/>
  <c r="S181" i="1"/>
  <c r="Q181" i="1"/>
  <c r="CU180" i="1"/>
  <c r="CT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U180" i="1"/>
  <c r="AV180" i="1" s="1"/>
  <c r="AS180" i="1"/>
  <c r="AQ180" i="1"/>
  <c r="AO180" i="1"/>
  <c r="AM180" i="1"/>
  <c r="AK180" i="1"/>
  <c r="AI180" i="1"/>
  <c r="AG180" i="1"/>
  <c r="AE180" i="1"/>
  <c r="AA180" i="1"/>
  <c r="Y180" i="1"/>
  <c r="W180" i="1"/>
  <c r="U180" i="1"/>
  <c r="S180" i="1"/>
  <c r="Q180" i="1"/>
  <c r="CU179" i="1"/>
  <c r="CT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U179" i="1"/>
  <c r="AV179" i="1" s="1"/>
  <c r="AS179" i="1"/>
  <c r="AQ179" i="1"/>
  <c r="AO179" i="1"/>
  <c r="AM179" i="1"/>
  <c r="AK179" i="1"/>
  <c r="AI179" i="1"/>
  <c r="AG179" i="1"/>
  <c r="AE179" i="1"/>
  <c r="AA179" i="1"/>
  <c r="Y179" i="1"/>
  <c r="W179" i="1"/>
  <c r="U179" i="1"/>
  <c r="S179" i="1"/>
  <c r="Q179" i="1"/>
  <c r="CU178" i="1"/>
  <c r="CT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U178" i="1"/>
  <c r="AV178" i="1" s="1"/>
  <c r="AS178" i="1"/>
  <c r="AQ178" i="1"/>
  <c r="AO178" i="1"/>
  <c r="AM178" i="1"/>
  <c r="AK178" i="1"/>
  <c r="AI178" i="1"/>
  <c r="AG178" i="1"/>
  <c r="AE178" i="1"/>
  <c r="AA178" i="1"/>
  <c r="Y178" i="1"/>
  <c r="W178" i="1"/>
  <c r="U178" i="1"/>
  <c r="S178" i="1"/>
  <c r="Q178" i="1"/>
  <c r="CU177" i="1"/>
  <c r="CT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U177" i="1"/>
  <c r="AV177" i="1" s="1"/>
  <c r="AS177" i="1"/>
  <c r="AQ177" i="1"/>
  <c r="AO177" i="1"/>
  <c r="AM177" i="1"/>
  <c r="AK177" i="1"/>
  <c r="AI177" i="1"/>
  <c r="AG177" i="1"/>
  <c r="AE177" i="1"/>
  <c r="AA177" i="1"/>
  <c r="Y177" i="1"/>
  <c r="W177" i="1"/>
  <c r="U177" i="1"/>
  <c r="S177" i="1"/>
  <c r="Q177" i="1"/>
  <c r="CU176" i="1"/>
  <c r="CT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U176" i="1"/>
  <c r="AV176" i="1" s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S176" i="1"/>
  <c r="Q176" i="1"/>
  <c r="CU175" i="1"/>
  <c r="CT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U175" i="1"/>
  <c r="AV175" i="1" s="1"/>
  <c r="AS175" i="1"/>
  <c r="AQ175" i="1"/>
  <c r="AO175" i="1"/>
  <c r="AM175" i="1"/>
  <c r="AK175" i="1"/>
  <c r="AI175" i="1"/>
  <c r="AG175" i="1"/>
  <c r="AE175" i="1"/>
  <c r="AA175" i="1"/>
  <c r="Y175" i="1"/>
  <c r="W175" i="1"/>
  <c r="U175" i="1"/>
  <c r="S175" i="1"/>
  <c r="Q175" i="1"/>
  <c r="CU174" i="1"/>
  <c r="CT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U174" i="1"/>
  <c r="AV174" i="1" s="1"/>
  <c r="AS174" i="1"/>
  <c r="AQ174" i="1"/>
  <c r="AO174" i="1"/>
  <c r="AM174" i="1"/>
  <c r="AK174" i="1"/>
  <c r="AI174" i="1"/>
  <c r="AG174" i="1"/>
  <c r="AE174" i="1"/>
  <c r="AA174" i="1"/>
  <c r="Y174" i="1"/>
  <c r="W174" i="1"/>
  <c r="U174" i="1"/>
  <c r="S174" i="1"/>
  <c r="Q174" i="1"/>
  <c r="CU173" i="1"/>
  <c r="CT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U173" i="1"/>
  <c r="AV173" i="1" s="1"/>
  <c r="AS173" i="1"/>
  <c r="AQ173" i="1"/>
  <c r="AO173" i="1"/>
  <c r="AM173" i="1"/>
  <c r="AK173" i="1"/>
  <c r="AI173" i="1"/>
  <c r="AG173" i="1"/>
  <c r="AE173" i="1"/>
  <c r="AA173" i="1"/>
  <c r="Y173" i="1"/>
  <c r="W173" i="1"/>
  <c r="U173" i="1"/>
  <c r="S173" i="1"/>
  <c r="Q173" i="1"/>
  <c r="CU172" i="1"/>
  <c r="CT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U172" i="1"/>
  <c r="AV172" i="1" s="1"/>
  <c r="AS172" i="1"/>
  <c r="AQ172" i="1"/>
  <c r="AO172" i="1"/>
  <c r="AM172" i="1"/>
  <c r="AK172" i="1"/>
  <c r="AI172" i="1"/>
  <c r="AG172" i="1"/>
  <c r="AE172" i="1"/>
  <c r="AA172" i="1"/>
  <c r="Y172" i="1"/>
  <c r="W172" i="1"/>
  <c r="U172" i="1"/>
  <c r="S172" i="1"/>
  <c r="Q172" i="1"/>
  <c r="CU171" i="1"/>
  <c r="CT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U171" i="1"/>
  <c r="AV171" i="1" s="1"/>
  <c r="AS171" i="1"/>
  <c r="AQ171" i="1"/>
  <c r="AO171" i="1"/>
  <c r="AM171" i="1"/>
  <c r="AK171" i="1"/>
  <c r="AI171" i="1"/>
  <c r="AG171" i="1"/>
  <c r="AE171" i="1"/>
  <c r="AA171" i="1"/>
  <c r="Y171" i="1"/>
  <c r="W171" i="1"/>
  <c r="U171" i="1"/>
  <c r="S171" i="1"/>
  <c r="Q171" i="1"/>
  <c r="CU170" i="1"/>
  <c r="CT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U170" i="1"/>
  <c r="AV170" i="1" s="1"/>
  <c r="AS170" i="1"/>
  <c r="AQ170" i="1"/>
  <c r="AO170" i="1"/>
  <c r="AM170" i="1"/>
  <c r="AK170" i="1"/>
  <c r="AI170" i="1"/>
  <c r="AG170" i="1"/>
  <c r="AE170" i="1"/>
  <c r="AA170" i="1"/>
  <c r="Y170" i="1"/>
  <c r="W170" i="1"/>
  <c r="U170" i="1"/>
  <c r="S170" i="1"/>
  <c r="Q170" i="1"/>
  <c r="CU169" i="1"/>
  <c r="CT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U169" i="1"/>
  <c r="AV169" i="1" s="1"/>
  <c r="AS169" i="1"/>
  <c r="AQ169" i="1"/>
  <c r="AO169" i="1"/>
  <c r="AM169" i="1"/>
  <c r="AK169" i="1"/>
  <c r="AI169" i="1"/>
  <c r="AG169" i="1"/>
  <c r="AE169" i="1"/>
  <c r="AA169" i="1"/>
  <c r="Y169" i="1"/>
  <c r="W169" i="1"/>
  <c r="U169" i="1"/>
  <c r="S169" i="1"/>
  <c r="Q169" i="1"/>
  <c r="CU168" i="1"/>
  <c r="CT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U168" i="1"/>
  <c r="AV168" i="1" s="1"/>
  <c r="AS168" i="1"/>
  <c r="AQ168" i="1"/>
  <c r="AO168" i="1"/>
  <c r="AM168" i="1"/>
  <c r="AK168" i="1"/>
  <c r="AI168" i="1"/>
  <c r="AG168" i="1"/>
  <c r="AE168" i="1"/>
  <c r="AA168" i="1"/>
  <c r="Y168" i="1"/>
  <c r="W168" i="1"/>
  <c r="U168" i="1"/>
  <c r="S168" i="1"/>
  <c r="Q168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T167" i="1"/>
  <c r="AR167" i="1"/>
  <c r="AP167" i="1"/>
  <c r="AN167" i="1"/>
  <c r="AL167" i="1"/>
  <c r="AJ167" i="1"/>
  <c r="AH167" i="1"/>
  <c r="AF167" i="1"/>
  <c r="AD167" i="1"/>
  <c r="AC167" i="1"/>
  <c r="AB167" i="1"/>
  <c r="Z167" i="1"/>
  <c r="X167" i="1"/>
  <c r="V167" i="1"/>
  <c r="T167" i="1"/>
  <c r="R167" i="1"/>
  <c r="P167" i="1"/>
  <c r="CU166" i="1"/>
  <c r="CT166" i="1"/>
  <c r="CP166" i="1"/>
  <c r="CN166" i="1"/>
  <c r="CL166" i="1"/>
  <c r="CJ166" i="1"/>
  <c r="CH166" i="1"/>
  <c r="CF166" i="1"/>
  <c r="CD166" i="1"/>
  <c r="CB166" i="1"/>
  <c r="BX166" i="1"/>
  <c r="BV166" i="1"/>
  <c r="BT166" i="1"/>
  <c r="BP166" i="1"/>
  <c r="BN166" i="1"/>
  <c r="BL166" i="1"/>
  <c r="BH166" i="1"/>
  <c r="BF166" i="1"/>
  <c r="BD166" i="1"/>
  <c r="BB166" i="1"/>
  <c r="AZ166" i="1"/>
  <c r="AX166" i="1"/>
  <c r="AU166" i="1"/>
  <c r="AV166" i="1" s="1"/>
  <c r="AS166" i="1"/>
  <c r="AQ166" i="1"/>
  <c r="AO166" i="1"/>
  <c r="AM166" i="1"/>
  <c r="AK166" i="1"/>
  <c r="AI166" i="1"/>
  <c r="AG166" i="1"/>
  <c r="AE166" i="1"/>
  <c r="AA166" i="1"/>
  <c r="Y166" i="1"/>
  <c r="W166" i="1"/>
  <c r="U166" i="1"/>
  <c r="S166" i="1"/>
  <c r="Q166" i="1"/>
  <c r="CU165" i="1"/>
  <c r="CT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U165" i="1"/>
  <c r="AV165" i="1" s="1"/>
  <c r="AS165" i="1"/>
  <c r="AQ165" i="1"/>
  <c r="AO165" i="1"/>
  <c r="AM165" i="1"/>
  <c r="AK165" i="1"/>
  <c r="AI165" i="1"/>
  <c r="AG165" i="1"/>
  <c r="AE165" i="1"/>
  <c r="AA165" i="1"/>
  <c r="Y165" i="1"/>
  <c r="W165" i="1"/>
  <c r="U165" i="1"/>
  <c r="S165" i="1"/>
  <c r="Q165" i="1"/>
  <c r="CU164" i="1"/>
  <c r="CT164" i="1"/>
  <c r="CP164" i="1"/>
  <c r="CN164" i="1"/>
  <c r="CL164" i="1"/>
  <c r="CJ164" i="1"/>
  <c r="CH164" i="1"/>
  <c r="CF164" i="1"/>
  <c r="CD164" i="1"/>
  <c r="CB164" i="1"/>
  <c r="BX164" i="1"/>
  <c r="BV164" i="1"/>
  <c r="BT164" i="1"/>
  <c r="BP164" i="1"/>
  <c r="BN164" i="1"/>
  <c r="BL164" i="1"/>
  <c r="BF164" i="1"/>
  <c r="BB164" i="1"/>
  <c r="AZ164" i="1"/>
  <c r="AX164" i="1"/>
  <c r="AU164" i="1"/>
  <c r="AV164" i="1" s="1"/>
  <c r="AS164" i="1"/>
  <c r="AQ164" i="1"/>
  <c r="AO164" i="1"/>
  <c r="AM164" i="1"/>
  <c r="AK164" i="1"/>
  <c r="AI164" i="1"/>
  <c r="AG164" i="1"/>
  <c r="AE164" i="1"/>
  <c r="AA164" i="1"/>
  <c r="Y164" i="1"/>
  <c r="W164" i="1"/>
  <c r="U164" i="1"/>
  <c r="S164" i="1"/>
  <c r="Q164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T163" i="1"/>
  <c r="AR163" i="1"/>
  <c r="AP163" i="1"/>
  <c r="AN163" i="1"/>
  <c r="AL163" i="1"/>
  <c r="AJ163" i="1"/>
  <c r="AH163" i="1"/>
  <c r="AF163" i="1"/>
  <c r="AD163" i="1"/>
  <c r="AC163" i="1"/>
  <c r="AB163" i="1"/>
  <c r="Z163" i="1"/>
  <c r="X163" i="1"/>
  <c r="V163" i="1"/>
  <c r="T163" i="1"/>
  <c r="R163" i="1"/>
  <c r="P163" i="1"/>
  <c r="CU162" i="1"/>
  <c r="CT162" i="1"/>
  <c r="CP162" i="1"/>
  <c r="CN162" i="1"/>
  <c r="CL162" i="1"/>
  <c r="CJ162" i="1"/>
  <c r="CH162" i="1"/>
  <c r="CF162" i="1"/>
  <c r="CD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U162" i="1"/>
  <c r="AV162" i="1" s="1"/>
  <c r="AS162" i="1"/>
  <c r="AQ162" i="1"/>
  <c r="AO162" i="1"/>
  <c r="AM162" i="1"/>
  <c r="AK162" i="1"/>
  <c r="AI162" i="1"/>
  <c r="AG162" i="1"/>
  <c r="AE162" i="1"/>
  <c r="AA162" i="1"/>
  <c r="Y162" i="1"/>
  <c r="W162" i="1"/>
  <c r="U162" i="1"/>
  <c r="S162" i="1"/>
  <c r="Q162" i="1"/>
  <c r="CU161" i="1"/>
  <c r="CT161" i="1"/>
  <c r="CP161" i="1"/>
  <c r="CN161" i="1"/>
  <c r="CL161" i="1"/>
  <c r="CJ161" i="1"/>
  <c r="CH161" i="1"/>
  <c r="CF161" i="1"/>
  <c r="CB161" i="1"/>
  <c r="BZ161" i="1"/>
  <c r="BX161" i="1"/>
  <c r="BV161" i="1"/>
  <c r="BT161" i="1"/>
  <c r="BR161" i="1"/>
  <c r="BP161" i="1"/>
  <c r="BN161" i="1"/>
  <c r="BL161" i="1"/>
  <c r="BJ161" i="1"/>
  <c r="BF161" i="1"/>
  <c r="BD161" i="1"/>
  <c r="BB161" i="1"/>
  <c r="AZ161" i="1"/>
  <c r="AX161" i="1"/>
  <c r="AU161" i="1"/>
  <c r="AV161" i="1" s="1"/>
  <c r="AS161" i="1"/>
  <c r="AQ161" i="1"/>
  <c r="AO161" i="1"/>
  <c r="AM161" i="1"/>
  <c r="AK161" i="1"/>
  <c r="AI161" i="1"/>
  <c r="AG161" i="1"/>
  <c r="AE161" i="1"/>
  <c r="AA161" i="1"/>
  <c r="Y161" i="1"/>
  <c r="W161" i="1"/>
  <c r="U161" i="1"/>
  <c r="S161" i="1"/>
  <c r="Q161" i="1"/>
  <c r="CU160" i="1"/>
  <c r="CT160" i="1"/>
  <c r="CP160" i="1"/>
  <c r="CN160" i="1"/>
  <c r="CL160" i="1"/>
  <c r="CJ160" i="1"/>
  <c r="CH160" i="1"/>
  <c r="CF160" i="1"/>
  <c r="CD160" i="1"/>
  <c r="CB160" i="1"/>
  <c r="BX160" i="1"/>
  <c r="BV160" i="1"/>
  <c r="BT160" i="1"/>
  <c r="BP160" i="1"/>
  <c r="BN160" i="1"/>
  <c r="BL160" i="1"/>
  <c r="BJ160" i="1"/>
  <c r="BH160" i="1"/>
  <c r="BF160" i="1"/>
  <c r="BB160" i="1"/>
  <c r="AZ160" i="1"/>
  <c r="AX160" i="1"/>
  <c r="AV160" i="1"/>
  <c r="AS160" i="1"/>
  <c r="AQ160" i="1"/>
  <c r="AO160" i="1"/>
  <c r="AM160" i="1"/>
  <c r="AK160" i="1"/>
  <c r="AI160" i="1"/>
  <c r="AG160" i="1"/>
  <c r="AE160" i="1"/>
  <c r="AA160" i="1"/>
  <c r="Y160" i="1"/>
  <c r="W160" i="1"/>
  <c r="U160" i="1"/>
  <c r="S160" i="1"/>
  <c r="Q160" i="1"/>
  <c r="CU159" i="1"/>
  <c r="CT159" i="1"/>
  <c r="CP159" i="1"/>
  <c r="CN159" i="1"/>
  <c r="CL159" i="1"/>
  <c r="CJ159" i="1"/>
  <c r="CH159" i="1"/>
  <c r="CF159" i="1"/>
  <c r="CB159" i="1"/>
  <c r="BX159" i="1"/>
  <c r="BV159" i="1"/>
  <c r="BT159" i="1"/>
  <c r="BP159" i="1"/>
  <c r="BN159" i="1"/>
  <c r="BL159" i="1"/>
  <c r="BJ159" i="1"/>
  <c r="BH159" i="1"/>
  <c r="BF159" i="1"/>
  <c r="BD159" i="1"/>
  <c r="BB159" i="1"/>
  <c r="AZ159" i="1"/>
  <c r="AX159" i="1"/>
  <c r="AU159" i="1"/>
  <c r="AV159" i="1" s="1"/>
  <c r="AS159" i="1"/>
  <c r="AQ159" i="1"/>
  <c r="AO159" i="1"/>
  <c r="AM159" i="1"/>
  <c r="AK159" i="1"/>
  <c r="AI159" i="1"/>
  <c r="AG159" i="1"/>
  <c r="AE159" i="1"/>
  <c r="AA159" i="1"/>
  <c r="Y159" i="1"/>
  <c r="W159" i="1"/>
  <c r="U159" i="1"/>
  <c r="S159" i="1"/>
  <c r="Q159" i="1"/>
  <c r="CU158" i="1"/>
  <c r="CT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U158" i="1"/>
  <c r="AV158" i="1" s="1"/>
  <c r="AS158" i="1"/>
  <c r="AQ158" i="1"/>
  <c r="AO158" i="1"/>
  <c r="AM158" i="1"/>
  <c r="AK158" i="1"/>
  <c r="AI158" i="1"/>
  <c r="AG158" i="1"/>
  <c r="AE158" i="1"/>
  <c r="AA158" i="1"/>
  <c r="Y158" i="1"/>
  <c r="W158" i="1"/>
  <c r="U158" i="1"/>
  <c r="S158" i="1"/>
  <c r="Q158" i="1"/>
  <c r="CT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U157" i="1"/>
  <c r="AS157" i="1"/>
  <c r="AQ157" i="1"/>
  <c r="AO157" i="1"/>
  <c r="AM157" i="1"/>
  <c r="AJ157" i="1"/>
  <c r="CU157" i="1" s="1"/>
  <c r="AI157" i="1"/>
  <c r="AG157" i="1"/>
  <c r="AE157" i="1"/>
  <c r="AA157" i="1"/>
  <c r="Y157" i="1"/>
  <c r="W157" i="1"/>
  <c r="U157" i="1"/>
  <c r="S157" i="1"/>
  <c r="Q157" i="1"/>
  <c r="CU156" i="1"/>
  <c r="CT156" i="1"/>
  <c r="CP156" i="1"/>
  <c r="CN156" i="1"/>
  <c r="CL156" i="1"/>
  <c r="CJ156" i="1"/>
  <c r="CH156" i="1"/>
  <c r="CF156" i="1"/>
  <c r="CB156" i="1"/>
  <c r="BZ156" i="1"/>
  <c r="BX156" i="1"/>
  <c r="BV156" i="1"/>
  <c r="BT156" i="1"/>
  <c r="BR156" i="1"/>
  <c r="BP156" i="1"/>
  <c r="BN156" i="1"/>
  <c r="BL156" i="1"/>
  <c r="BJ156" i="1"/>
  <c r="BF156" i="1"/>
  <c r="BB156" i="1"/>
  <c r="AZ156" i="1"/>
  <c r="AX156" i="1"/>
  <c r="AU156" i="1"/>
  <c r="AV156" i="1" s="1"/>
  <c r="AS156" i="1"/>
  <c r="AQ156" i="1"/>
  <c r="AO156" i="1"/>
  <c r="AM156" i="1"/>
  <c r="AK156" i="1"/>
  <c r="AI156" i="1"/>
  <c r="AG156" i="1"/>
  <c r="AE156" i="1"/>
  <c r="AA156" i="1"/>
  <c r="Y156" i="1"/>
  <c r="W156" i="1"/>
  <c r="U156" i="1"/>
  <c r="S156" i="1"/>
  <c r="Q156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T155" i="1"/>
  <c r="AR155" i="1"/>
  <c r="AP155" i="1"/>
  <c r="AN155" i="1"/>
  <c r="AL155" i="1"/>
  <c r="AH155" i="1"/>
  <c r="AF155" i="1"/>
  <c r="AC155" i="1"/>
  <c r="AB155" i="1"/>
  <c r="Z155" i="1"/>
  <c r="X155" i="1"/>
  <c r="V155" i="1"/>
  <c r="T155" i="1"/>
  <c r="R155" i="1"/>
  <c r="P155" i="1"/>
  <c r="CU154" i="1"/>
  <c r="CT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Z154" i="1"/>
  <c r="AX154" i="1"/>
  <c r="AU154" i="1"/>
  <c r="AV154" i="1" s="1"/>
  <c r="AS154" i="1"/>
  <c r="AQ154" i="1"/>
  <c r="AO154" i="1"/>
  <c r="AM154" i="1"/>
  <c r="AK154" i="1"/>
  <c r="AI154" i="1"/>
  <c r="AG154" i="1"/>
  <c r="AE154" i="1"/>
  <c r="AA154" i="1"/>
  <c r="Y154" i="1"/>
  <c r="W154" i="1"/>
  <c r="U154" i="1"/>
  <c r="S154" i="1"/>
  <c r="Q154" i="1"/>
  <c r="CU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U153" i="1"/>
  <c r="AV153" i="1" s="1"/>
  <c r="AQ153" i="1"/>
  <c r="AO153" i="1"/>
  <c r="AM153" i="1"/>
  <c r="AK153" i="1"/>
  <c r="AI153" i="1"/>
  <c r="AG153" i="1"/>
  <c r="AE153" i="1"/>
  <c r="AA153" i="1"/>
  <c r="Y153" i="1"/>
  <c r="W153" i="1"/>
  <c r="U153" i="1"/>
  <c r="S153" i="1"/>
  <c r="Q153" i="1"/>
  <c r="CU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U152" i="1"/>
  <c r="AV152" i="1" s="1"/>
  <c r="AQ152" i="1"/>
  <c r="AO152" i="1"/>
  <c r="AM152" i="1"/>
  <c r="AK152" i="1"/>
  <c r="AI152" i="1"/>
  <c r="AG152" i="1"/>
  <c r="AE152" i="1"/>
  <c r="AA152" i="1"/>
  <c r="Y152" i="1"/>
  <c r="W152" i="1"/>
  <c r="U152" i="1"/>
  <c r="S152" i="1"/>
  <c r="Q152" i="1"/>
  <c r="CU151" i="1"/>
  <c r="CT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U151" i="1"/>
  <c r="AV151" i="1" s="1"/>
  <c r="AS151" i="1"/>
  <c r="AQ151" i="1"/>
  <c r="AO151" i="1"/>
  <c r="AM151" i="1"/>
  <c r="AK151" i="1"/>
  <c r="AI151" i="1"/>
  <c r="AG151" i="1"/>
  <c r="AE151" i="1"/>
  <c r="AA151" i="1"/>
  <c r="Y151" i="1"/>
  <c r="W151" i="1"/>
  <c r="U151" i="1"/>
  <c r="S151" i="1"/>
  <c r="Q151" i="1"/>
  <c r="CU150" i="1"/>
  <c r="CT150" i="1"/>
  <c r="CP150" i="1"/>
  <c r="CN150" i="1"/>
  <c r="CL150" i="1"/>
  <c r="CJ150" i="1"/>
  <c r="CH150" i="1"/>
  <c r="CF150" i="1"/>
  <c r="CB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U150" i="1"/>
  <c r="AV150" i="1" s="1"/>
  <c r="AS150" i="1"/>
  <c r="AQ150" i="1"/>
  <c r="AO150" i="1"/>
  <c r="AM150" i="1"/>
  <c r="AK150" i="1"/>
  <c r="AI150" i="1"/>
  <c r="AG150" i="1"/>
  <c r="AE150" i="1"/>
  <c r="AA150" i="1"/>
  <c r="Y150" i="1"/>
  <c r="W150" i="1"/>
  <c r="U150" i="1"/>
  <c r="S150" i="1"/>
  <c r="Q150" i="1"/>
  <c r="CU149" i="1"/>
  <c r="CT149" i="1"/>
  <c r="CP149" i="1"/>
  <c r="CN149" i="1"/>
  <c r="CL149" i="1"/>
  <c r="CJ149" i="1"/>
  <c r="CH149" i="1"/>
  <c r="CF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B149" i="1"/>
  <c r="AZ149" i="1"/>
  <c r="AX149" i="1"/>
  <c r="AU149" i="1"/>
  <c r="AV149" i="1" s="1"/>
  <c r="AS149" i="1"/>
  <c r="AQ149" i="1"/>
  <c r="AO149" i="1"/>
  <c r="AM149" i="1"/>
  <c r="AK149" i="1"/>
  <c r="AI149" i="1"/>
  <c r="AG149" i="1"/>
  <c r="AE149" i="1"/>
  <c r="AA149" i="1"/>
  <c r="Y149" i="1"/>
  <c r="W149" i="1"/>
  <c r="U149" i="1"/>
  <c r="S149" i="1"/>
  <c r="Q149" i="1"/>
  <c r="CU148" i="1"/>
  <c r="CT148" i="1"/>
  <c r="CP148" i="1"/>
  <c r="CN148" i="1"/>
  <c r="CL148" i="1"/>
  <c r="CJ148" i="1"/>
  <c r="CH148" i="1"/>
  <c r="CF148" i="1"/>
  <c r="BX148" i="1"/>
  <c r="BV148" i="1"/>
  <c r="BT148" i="1"/>
  <c r="BR148" i="1"/>
  <c r="BP148" i="1"/>
  <c r="BN148" i="1"/>
  <c r="BL148" i="1"/>
  <c r="BF148" i="1"/>
  <c r="BB148" i="1"/>
  <c r="AZ148" i="1"/>
  <c r="AX148" i="1"/>
  <c r="AV148" i="1"/>
  <c r="AS148" i="1"/>
  <c r="AQ148" i="1"/>
  <c r="AO148" i="1"/>
  <c r="AM148" i="1"/>
  <c r="AK148" i="1"/>
  <c r="AI148" i="1"/>
  <c r="AG148" i="1"/>
  <c r="AE148" i="1"/>
  <c r="AA148" i="1"/>
  <c r="Y148" i="1"/>
  <c r="W148" i="1"/>
  <c r="U148" i="1"/>
  <c r="S148" i="1"/>
  <c r="Q148" i="1"/>
  <c r="CU147" i="1"/>
  <c r="CN147" i="1"/>
  <c r="CJ147" i="1"/>
  <c r="CH147" i="1"/>
  <c r="CF147" i="1"/>
  <c r="CD147" i="1"/>
  <c r="BV147" i="1"/>
  <c r="BT147" i="1"/>
  <c r="BP147" i="1"/>
  <c r="BN147" i="1"/>
  <c r="BL147" i="1"/>
  <c r="BF147" i="1"/>
  <c r="BB147" i="1"/>
  <c r="AZ147" i="1"/>
  <c r="AX147" i="1"/>
  <c r="AV147" i="1"/>
  <c r="AQ147" i="1"/>
  <c r="AO147" i="1"/>
  <c r="AM147" i="1"/>
  <c r="AK147" i="1"/>
  <c r="AI147" i="1"/>
  <c r="AG147" i="1"/>
  <c r="AE147" i="1"/>
  <c r="AA147" i="1"/>
  <c r="Y147" i="1"/>
  <c r="W147" i="1"/>
  <c r="U147" i="1"/>
  <c r="S147" i="1"/>
  <c r="Q147" i="1"/>
  <c r="CU146" i="1"/>
  <c r="CT146" i="1"/>
  <c r="CP146" i="1"/>
  <c r="CN146" i="1"/>
  <c r="CL146" i="1"/>
  <c r="CJ146" i="1"/>
  <c r="CH146" i="1"/>
  <c r="CF146" i="1"/>
  <c r="BX146" i="1"/>
  <c r="BV146" i="1"/>
  <c r="BT146" i="1"/>
  <c r="BR146" i="1"/>
  <c r="BP146" i="1"/>
  <c r="BN146" i="1"/>
  <c r="BL146" i="1"/>
  <c r="BF146" i="1"/>
  <c r="BB146" i="1"/>
  <c r="AZ146" i="1"/>
  <c r="AX146" i="1"/>
  <c r="AV146" i="1"/>
  <c r="AS146" i="1"/>
  <c r="AQ146" i="1"/>
  <c r="AO146" i="1"/>
  <c r="AM146" i="1"/>
  <c r="AK146" i="1"/>
  <c r="AI146" i="1"/>
  <c r="AG146" i="1"/>
  <c r="AE146" i="1"/>
  <c r="AA146" i="1"/>
  <c r="Y146" i="1"/>
  <c r="W146" i="1"/>
  <c r="U146" i="1"/>
  <c r="S146" i="1"/>
  <c r="Q146" i="1"/>
  <c r="CU145" i="1"/>
  <c r="CN145" i="1"/>
  <c r="CJ145" i="1"/>
  <c r="CH145" i="1"/>
  <c r="CF145" i="1"/>
  <c r="BV145" i="1"/>
  <c r="BT145" i="1"/>
  <c r="BP145" i="1"/>
  <c r="BN145" i="1"/>
  <c r="BL145" i="1"/>
  <c r="BF145" i="1"/>
  <c r="BB145" i="1"/>
  <c r="AZ145" i="1"/>
  <c r="AX145" i="1"/>
  <c r="AV145" i="1"/>
  <c r="AQ145" i="1"/>
  <c r="AO145" i="1"/>
  <c r="AM145" i="1"/>
  <c r="AK145" i="1"/>
  <c r="AI145" i="1"/>
  <c r="AG145" i="1"/>
  <c r="AE145" i="1"/>
  <c r="AA145" i="1"/>
  <c r="Y145" i="1"/>
  <c r="W145" i="1"/>
  <c r="U145" i="1"/>
  <c r="S145" i="1"/>
  <c r="Q145" i="1"/>
  <c r="CU144" i="1"/>
  <c r="CT144" i="1"/>
  <c r="CP144" i="1"/>
  <c r="CN144" i="1"/>
  <c r="CL144" i="1"/>
  <c r="CJ144" i="1"/>
  <c r="CH144" i="1"/>
  <c r="CF144" i="1"/>
  <c r="CD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U144" i="1"/>
  <c r="AV144" i="1" s="1"/>
  <c r="AS144" i="1"/>
  <c r="AQ144" i="1"/>
  <c r="AO144" i="1"/>
  <c r="AM144" i="1"/>
  <c r="AK144" i="1"/>
  <c r="AI144" i="1"/>
  <c r="AG144" i="1"/>
  <c r="AE144" i="1"/>
  <c r="AA144" i="1"/>
  <c r="Y144" i="1"/>
  <c r="W144" i="1"/>
  <c r="U144" i="1"/>
  <c r="S144" i="1"/>
  <c r="Q144" i="1"/>
  <c r="CU143" i="1"/>
  <c r="CT143" i="1"/>
  <c r="CP143" i="1"/>
  <c r="CN143" i="1"/>
  <c r="CL143" i="1"/>
  <c r="CJ143" i="1"/>
  <c r="CH143" i="1"/>
  <c r="CF143" i="1"/>
  <c r="CB143" i="1"/>
  <c r="BZ143" i="1"/>
  <c r="BX143" i="1"/>
  <c r="BV143" i="1"/>
  <c r="BT143" i="1"/>
  <c r="BP143" i="1"/>
  <c r="BN143" i="1"/>
  <c r="BL143" i="1"/>
  <c r="BH143" i="1"/>
  <c r="BF143" i="1"/>
  <c r="BD143" i="1"/>
  <c r="BB143" i="1"/>
  <c r="AZ143" i="1"/>
  <c r="AX143" i="1"/>
  <c r="AU143" i="1"/>
  <c r="AV143" i="1" s="1"/>
  <c r="AS143" i="1"/>
  <c r="AQ143" i="1"/>
  <c r="AO143" i="1"/>
  <c r="AM143" i="1"/>
  <c r="AK143" i="1"/>
  <c r="AI143" i="1"/>
  <c r="AG143" i="1"/>
  <c r="AE143" i="1"/>
  <c r="AA143" i="1"/>
  <c r="Y143" i="1"/>
  <c r="W143" i="1"/>
  <c r="U143" i="1"/>
  <c r="S143" i="1"/>
  <c r="Q143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T142" i="1"/>
  <c r="AR142" i="1"/>
  <c r="AP142" i="1"/>
  <c r="AN142" i="1"/>
  <c r="AL142" i="1"/>
  <c r="AJ142" i="1"/>
  <c r="AH142" i="1"/>
  <c r="AF142" i="1"/>
  <c r="AD142" i="1"/>
  <c r="AC142" i="1"/>
  <c r="AB142" i="1"/>
  <c r="Z142" i="1"/>
  <c r="X142" i="1"/>
  <c r="V142" i="1"/>
  <c r="T142" i="1"/>
  <c r="R142" i="1"/>
  <c r="P142" i="1"/>
  <c r="CU141" i="1"/>
  <c r="CT141" i="1"/>
  <c r="CN141" i="1"/>
  <c r="CL141" i="1"/>
  <c r="CJ141" i="1"/>
  <c r="CH141" i="1"/>
  <c r="CF141" i="1"/>
  <c r="BV141" i="1"/>
  <c r="BT141" i="1"/>
  <c r="BP141" i="1"/>
  <c r="BN141" i="1"/>
  <c r="BL141" i="1"/>
  <c r="BF141" i="1"/>
  <c r="BB141" i="1"/>
  <c r="AZ141" i="1"/>
  <c r="AX141" i="1"/>
  <c r="AV141" i="1"/>
  <c r="AS141" i="1"/>
  <c r="AQ141" i="1"/>
  <c r="AO141" i="1"/>
  <c r="AM141" i="1"/>
  <c r="AK141" i="1"/>
  <c r="AI141" i="1"/>
  <c r="AG141" i="1"/>
  <c r="AE141" i="1"/>
  <c r="AA141" i="1"/>
  <c r="Y141" i="1"/>
  <c r="W141" i="1"/>
  <c r="U141" i="1"/>
  <c r="S141" i="1"/>
  <c r="Q141" i="1"/>
  <c r="CU140" i="1"/>
  <c r="CT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U140" i="1"/>
  <c r="AV140" i="1" s="1"/>
  <c r="AS140" i="1"/>
  <c r="AQ140" i="1"/>
  <c r="AO140" i="1"/>
  <c r="AM140" i="1"/>
  <c r="AK140" i="1"/>
  <c r="AI140" i="1"/>
  <c r="AG140" i="1"/>
  <c r="AE140" i="1"/>
  <c r="AA140" i="1"/>
  <c r="Y140" i="1"/>
  <c r="W140" i="1"/>
  <c r="U140" i="1"/>
  <c r="S140" i="1"/>
  <c r="Q140" i="1"/>
  <c r="CU139" i="1"/>
  <c r="CT139" i="1"/>
  <c r="CP139" i="1"/>
  <c r="CN139" i="1"/>
  <c r="CL139" i="1"/>
  <c r="CJ139" i="1"/>
  <c r="CH139" i="1"/>
  <c r="CF139" i="1"/>
  <c r="CD139" i="1"/>
  <c r="CB139" i="1"/>
  <c r="BX139" i="1"/>
  <c r="BV139" i="1"/>
  <c r="BT139" i="1"/>
  <c r="BR139" i="1"/>
  <c r="BP139" i="1"/>
  <c r="BN139" i="1"/>
  <c r="BL139" i="1"/>
  <c r="BH139" i="1"/>
  <c r="BF139" i="1"/>
  <c r="BD139" i="1"/>
  <c r="BB139" i="1"/>
  <c r="AZ139" i="1"/>
  <c r="AX139" i="1"/>
  <c r="AU139" i="1"/>
  <c r="AV139" i="1" s="1"/>
  <c r="AS139" i="1"/>
  <c r="AQ139" i="1"/>
  <c r="AO139" i="1"/>
  <c r="AM139" i="1"/>
  <c r="AK139" i="1"/>
  <c r="AI139" i="1"/>
  <c r="AG139" i="1"/>
  <c r="AE139" i="1"/>
  <c r="AA139" i="1"/>
  <c r="Y139" i="1"/>
  <c r="W139" i="1"/>
  <c r="U139" i="1"/>
  <c r="S139" i="1"/>
  <c r="Q139" i="1"/>
  <c r="CT138" i="1"/>
  <c r="CP138" i="1"/>
  <c r="CM138" i="1"/>
  <c r="CU138" i="1" s="1"/>
  <c r="CL138" i="1"/>
  <c r="CJ138" i="1"/>
  <c r="CH138" i="1"/>
  <c r="CF138" i="1"/>
  <c r="CD138" i="1"/>
  <c r="BV138" i="1"/>
  <c r="BT138" i="1"/>
  <c r="BR138" i="1"/>
  <c r="BP138" i="1"/>
  <c r="BN138" i="1"/>
  <c r="BL138" i="1"/>
  <c r="BF138" i="1"/>
  <c r="BB138" i="1"/>
  <c r="AZ138" i="1"/>
  <c r="AX138" i="1"/>
  <c r="AU138" i="1"/>
  <c r="AV138" i="1" s="1"/>
  <c r="AS138" i="1"/>
  <c r="AQ138" i="1"/>
  <c r="AO138" i="1"/>
  <c r="AM138" i="1"/>
  <c r="AK138" i="1"/>
  <c r="AI138" i="1"/>
  <c r="AG138" i="1"/>
  <c r="AE138" i="1"/>
  <c r="AA138" i="1"/>
  <c r="Y138" i="1"/>
  <c r="W138" i="1"/>
  <c r="U138" i="1"/>
  <c r="S138" i="1"/>
  <c r="Q138" i="1"/>
  <c r="CU137" i="1"/>
  <c r="CT137" i="1"/>
  <c r="CN137" i="1"/>
  <c r="CL137" i="1"/>
  <c r="CJ137" i="1"/>
  <c r="CH137" i="1"/>
  <c r="CF137" i="1"/>
  <c r="CD137" i="1"/>
  <c r="BV137" i="1"/>
  <c r="BT137" i="1"/>
  <c r="BP137" i="1"/>
  <c r="BN137" i="1"/>
  <c r="BL137" i="1"/>
  <c r="BF137" i="1"/>
  <c r="BD137" i="1"/>
  <c r="BB137" i="1"/>
  <c r="AZ137" i="1"/>
  <c r="AX137" i="1"/>
  <c r="AU137" i="1"/>
  <c r="AV137" i="1" s="1"/>
  <c r="AS137" i="1"/>
  <c r="AQ137" i="1"/>
  <c r="AO137" i="1"/>
  <c r="AM137" i="1"/>
  <c r="AK137" i="1"/>
  <c r="AI137" i="1"/>
  <c r="AG137" i="1"/>
  <c r="AE137" i="1"/>
  <c r="AA137" i="1"/>
  <c r="Y137" i="1"/>
  <c r="W137" i="1"/>
  <c r="U137" i="1"/>
  <c r="S137" i="1"/>
  <c r="Q137" i="1"/>
  <c r="CU136" i="1"/>
  <c r="CT136" i="1"/>
  <c r="CP136" i="1"/>
  <c r="CN136" i="1"/>
  <c r="CL136" i="1"/>
  <c r="CJ136" i="1"/>
  <c r="CH136" i="1"/>
  <c r="CF136" i="1"/>
  <c r="CD136" i="1"/>
  <c r="BV136" i="1"/>
  <c r="BT136" i="1"/>
  <c r="BP136" i="1"/>
  <c r="BN136" i="1"/>
  <c r="BL136" i="1"/>
  <c r="BF136" i="1"/>
  <c r="BB136" i="1"/>
  <c r="AZ136" i="1"/>
  <c r="AX136" i="1"/>
  <c r="AV136" i="1"/>
  <c r="AS136" i="1"/>
  <c r="AQ136" i="1"/>
  <c r="AO136" i="1"/>
  <c r="AM136" i="1"/>
  <c r="AK136" i="1"/>
  <c r="AI136" i="1"/>
  <c r="AG136" i="1"/>
  <c r="AE136" i="1"/>
  <c r="AA136" i="1"/>
  <c r="Y136" i="1"/>
  <c r="W136" i="1"/>
  <c r="U136" i="1"/>
  <c r="S136" i="1"/>
  <c r="Q136" i="1"/>
  <c r="CU135" i="1"/>
  <c r="CT135" i="1"/>
  <c r="CP135" i="1"/>
  <c r="CN135" i="1"/>
  <c r="CL135" i="1"/>
  <c r="CJ135" i="1"/>
  <c r="CH135" i="1"/>
  <c r="CF135" i="1"/>
  <c r="CB135" i="1"/>
  <c r="BX135" i="1"/>
  <c r="BV135" i="1"/>
  <c r="BT135" i="1"/>
  <c r="BP135" i="1"/>
  <c r="BN135" i="1"/>
  <c r="BL135" i="1"/>
  <c r="BF135" i="1"/>
  <c r="BB135" i="1"/>
  <c r="AZ135" i="1"/>
  <c r="AX135" i="1"/>
  <c r="AV135" i="1"/>
  <c r="AS135" i="1"/>
  <c r="AQ135" i="1"/>
  <c r="AO135" i="1"/>
  <c r="AM135" i="1"/>
  <c r="AK135" i="1"/>
  <c r="AI135" i="1"/>
  <c r="AG135" i="1"/>
  <c r="AE135" i="1"/>
  <c r="AA135" i="1"/>
  <c r="Y135" i="1"/>
  <c r="W135" i="1"/>
  <c r="U135" i="1"/>
  <c r="S135" i="1"/>
  <c r="Q135" i="1"/>
  <c r="CU134" i="1"/>
  <c r="CT134" i="1"/>
  <c r="CN134" i="1"/>
  <c r="CL134" i="1"/>
  <c r="CJ134" i="1"/>
  <c r="CH134" i="1"/>
  <c r="CF134" i="1"/>
  <c r="CD134" i="1"/>
  <c r="BV134" i="1"/>
  <c r="BT134" i="1"/>
  <c r="BP134" i="1"/>
  <c r="BN134" i="1"/>
  <c r="BL134" i="1"/>
  <c r="BF134" i="1"/>
  <c r="BB134" i="1"/>
  <c r="AZ134" i="1"/>
  <c r="AX134" i="1"/>
  <c r="AV134" i="1"/>
  <c r="AS134" i="1"/>
  <c r="AQ134" i="1"/>
  <c r="AO134" i="1"/>
  <c r="AM134" i="1"/>
  <c r="AK134" i="1"/>
  <c r="AI134" i="1"/>
  <c r="AG134" i="1"/>
  <c r="AE134" i="1"/>
  <c r="AA134" i="1"/>
  <c r="Y134" i="1"/>
  <c r="W134" i="1"/>
  <c r="U134" i="1"/>
  <c r="S134" i="1"/>
  <c r="Q134" i="1"/>
  <c r="CU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U133" i="1"/>
  <c r="AV133" i="1" s="1"/>
  <c r="AQ133" i="1"/>
  <c r="AO133" i="1"/>
  <c r="AM133" i="1"/>
  <c r="AK133" i="1"/>
  <c r="AI133" i="1"/>
  <c r="AG133" i="1"/>
  <c r="AE133" i="1"/>
  <c r="AA133" i="1"/>
  <c r="Y133" i="1"/>
  <c r="W133" i="1"/>
  <c r="U133" i="1"/>
  <c r="S133" i="1"/>
  <c r="Q133" i="1"/>
  <c r="CU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U132" i="1"/>
  <c r="AV132" i="1" s="1"/>
  <c r="AQ132" i="1"/>
  <c r="AO132" i="1"/>
  <c r="AM132" i="1"/>
  <c r="AK132" i="1"/>
  <c r="AI132" i="1"/>
  <c r="AG132" i="1"/>
  <c r="AE132" i="1"/>
  <c r="AA132" i="1"/>
  <c r="Y132" i="1"/>
  <c r="W132" i="1"/>
  <c r="U132" i="1"/>
  <c r="S132" i="1"/>
  <c r="Q132" i="1"/>
  <c r="CU131" i="1"/>
  <c r="CT131" i="1"/>
  <c r="CP131" i="1"/>
  <c r="CN131" i="1"/>
  <c r="CL131" i="1"/>
  <c r="CJ131" i="1"/>
  <c r="CH131" i="1"/>
  <c r="CF131" i="1"/>
  <c r="CD131" i="1"/>
  <c r="BV131" i="1"/>
  <c r="BT131" i="1"/>
  <c r="BP131" i="1"/>
  <c r="BN131" i="1"/>
  <c r="BL131" i="1"/>
  <c r="BF131" i="1"/>
  <c r="BB131" i="1"/>
  <c r="AZ131" i="1"/>
  <c r="AX131" i="1"/>
  <c r="AV131" i="1"/>
  <c r="AS131" i="1"/>
  <c r="AQ131" i="1"/>
  <c r="AO131" i="1"/>
  <c r="AM131" i="1"/>
  <c r="AK131" i="1"/>
  <c r="AI131" i="1"/>
  <c r="AG131" i="1"/>
  <c r="AE131" i="1"/>
  <c r="AA131" i="1"/>
  <c r="Y131" i="1"/>
  <c r="W131" i="1"/>
  <c r="U131" i="1"/>
  <c r="S131" i="1"/>
  <c r="Q131" i="1"/>
  <c r="CU130" i="1"/>
  <c r="CT130" i="1"/>
  <c r="CP130" i="1"/>
  <c r="CN130" i="1"/>
  <c r="CL130" i="1"/>
  <c r="CJ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U130" i="1"/>
  <c r="AV130" i="1" s="1"/>
  <c r="AS130" i="1"/>
  <c r="AQ130" i="1"/>
  <c r="AO130" i="1"/>
  <c r="AM130" i="1"/>
  <c r="AK130" i="1"/>
  <c r="AI130" i="1"/>
  <c r="AG130" i="1"/>
  <c r="AE130" i="1"/>
  <c r="AA130" i="1"/>
  <c r="Y130" i="1"/>
  <c r="W130" i="1"/>
  <c r="U130" i="1"/>
  <c r="S130" i="1"/>
  <c r="Q130" i="1"/>
  <c r="CU129" i="1"/>
  <c r="CT129" i="1"/>
  <c r="CP129" i="1"/>
  <c r="CN129" i="1"/>
  <c r="CL129" i="1"/>
  <c r="CJ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U129" i="1"/>
  <c r="AV129" i="1" s="1"/>
  <c r="AS129" i="1"/>
  <c r="AQ129" i="1"/>
  <c r="AO129" i="1"/>
  <c r="AM129" i="1"/>
  <c r="AK129" i="1"/>
  <c r="AI129" i="1"/>
  <c r="AG129" i="1"/>
  <c r="AE129" i="1"/>
  <c r="AA129" i="1"/>
  <c r="Y129" i="1"/>
  <c r="W129" i="1"/>
  <c r="U129" i="1"/>
  <c r="S129" i="1"/>
  <c r="Q129" i="1"/>
  <c r="CU128" i="1"/>
  <c r="CT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U128" i="1"/>
  <c r="AV128" i="1" s="1"/>
  <c r="AS128" i="1"/>
  <c r="AQ128" i="1"/>
  <c r="AO128" i="1"/>
  <c r="AM128" i="1"/>
  <c r="AK128" i="1"/>
  <c r="AI128" i="1"/>
  <c r="AG128" i="1"/>
  <c r="AE128" i="1"/>
  <c r="AA128" i="1"/>
  <c r="Y128" i="1"/>
  <c r="W128" i="1"/>
  <c r="U128" i="1"/>
  <c r="S128" i="1"/>
  <c r="Q128" i="1"/>
  <c r="CU127" i="1"/>
  <c r="CP127" i="1"/>
  <c r="CN127" i="1"/>
  <c r="CL127" i="1"/>
  <c r="CJ127" i="1"/>
  <c r="CH127" i="1"/>
  <c r="CF127" i="1"/>
  <c r="CD127" i="1"/>
  <c r="BV127" i="1"/>
  <c r="BT127" i="1"/>
  <c r="BP127" i="1"/>
  <c r="BN127" i="1"/>
  <c r="BL127" i="1"/>
  <c r="BF127" i="1"/>
  <c r="BB127" i="1"/>
  <c r="AZ127" i="1"/>
  <c r="AX127" i="1"/>
  <c r="AV127" i="1"/>
  <c r="AQ127" i="1"/>
  <c r="AO127" i="1"/>
  <c r="AM127" i="1"/>
  <c r="AK127" i="1"/>
  <c r="AI127" i="1"/>
  <c r="AG127" i="1"/>
  <c r="AE127" i="1"/>
  <c r="AA127" i="1"/>
  <c r="Y127" i="1"/>
  <c r="W127" i="1"/>
  <c r="U127" i="1"/>
  <c r="S127" i="1"/>
  <c r="Q127" i="1"/>
  <c r="CU126" i="1"/>
  <c r="CT126" i="1"/>
  <c r="CP126" i="1"/>
  <c r="CN126" i="1"/>
  <c r="CL126" i="1"/>
  <c r="CJ126" i="1"/>
  <c r="CH126" i="1"/>
  <c r="CF126" i="1"/>
  <c r="CD126" i="1"/>
  <c r="CB126" i="1"/>
  <c r="BZ126" i="1"/>
  <c r="BV126" i="1"/>
  <c r="BT126" i="1"/>
  <c r="BR126" i="1"/>
  <c r="BP126" i="1"/>
  <c r="BN126" i="1"/>
  <c r="BL126" i="1"/>
  <c r="BH126" i="1"/>
  <c r="BF126" i="1"/>
  <c r="BD126" i="1"/>
  <c r="BB126" i="1"/>
  <c r="AZ126" i="1"/>
  <c r="AX126" i="1"/>
  <c r="AU126" i="1"/>
  <c r="AV126" i="1" s="1"/>
  <c r="AS126" i="1"/>
  <c r="AQ126" i="1"/>
  <c r="AO126" i="1"/>
  <c r="AM126" i="1"/>
  <c r="AK126" i="1"/>
  <c r="AI126" i="1"/>
  <c r="AG126" i="1"/>
  <c r="AE126" i="1"/>
  <c r="AA126" i="1"/>
  <c r="Y126" i="1"/>
  <c r="W126" i="1"/>
  <c r="U126" i="1"/>
  <c r="S126" i="1"/>
  <c r="Q126" i="1"/>
  <c r="CU125" i="1"/>
  <c r="CT125" i="1"/>
  <c r="CP125" i="1"/>
  <c r="CN125" i="1"/>
  <c r="CL125" i="1"/>
  <c r="CJ125" i="1"/>
  <c r="CH125" i="1"/>
  <c r="CF125" i="1"/>
  <c r="CB125" i="1"/>
  <c r="BV125" i="1"/>
  <c r="BT125" i="1"/>
  <c r="BP125" i="1"/>
  <c r="BN125" i="1"/>
  <c r="BL125" i="1"/>
  <c r="BF125" i="1"/>
  <c r="BB125" i="1"/>
  <c r="AZ125" i="1"/>
  <c r="AX125" i="1"/>
  <c r="AU125" i="1"/>
  <c r="AV125" i="1" s="1"/>
  <c r="AS125" i="1"/>
  <c r="AQ125" i="1"/>
  <c r="AO125" i="1"/>
  <c r="AM125" i="1"/>
  <c r="AK125" i="1"/>
  <c r="AI125" i="1"/>
  <c r="AG125" i="1"/>
  <c r="AE125" i="1"/>
  <c r="AA125" i="1"/>
  <c r="Y125" i="1"/>
  <c r="W125" i="1"/>
  <c r="U125" i="1"/>
  <c r="S125" i="1"/>
  <c r="Q125" i="1"/>
  <c r="CU124" i="1"/>
  <c r="CT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U124" i="1"/>
  <c r="AV124" i="1" s="1"/>
  <c r="AS124" i="1"/>
  <c r="AQ124" i="1"/>
  <c r="AO124" i="1"/>
  <c r="AM124" i="1"/>
  <c r="AK124" i="1"/>
  <c r="AI124" i="1"/>
  <c r="AG124" i="1"/>
  <c r="AE124" i="1"/>
  <c r="AA124" i="1"/>
  <c r="Y124" i="1"/>
  <c r="W124" i="1"/>
  <c r="U124" i="1"/>
  <c r="S124" i="1"/>
  <c r="Q124" i="1"/>
  <c r="CU123" i="1"/>
  <c r="CT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F123" i="1"/>
  <c r="BD123" i="1"/>
  <c r="BB123" i="1"/>
  <c r="AZ123" i="1"/>
  <c r="AX123" i="1"/>
  <c r="AU123" i="1"/>
  <c r="AS123" i="1"/>
  <c r="AQ123" i="1"/>
  <c r="AO123" i="1"/>
  <c r="AM123" i="1"/>
  <c r="AK123" i="1"/>
  <c r="AI123" i="1"/>
  <c r="AG123" i="1"/>
  <c r="AE123" i="1"/>
  <c r="AA123" i="1"/>
  <c r="Y123" i="1"/>
  <c r="W123" i="1"/>
  <c r="U123" i="1"/>
  <c r="S123" i="1"/>
  <c r="Q123" i="1"/>
  <c r="CS122" i="1"/>
  <c r="CQ122" i="1"/>
  <c r="CO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T122" i="1"/>
  <c r="AR122" i="1"/>
  <c r="AP122" i="1"/>
  <c r="AN122" i="1"/>
  <c r="AL122" i="1"/>
  <c r="AJ122" i="1"/>
  <c r="AH122" i="1"/>
  <c r="AF122" i="1"/>
  <c r="AD122" i="1"/>
  <c r="AC122" i="1"/>
  <c r="AB122" i="1"/>
  <c r="Z122" i="1"/>
  <c r="X122" i="1"/>
  <c r="V122" i="1"/>
  <c r="T122" i="1"/>
  <c r="R122" i="1"/>
  <c r="P122" i="1"/>
  <c r="CU121" i="1"/>
  <c r="CP121" i="1"/>
  <c r="CN121" i="1"/>
  <c r="CL121" i="1"/>
  <c r="CF121" i="1"/>
  <c r="CD121" i="1"/>
  <c r="CB121" i="1"/>
  <c r="BZ121" i="1"/>
  <c r="BX121" i="1"/>
  <c r="BV121" i="1"/>
  <c r="BR121" i="1"/>
  <c r="BN121" i="1"/>
  <c r="BL121" i="1"/>
  <c r="BJ121" i="1"/>
  <c r="BH121" i="1"/>
  <c r="BF121" i="1"/>
  <c r="BD121" i="1"/>
  <c r="AZ121" i="1"/>
  <c r="AX121" i="1"/>
  <c r="AU121" i="1"/>
  <c r="AV121" i="1" s="1"/>
  <c r="AO121" i="1"/>
  <c r="AK121" i="1"/>
  <c r="AI121" i="1"/>
  <c r="AG121" i="1"/>
  <c r="AE121" i="1"/>
  <c r="AA121" i="1"/>
  <c r="Y121" i="1"/>
  <c r="W121" i="1"/>
  <c r="U121" i="1"/>
  <c r="S121" i="1"/>
  <c r="Q121" i="1"/>
  <c r="CU120" i="1"/>
  <c r="CT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B120" i="1"/>
  <c r="AZ120" i="1"/>
  <c r="AX120" i="1"/>
  <c r="AU120" i="1"/>
  <c r="AV120" i="1" s="1"/>
  <c r="AS120" i="1"/>
  <c r="AQ120" i="1"/>
  <c r="AO120" i="1"/>
  <c r="AM120" i="1"/>
  <c r="AK120" i="1"/>
  <c r="AI120" i="1"/>
  <c r="AG120" i="1"/>
  <c r="AE120" i="1"/>
  <c r="AA120" i="1"/>
  <c r="Y120" i="1"/>
  <c r="W120" i="1"/>
  <c r="U120" i="1"/>
  <c r="S120" i="1"/>
  <c r="Q120" i="1"/>
  <c r="CU119" i="1"/>
  <c r="CT119" i="1"/>
  <c r="CP119" i="1"/>
  <c r="CN119" i="1"/>
  <c r="CL119" i="1"/>
  <c r="CJ119" i="1"/>
  <c r="CH119" i="1"/>
  <c r="CF119" i="1"/>
  <c r="BV119" i="1"/>
  <c r="BT119" i="1"/>
  <c r="BP119" i="1"/>
  <c r="BN119" i="1"/>
  <c r="BL119" i="1"/>
  <c r="BF119" i="1"/>
  <c r="BB119" i="1"/>
  <c r="AZ119" i="1"/>
  <c r="AX119" i="1"/>
  <c r="AV119" i="1"/>
  <c r="AS119" i="1"/>
  <c r="AQ119" i="1"/>
  <c r="AO119" i="1"/>
  <c r="AM119" i="1"/>
  <c r="AK119" i="1"/>
  <c r="AI119" i="1"/>
  <c r="AG119" i="1"/>
  <c r="AE119" i="1"/>
  <c r="AA119" i="1"/>
  <c r="Y119" i="1"/>
  <c r="W119" i="1"/>
  <c r="U119" i="1"/>
  <c r="S119" i="1"/>
  <c r="Q119" i="1"/>
  <c r="CU118" i="1"/>
  <c r="CP118" i="1"/>
  <c r="CN118" i="1"/>
  <c r="CL118" i="1"/>
  <c r="CJ118" i="1"/>
  <c r="CH118" i="1"/>
  <c r="CF118" i="1"/>
  <c r="CB118" i="1"/>
  <c r="BV118" i="1"/>
  <c r="BT118" i="1"/>
  <c r="BP118" i="1"/>
  <c r="BN118" i="1"/>
  <c r="BL118" i="1"/>
  <c r="BF118" i="1"/>
  <c r="BB118" i="1"/>
  <c r="AZ118" i="1"/>
  <c r="AX118" i="1"/>
  <c r="AV118" i="1"/>
  <c r="AQ118" i="1"/>
  <c r="AO118" i="1"/>
  <c r="AM118" i="1"/>
  <c r="AK118" i="1"/>
  <c r="AI118" i="1"/>
  <c r="AG118" i="1"/>
  <c r="AE118" i="1"/>
  <c r="AA118" i="1"/>
  <c r="Y118" i="1"/>
  <c r="W118" i="1"/>
  <c r="U118" i="1"/>
  <c r="S118" i="1"/>
  <c r="Q118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T117" i="1"/>
  <c r="AR117" i="1"/>
  <c r="AP117" i="1"/>
  <c r="AN117" i="1"/>
  <c r="AL117" i="1"/>
  <c r="AJ117" i="1"/>
  <c r="AH117" i="1"/>
  <c r="AF117" i="1"/>
  <c r="AD117" i="1"/>
  <c r="AC117" i="1"/>
  <c r="AB117" i="1"/>
  <c r="Z117" i="1"/>
  <c r="X117" i="1"/>
  <c r="V117" i="1"/>
  <c r="T117" i="1"/>
  <c r="R117" i="1"/>
  <c r="P117" i="1"/>
  <c r="CU116" i="1"/>
  <c r="CT116" i="1"/>
  <c r="CP116" i="1"/>
  <c r="CN116" i="1"/>
  <c r="CL116" i="1"/>
  <c r="CJ116" i="1"/>
  <c r="CF116" i="1"/>
  <c r="CD116" i="1"/>
  <c r="CB116" i="1"/>
  <c r="BZ116" i="1"/>
  <c r="BX116" i="1"/>
  <c r="BV116" i="1"/>
  <c r="BT116" i="1"/>
  <c r="BR116" i="1"/>
  <c r="BP116" i="1"/>
  <c r="BN116" i="1"/>
  <c r="BL116" i="1"/>
  <c r="BH116" i="1"/>
  <c r="BF116" i="1"/>
  <c r="BB116" i="1"/>
  <c r="AZ116" i="1"/>
  <c r="AX116" i="1"/>
  <c r="AU116" i="1"/>
  <c r="AV116" i="1" s="1"/>
  <c r="AS116" i="1"/>
  <c r="AQ116" i="1"/>
  <c r="AO116" i="1"/>
  <c r="AM116" i="1"/>
  <c r="AK116" i="1"/>
  <c r="AI116" i="1"/>
  <c r="AG116" i="1"/>
  <c r="AE116" i="1"/>
  <c r="AA116" i="1"/>
  <c r="Y116" i="1"/>
  <c r="W116" i="1"/>
  <c r="U116" i="1"/>
  <c r="S116" i="1"/>
  <c r="Q116" i="1"/>
  <c r="CU115" i="1"/>
  <c r="CT115" i="1"/>
  <c r="CP115" i="1"/>
  <c r="CN115" i="1"/>
  <c r="CL115" i="1"/>
  <c r="CJ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S115" i="1"/>
  <c r="AQ115" i="1"/>
  <c r="AO115" i="1"/>
  <c r="AM115" i="1"/>
  <c r="AK115" i="1"/>
  <c r="AI115" i="1"/>
  <c r="AG115" i="1"/>
  <c r="AE115" i="1"/>
  <c r="AA115" i="1"/>
  <c r="Y115" i="1"/>
  <c r="W115" i="1"/>
  <c r="U115" i="1"/>
  <c r="S115" i="1"/>
  <c r="Q115" i="1"/>
  <c r="CU114" i="1"/>
  <c r="CT114" i="1"/>
  <c r="CP114" i="1"/>
  <c r="CN114" i="1"/>
  <c r="CL114" i="1"/>
  <c r="CJ114" i="1"/>
  <c r="CF114" i="1"/>
  <c r="CD114" i="1"/>
  <c r="CB114" i="1"/>
  <c r="BX114" i="1"/>
  <c r="BV114" i="1"/>
  <c r="BT114" i="1"/>
  <c r="BP114" i="1"/>
  <c r="BN114" i="1"/>
  <c r="BL114" i="1"/>
  <c r="BJ114" i="1"/>
  <c r="BF114" i="1"/>
  <c r="BD114" i="1"/>
  <c r="BB114" i="1"/>
  <c r="AZ114" i="1"/>
  <c r="AX114" i="1"/>
  <c r="AU114" i="1"/>
  <c r="AV114" i="1" s="1"/>
  <c r="AS114" i="1"/>
  <c r="AQ114" i="1"/>
  <c r="AO114" i="1"/>
  <c r="AM114" i="1"/>
  <c r="AK114" i="1"/>
  <c r="AI114" i="1"/>
  <c r="AG114" i="1"/>
  <c r="AE114" i="1"/>
  <c r="AA114" i="1"/>
  <c r="Y114" i="1"/>
  <c r="W114" i="1"/>
  <c r="U114" i="1"/>
  <c r="S114" i="1"/>
  <c r="Q114" i="1"/>
  <c r="CU113" i="1"/>
  <c r="CT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P113" i="1"/>
  <c r="BN113" i="1"/>
  <c r="BL113" i="1"/>
  <c r="BJ113" i="1"/>
  <c r="BH113" i="1"/>
  <c r="BF113" i="1"/>
  <c r="BD113" i="1"/>
  <c r="BB113" i="1"/>
  <c r="AZ113" i="1"/>
  <c r="AX113" i="1"/>
  <c r="AU113" i="1"/>
  <c r="AV113" i="1" s="1"/>
  <c r="AS113" i="1"/>
  <c r="AQ113" i="1"/>
  <c r="AO113" i="1"/>
  <c r="AM113" i="1"/>
  <c r="AK113" i="1"/>
  <c r="AI113" i="1"/>
  <c r="AG113" i="1"/>
  <c r="AE113" i="1"/>
  <c r="AA113" i="1"/>
  <c r="Y113" i="1"/>
  <c r="W113" i="1"/>
  <c r="U113" i="1"/>
  <c r="S113" i="1"/>
  <c r="Q113" i="1"/>
  <c r="CU112" i="1"/>
  <c r="CT112" i="1"/>
  <c r="CP112" i="1"/>
  <c r="CN112" i="1"/>
  <c r="CL112" i="1"/>
  <c r="CJ112" i="1"/>
  <c r="CH112" i="1"/>
  <c r="CF112" i="1"/>
  <c r="CD112" i="1"/>
  <c r="CB112" i="1"/>
  <c r="BX112" i="1"/>
  <c r="BV112" i="1"/>
  <c r="BT112" i="1"/>
  <c r="BR112" i="1"/>
  <c r="BP112" i="1"/>
  <c r="BN112" i="1"/>
  <c r="BL112" i="1"/>
  <c r="BF112" i="1"/>
  <c r="BB112" i="1"/>
  <c r="AZ112" i="1"/>
  <c r="AX112" i="1"/>
  <c r="AV112" i="1"/>
  <c r="AS112" i="1"/>
  <c r="AQ112" i="1"/>
  <c r="AO112" i="1"/>
  <c r="AM112" i="1"/>
  <c r="AK112" i="1"/>
  <c r="AI112" i="1"/>
  <c r="AG112" i="1"/>
  <c r="AE112" i="1"/>
  <c r="AA112" i="1"/>
  <c r="Y112" i="1"/>
  <c r="W112" i="1"/>
  <c r="U112" i="1"/>
  <c r="S112" i="1"/>
  <c r="Q112" i="1"/>
  <c r="CU111" i="1"/>
  <c r="CT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P111" i="1"/>
  <c r="BN111" i="1"/>
  <c r="BL111" i="1"/>
  <c r="BJ111" i="1"/>
  <c r="BF111" i="1"/>
  <c r="BB111" i="1"/>
  <c r="AZ111" i="1"/>
  <c r="AX111" i="1"/>
  <c r="AU111" i="1"/>
  <c r="AV111" i="1" s="1"/>
  <c r="AS111" i="1"/>
  <c r="AQ111" i="1"/>
  <c r="AO111" i="1"/>
  <c r="AM111" i="1"/>
  <c r="AK111" i="1"/>
  <c r="AI111" i="1"/>
  <c r="AG111" i="1"/>
  <c r="AE111" i="1"/>
  <c r="AA111" i="1"/>
  <c r="Y111" i="1"/>
  <c r="W111" i="1"/>
  <c r="U111" i="1"/>
  <c r="S111" i="1"/>
  <c r="Q111" i="1"/>
  <c r="CU110" i="1"/>
  <c r="CP110" i="1"/>
  <c r="CN110" i="1"/>
  <c r="CL110" i="1"/>
  <c r="CJ110" i="1"/>
  <c r="CH110" i="1"/>
  <c r="CF110" i="1"/>
  <c r="CD110" i="1"/>
  <c r="CB110" i="1"/>
  <c r="BX110" i="1"/>
  <c r="BV110" i="1"/>
  <c r="BT110" i="1"/>
  <c r="BR110" i="1"/>
  <c r="BP110" i="1"/>
  <c r="BN110" i="1"/>
  <c r="BL110" i="1"/>
  <c r="BF110" i="1"/>
  <c r="BB110" i="1"/>
  <c r="AZ110" i="1"/>
  <c r="AX110" i="1"/>
  <c r="AV110" i="1"/>
  <c r="AS110" i="1"/>
  <c r="AQ110" i="1"/>
  <c r="AO110" i="1"/>
  <c r="AM110" i="1"/>
  <c r="AK110" i="1"/>
  <c r="AI110" i="1"/>
  <c r="AG110" i="1"/>
  <c r="AE110" i="1"/>
  <c r="AA110" i="1"/>
  <c r="Y110" i="1"/>
  <c r="W110" i="1"/>
  <c r="U110" i="1"/>
  <c r="S110" i="1"/>
  <c r="Q110" i="1"/>
  <c r="CU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F109" i="1"/>
  <c r="BB109" i="1"/>
  <c r="AZ109" i="1"/>
  <c r="AX109" i="1"/>
  <c r="AU109" i="1"/>
  <c r="AV109" i="1" s="1"/>
  <c r="AS109" i="1"/>
  <c r="AQ109" i="1"/>
  <c r="AO109" i="1"/>
  <c r="AM109" i="1"/>
  <c r="AK109" i="1"/>
  <c r="AI109" i="1"/>
  <c r="AG109" i="1"/>
  <c r="AE109" i="1"/>
  <c r="AA109" i="1"/>
  <c r="Y109" i="1"/>
  <c r="W109" i="1"/>
  <c r="U109" i="1"/>
  <c r="S109" i="1"/>
  <c r="Q109" i="1"/>
  <c r="CM108" i="1"/>
  <c r="CU108" i="1" s="1"/>
  <c r="CL108" i="1"/>
  <c r="CJ108" i="1"/>
  <c r="CH108" i="1"/>
  <c r="CF108" i="1"/>
  <c r="CD108" i="1"/>
  <c r="BX108" i="1"/>
  <c r="BV108" i="1"/>
  <c r="BT108" i="1"/>
  <c r="BP108" i="1"/>
  <c r="BN108" i="1"/>
  <c r="BL108" i="1"/>
  <c r="BF108" i="1"/>
  <c r="BB108" i="1"/>
  <c r="AZ108" i="1"/>
  <c r="AX108" i="1"/>
  <c r="AS108" i="1"/>
  <c r="AQ108" i="1"/>
  <c r="AO108" i="1"/>
  <c r="AM108" i="1"/>
  <c r="AK108" i="1"/>
  <c r="AI108" i="1"/>
  <c r="AG108" i="1"/>
  <c r="AE108" i="1"/>
  <c r="AA108" i="1"/>
  <c r="Y108" i="1"/>
  <c r="W108" i="1"/>
  <c r="U108" i="1"/>
  <c r="S108" i="1"/>
  <c r="Q108" i="1"/>
  <c r="CS107" i="1"/>
  <c r="CQ107" i="1"/>
  <c r="CO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T107" i="1"/>
  <c r="AR107" i="1"/>
  <c r="AP107" i="1"/>
  <c r="AN107" i="1"/>
  <c r="AL107" i="1"/>
  <c r="AJ107" i="1"/>
  <c r="AH107" i="1"/>
  <c r="AF107" i="1"/>
  <c r="AD107" i="1"/>
  <c r="AC107" i="1"/>
  <c r="AB107" i="1"/>
  <c r="Z107" i="1"/>
  <c r="X107" i="1"/>
  <c r="V107" i="1"/>
  <c r="T107" i="1"/>
  <c r="R107" i="1"/>
  <c r="P107" i="1"/>
  <c r="CU106" i="1"/>
  <c r="CP106" i="1"/>
  <c r="CN106" i="1"/>
  <c r="CL106" i="1"/>
  <c r="CJ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U106" i="1"/>
  <c r="AV106" i="1" s="1"/>
  <c r="AS106" i="1"/>
  <c r="AO106" i="1"/>
  <c r="AM106" i="1"/>
  <c r="AK106" i="1"/>
  <c r="AI106" i="1"/>
  <c r="AG106" i="1"/>
  <c r="AE106" i="1"/>
  <c r="AA106" i="1"/>
  <c r="Y106" i="1"/>
  <c r="W106" i="1"/>
  <c r="U106" i="1"/>
  <c r="S106" i="1"/>
  <c r="Q106" i="1"/>
  <c r="CU105" i="1"/>
  <c r="CP105" i="1"/>
  <c r="CN105" i="1"/>
  <c r="CL105" i="1"/>
  <c r="CF105" i="1"/>
  <c r="CD105" i="1"/>
  <c r="CB105" i="1"/>
  <c r="BZ105" i="1"/>
  <c r="BX105" i="1"/>
  <c r="BV105" i="1"/>
  <c r="BR105" i="1"/>
  <c r="BN105" i="1"/>
  <c r="BL105" i="1"/>
  <c r="BJ105" i="1"/>
  <c r="BH105" i="1"/>
  <c r="BF105" i="1"/>
  <c r="BD105" i="1"/>
  <c r="AZ105" i="1"/>
  <c r="AX105" i="1"/>
  <c r="AU105" i="1"/>
  <c r="AV105" i="1" s="1"/>
  <c r="AO105" i="1"/>
  <c r="AK105" i="1"/>
  <c r="AI105" i="1"/>
  <c r="AG105" i="1"/>
  <c r="AE105" i="1"/>
  <c r="AA105" i="1"/>
  <c r="Y105" i="1"/>
  <c r="W105" i="1"/>
  <c r="U105" i="1"/>
  <c r="S105" i="1"/>
  <c r="Q105" i="1"/>
  <c r="CU104" i="1"/>
  <c r="CP104" i="1"/>
  <c r="CN104" i="1"/>
  <c r="CL104" i="1"/>
  <c r="CF104" i="1"/>
  <c r="CD104" i="1"/>
  <c r="CB104" i="1"/>
  <c r="BZ104" i="1"/>
  <c r="BX104" i="1"/>
  <c r="BV104" i="1"/>
  <c r="BR104" i="1"/>
  <c r="BN104" i="1"/>
  <c r="BL104" i="1"/>
  <c r="BJ104" i="1"/>
  <c r="BH104" i="1"/>
  <c r="BF104" i="1"/>
  <c r="BD104" i="1"/>
  <c r="AZ104" i="1"/>
  <c r="AX104" i="1"/>
  <c r="AU104" i="1"/>
  <c r="AV104" i="1" s="1"/>
  <c r="AO104" i="1"/>
  <c r="AK104" i="1"/>
  <c r="AI104" i="1"/>
  <c r="AG104" i="1"/>
  <c r="AE104" i="1"/>
  <c r="AA104" i="1"/>
  <c r="Y104" i="1"/>
  <c r="W104" i="1"/>
  <c r="U104" i="1"/>
  <c r="S104" i="1"/>
  <c r="Q104" i="1"/>
  <c r="CU103" i="1"/>
  <c r="CP103" i="1"/>
  <c r="CN103" i="1"/>
  <c r="CL103" i="1"/>
  <c r="CF103" i="1"/>
  <c r="CB103" i="1"/>
  <c r="BX103" i="1"/>
  <c r="BV103" i="1"/>
  <c r="BR103" i="1"/>
  <c r="BN103" i="1"/>
  <c r="BL103" i="1"/>
  <c r="BJ103" i="1"/>
  <c r="BH103" i="1"/>
  <c r="BF103" i="1"/>
  <c r="BD103" i="1"/>
  <c r="AZ103" i="1"/>
  <c r="AX103" i="1"/>
  <c r="AU103" i="1"/>
  <c r="AV103" i="1" s="1"/>
  <c r="AO103" i="1"/>
  <c r="AK103" i="1"/>
  <c r="AI103" i="1"/>
  <c r="AG103" i="1"/>
  <c r="AE103" i="1"/>
  <c r="AA103" i="1"/>
  <c r="Y103" i="1"/>
  <c r="W103" i="1"/>
  <c r="U103" i="1"/>
  <c r="S103" i="1"/>
  <c r="Q103" i="1"/>
  <c r="CU102" i="1"/>
  <c r="CP102" i="1"/>
  <c r="CN102" i="1"/>
  <c r="CL102" i="1"/>
  <c r="CF102" i="1"/>
  <c r="CB102" i="1"/>
  <c r="BX102" i="1"/>
  <c r="BV102" i="1"/>
  <c r="BR102" i="1"/>
  <c r="BN102" i="1"/>
  <c r="BL102" i="1"/>
  <c r="BJ102" i="1"/>
  <c r="BH102" i="1"/>
  <c r="BF102" i="1"/>
  <c r="BD102" i="1"/>
  <c r="AZ102" i="1"/>
  <c r="AX102" i="1"/>
  <c r="AU102" i="1"/>
  <c r="AV102" i="1" s="1"/>
  <c r="AO102" i="1"/>
  <c r="AK102" i="1"/>
  <c r="AI102" i="1"/>
  <c r="AG102" i="1"/>
  <c r="AE102" i="1"/>
  <c r="AA102" i="1"/>
  <c r="Y102" i="1"/>
  <c r="W102" i="1"/>
  <c r="U102" i="1"/>
  <c r="S102" i="1"/>
  <c r="Q102" i="1"/>
  <c r="CU101" i="1"/>
  <c r="CP101" i="1"/>
  <c r="CN101" i="1"/>
  <c r="CL101" i="1"/>
  <c r="CJ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U101" i="1"/>
  <c r="AV101" i="1" s="1"/>
  <c r="AS101" i="1"/>
  <c r="AO101" i="1"/>
  <c r="AM101" i="1"/>
  <c r="AK101" i="1"/>
  <c r="AI101" i="1"/>
  <c r="AG101" i="1"/>
  <c r="AE101" i="1"/>
  <c r="AA101" i="1"/>
  <c r="Y101" i="1"/>
  <c r="W101" i="1"/>
  <c r="U101" i="1"/>
  <c r="S101" i="1"/>
  <c r="Q101" i="1"/>
  <c r="CU100" i="1"/>
  <c r="CP100" i="1"/>
  <c r="CN100" i="1"/>
  <c r="CL100" i="1"/>
  <c r="CJ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U100" i="1"/>
  <c r="AV100" i="1" s="1"/>
  <c r="AS100" i="1"/>
  <c r="AO100" i="1"/>
  <c r="AM100" i="1"/>
  <c r="AK100" i="1"/>
  <c r="AI100" i="1"/>
  <c r="AG100" i="1"/>
  <c r="AE100" i="1"/>
  <c r="AA100" i="1"/>
  <c r="Y100" i="1"/>
  <c r="W100" i="1"/>
  <c r="U100" i="1"/>
  <c r="S100" i="1"/>
  <c r="Q100" i="1"/>
  <c r="CU99" i="1"/>
  <c r="CP99" i="1"/>
  <c r="CN99" i="1"/>
  <c r="CL99" i="1"/>
  <c r="CJ99" i="1"/>
  <c r="CF99" i="1"/>
  <c r="CD99" i="1"/>
  <c r="BX99" i="1"/>
  <c r="BV99" i="1"/>
  <c r="BT99" i="1"/>
  <c r="BP99" i="1"/>
  <c r="BN99" i="1"/>
  <c r="BL99" i="1"/>
  <c r="BJ99" i="1"/>
  <c r="BF99" i="1"/>
  <c r="BD99" i="1"/>
  <c r="BB99" i="1"/>
  <c r="AZ99" i="1"/>
  <c r="AX99" i="1"/>
  <c r="AU99" i="1"/>
  <c r="AV99" i="1" s="1"/>
  <c r="AS99" i="1"/>
  <c r="AO99" i="1"/>
  <c r="AM99" i="1"/>
  <c r="AK99" i="1"/>
  <c r="AI99" i="1"/>
  <c r="AG99" i="1"/>
  <c r="AE99" i="1"/>
  <c r="AA99" i="1"/>
  <c r="Y99" i="1"/>
  <c r="W99" i="1"/>
  <c r="U99" i="1"/>
  <c r="S99" i="1"/>
  <c r="Q99" i="1"/>
  <c r="CU98" i="1"/>
  <c r="CN98" i="1"/>
  <c r="CJ98" i="1"/>
  <c r="CF98" i="1"/>
  <c r="BV98" i="1"/>
  <c r="BT98" i="1"/>
  <c r="BP98" i="1"/>
  <c r="BN98" i="1"/>
  <c r="BL98" i="1"/>
  <c r="BF98" i="1"/>
  <c r="BB98" i="1"/>
  <c r="AZ98" i="1"/>
  <c r="AX98" i="1"/>
  <c r="AU98" i="1"/>
  <c r="AV98" i="1" s="1"/>
  <c r="AS98" i="1"/>
  <c r="AO98" i="1"/>
  <c r="AM98" i="1"/>
  <c r="AK98" i="1"/>
  <c r="AI98" i="1"/>
  <c r="AG98" i="1"/>
  <c r="AE98" i="1"/>
  <c r="AA98" i="1"/>
  <c r="Y98" i="1"/>
  <c r="W98" i="1"/>
  <c r="U98" i="1"/>
  <c r="S98" i="1"/>
  <c r="Q98" i="1"/>
  <c r="CU97" i="1"/>
  <c r="CN97" i="1"/>
  <c r="CJ97" i="1"/>
  <c r="CF97" i="1"/>
  <c r="BV97" i="1"/>
  <c r="BT97" i="1"/>
  <c r="BP97" i="1"/>
  <c r="BN97" i="1"/>
  <c r="BL97" i="1"/>
  <c r="BF97" i="1"/>
  <c r="BB97" i="1"/>
  <c r="AZ97" i="1"/>
  <c r="AX97" i="1"/>
  <c r="AU97" i="1"/>
  <c r="AV97" i="1" s="1"/>
  <c r="AS97" i="1"/>
  <c r="AO97" i="1"/>
  <c r="AM97" i="1"/>
  <c r="AK97" i="1"/>
  <c r="AI97" i="1"/>
  <c r="AG97" i="1"/>
  <c r="AE97" i="1"/>
  <c r="AA97" i="1"/>
  <c r="Y97" i="1"/>
  <c r="W97" i="1"/>
  <c r="U97" i="1"/>
  <c r="S97" i="1"/>
  <c r="Q97" i="1"/>
  <c r="CU96" i="1"/>
  <c r="CP96" i="1"/>
  <c r="CN96" i="1"/>
  <c r="CJ96" i="1"/>
  <c r="CF96" i="1"/>
  <c r="BV96" i="1"/>
  <c r="BT96" i="1"/>
  <c r="BP96" i="1"/>
  <c r="BN96" i="1"/>
  <c r="BL96" i="1"/>
  <c r="BJ96" i="1"/>
  <c r="BF96" i="1"/>
  <c r="BD96" i="1"/>
  <c r="BB96" i="1"/>
  <c r="AZ96" i="1"/>
  <c r="AX96" i="1"/>
  <c r="AU96" i="1"/>
  <c r="AV96" i="1" s="1"/>
  <c r="AS96" i="1"/>
  <c r="AO96" i="1"/>
  <c r="AM96" i="1"/>
  <c r="AK96" i="1"/>
  <c r="AI96" i="1"/>
  <c r="AG96" i="1"/>
  <c r="AE96" i="1"/>
  <c r="AA96" i="1"/>
  <c r="Y96" i="1"/>
  <c r="W96" i="1"/>
  <c r="U96" i="1"/>
  <c r="S96" i="1"/>
  <c r="Q96" i="1"/>
  <c r="CU95" i="1"/>
  <c r="CN95" i="1"/>
  <c r="CJ95" i="1"/>
  <c r="CF95" i="1"/>
  <c r="BV95" i="1"/>
  <c r="BT95" i="1"/>
  <c r="BP95" i="1"/>
  <c r="BN95" i="1"/>
  <c r="BL95" i="1"/>
  <c r="BF95" i="1"/>
  <c r="BD95" i="1"/>
  <c r="BB95" i="1"/>
  <c r="AZ95" i="1"/>
  <c r="AX95" i="1"/>
  <c r="AV95" i="1"/>
  <c r="AS95" i="1"/>
  <c r="AO95" i="1"/>
  <c r="AM95" i="1"/>
  <c r="AK95" i="1"/>
  <c r="AI95" i="1"/>
  <c r="AG95" i="1"/>
  <c r="AE95" i="1"/>
  <c r="AA95" i="1"/>
  <c r="Y95" i="1"/>
  <c r="W95" i="1"/>
  <c r="U95" i="1"/>
  <c r="S95" i="1"/>
  <c r="Q95" i="1"/>
  <c r="CU94" i="1"/>
  <c r="CP94" i="1"/>
  <c r="CN94" i="1"/>
  <c r="CL94" i="1"/>
  <c r="CJ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U94" i="1"/>
  <c r="AV94" i="1" s="1"/>
  <c r="AS94" i="1"/>
  <c r="AO94" i="1"/>
  <c r="AM94" i="1"/>
  <c r="AK94" i="1"/>
  <c r="AI94" i="1"/>
  <c r="AG94" i="1"/>
  <c r="AE94" i="1"/>
  <c r="AA94" i="1"/>
  <c r="Y94" i="1"/>
  <c r="W94" i="1"/>
  <c r="U94" i="1"/>
  <c r="S94" i="1"/>
  <c r="Q94" i="1"/>
  <c r="CU93" i="1"/>
  <c r="CP93" i="1"/>
  <c r="CN93" i="1"/>
  <c r="CL93" i="1"/>
  <c r="CJ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U93" i="1"/>
  <c r="AV93" i="1" s="1"/>
  <c r="AS93" i="1"/>
  <c r="AO93" i="1"/>
  <c r="AM93" i="1"/>
  <c r="AK93" i="1"/>
  <c r="AI93" i="1"/>
  <c r="AG93" i="1"/>
  <c r="AE93" i="1"/>
  <c r="AA93" i="1"/>
  <c r="Y93" i="1"/>
  <c r="W93" i="1"/>
  <c r="U93" i="1"/>
  <c r="S93" i="1"/>
  <c r="Q93" i="1"/>
  <c r="CU92" i="1"/>
  <c r="CP92" i="1"/>
  <c r="CN92" i="1"/>
  <c r="CL92" i="1"/>
  <c r="CJ92" i="1"/>
  <c r="CF92" i="1"/>
  <c r="CD92" i="1"/>
  <c r="CB92" i="1"/>
  <c r="BX92" i="1"/>
  <c r="BV92" i="1"/>
  <c r="BT92" i="1"/>
  <c r="BP92" i="1"/>
  <c r="BN92" i="1"/>
  <c r="BL92" i="1"/>
  <c r="BJ92" i="1"/>
  <c r="BF92" i="1"/>
  <c r="BD92" i="1"/>
  <c r="BB92" i="1"/>
  <c r="AZ92" i="1"/>
  <c r="AX92" i="1"/>
  <c r="AU92" i="1"/>
  <c r="AV92" i="1" s="1"/>
  <c r="AS92" i="1"/>
  <c r="AO92" i="1"/>
  <c r="AM92" i="1"/>
  <c r="AK92" i="1"/>
  <c r="AI92" i="1"/>
  <c r="AG92" i="1"/>
  <c r="AE92" i="1"/>
  <c r="AA92" i="1"/>
  <c r="Y92" i="1"/>
  <c r="W92" i="1"/>
  <c r="U92" i="1"/>
  <c r="S92" i="1"/>
  <c r="Q92" i="1"/>
  <c r="CU91" i="1"/>
  <c r="CP91" i="1"/>
  <c r="CN91" i="1"/>
  <c r="CL91" i="1"/>
  <c r="CJ91" i="1"/>
  <c r="CF91" i="1"/>
  <c r="CC91" i="1"/>
  <c r="BV91" i="1"/>
  <c r="BT91" i="1"/>
  <c r="BP91" i="1"/>
  <c r="BN91" i="1"/>
  <c r="BL91" i="1"/>
  <c r="BF91" i="1"/>
  <c r="BB91" i="1"/>
  <c r="AZ91" i="1"/>
  <c r="AX91" i="1"/>
  <c r="AV91" i="1"/>
  <c r="AS91" i="1"/>
  <c r="AO91" i="1"/>
  <c r="AM91" i="1"/>
  <c r="AK91" i="1"/>
  <c r="AI91" i="1"/>
  <c r="AG91" i="1"/>
  <c r="AE91" i="1"/>
  <c r="AA91" i="1"/>
  <c r="Y91" i="1"/>
  <c r="W91" i="1"/>
  <c r="U91" i="1"/>
  <c r="S91" i="1"/>
  <c r="Q91" i="1"/>
  <c r="CU90" i="1"/>
  <c r="CP90" i="1"/>
  <c r="CN90" i="1"/>
  <c r="CL90" i="1"/>
  <c r="CJ90" i="1"/>
  <c r="CF90" i="1"/>
  <c r="CD90" i="1"/>
  <c r="BZ90" i="1"/>
  <c r="BV90" i="1"/>
  <c r="BT90" i="1"/>
  <c r="BR90" i="1"/>
  <c r="BP90" i="1"/>
  <c r="BN90" i="1"/>
  <c r="BL90" i="1"/>
  <c r="BF90" i="1"/>
  <c r="BD90" i="1"/>
  <c r="BB90" i="1"/>
  <c r="AZ90" i="1"/>
  <c r="AX90" i="1"/>
  <c r="AU90" i="1"/>
  <c r="AV90" i="1" s="1"/>
  <c r="AS90" i="1"/>
  <c r="AO90" i="1"/>
  <c r="AM90" i="1"/>
  <c r="AK90" i="1"/>
  <c r="AI90" i="1"/>
  <c r="AG90" i="1"/>
  <c r="AE90" i="1"/>
  <c r="AA90" i="1"/>
  <c r="Y90" i="1"/>
  <c r="W90" i="1"/>
  <c r="U90" i="1"/>
  <c r="S90" i="1"/>
  <c r="Q90" i="1"/>
  <c r="CP89" i="1"/>
  <c r="CN89" i="1"/>
  <c r="CJ89" i="1"/>
  <c r="CF89" i="1"/>
  <c r="CC89" i="1"/>
  <c r="CC87" i="1" s="1"/>
  <c r="BV89" i="1"/>
  <c r="BT89" i="1"/>
  <c r="BP89" i="1"/>
  <c r="BN89" i="1"/>
  <c r="BL89" i="1"/>
  <c r="BJ89" i="1"/>
  <c r="BF89" i="1"/>
  <c r="BD89" i="1"/>
  <c r="BB89" i="1"/>
  <c r="AZ89" i="1"/>
  <c r="AX89" i="1"/>
  <c r="AU89" i="1"/>
  <c r="AS89" i="1"/>
  <c r="AO89" i="1"/>
  <c r="AM89" i="1"/>
  <c r="AK89" i="1"/>
  <c r="AI89" i="1"/>
  <c r="AG89" i="1"/>
  <c r="AE89" i="1"/>
  <c r="AA89" i="1"/>
  <c r="Y89" i="1"/>
  <c r="W89" i="1"/>
  <c r="U89" i="1"/>
  <c r="S89" i="1"/>
  <c r="Q89" i="1"/>
  <c r="CU88" i="1"/>
  <c r="CP88" i="1"/>
  <c r="CN88" i="1"/>
  <c r="CL88" i="1"/>
  <c r="CJ88" i="1"/>
  <c r="CF88" i="1"/>
  <c r="BV88" i="1"/>
  <c r="BT88" i="1"/>
  <c r="BP88" i="1"/>
  <c r="BN88" i="1"/>
  <c r="BL88" i="1"/>
  <c r="BJ88" i="1"/>
  <c r="BF88" i="1"/>
  <c r="BD88" i="1"/>
  <c r="BB88" i="1"/>
  <c r="AZ88" i="1"/>
  <c r="AX88" i="1"/>
  <c r="AU88" i="1"/>
  <c r="AV88" i="1" s="1"/>
  <c r="AS88" i="1"/>
  <c r="AO88" i="1"/>
  <c r="AM88" i="1"/>
  <c r="AK88" i="1"/>
  <c r="AI88" i="1"/>
  <c r="AG88" i="1"/>
  <c r="AE88" i="1"/>
  <c r="AA88" i="1"/>
  <c r="Y88" i="1"/>
  <c r="W88" i="1"/>
  <c r="U88" i="1"/>
  <c r="S88" i="1"/>
  <c r="Q88" i="1"/>
  <c r="CT87" i="1"/>
  <c r="CS87" i="1"/>
  <c r="CQ87" i="1"/>
  <c r="CO87" i="1"/>
  <c r="CM87" i="1"/>
  <c r="CK87" i="1"/>
  <c r="CI87" i="1"/>
  <c r="CH87" i="1"/>
  <c r="CG87" i="1"/>
  <c r="CE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T87" i="1"/>
  <c r="AR87" i="1"/>
  <c r="AQ87" i="1"/>
  <c r="AP87" i="1"/>
  <c r="AN87" i="1"/>
  <c r="AL87" i="1"/>
  <c r="AJ87" i="1"/>
  <c r="AH87" i="1"/>
  <c r="AF87" i="1"/>
  <c r="AD87" i="1"/>
  <c r="AC87" i="1"/>
  <c r="AB87" i="1"/>
  <c r="Z87" i="1"/>
  <c r="X87" i="1"/>
  <c r="V87" i="1"/>
  <c r="T87" i="1"/>
  <c r="R87" i="1"/>
  <c r="P87" i="1"/>
  <c r="CU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H86" i="1"/>
  <c r="BF86" i="1"/>
  <c r="BD86" i="1"/>
  <c r="BB86" i="1"/>
  <c r="AZ86" i="1"/>
  <c r="AX86" i="1"/>
  <c r="AU86" i="1"/>
  <c r="AV86" i="1" s="1"/>
  <c r="AS86" i="1"/>
  <c r="AQ86" i="1"/>
  <c r="AO86" i="1"/>
  <c r="AM86" i="1"/>
  <c r="AK86" i="1"/>
  <c r="AI86" i="1"/>
  <c r="AG86" i="1"/>
  <c r="AE86" i="1"/>
  <c r="AA86" i="1"/>
  <c r="Y86" i="1"/>
  <c r="W86" i="1"/>
  <c r="U86" i="1"/>
  <c r="S86" i="1"/>
  <c r="Q86" i="1"/>
  <c r="CU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P85" i="1"/>
  <c r="BN85" i="1"/>
  <c r="BL85" i="1"/>
  <c r="BH85" i="1"/>
  <c r="BF85" i="1"/>
  <c r="BD85" i="1"/>
  <c r="BB85" i="1"/>
  <c r="AZ85" i="1"/>
  <c r="AX85" i="1"/>
  <c r="AU85" i="1"/>
  <c r="AV85" i="1" s="1"/>
  <c r="AS85" i="1"/>
  <c r="AQ85" i="1"/>
  <c r="AO85" i="1"/>
  <c r="AM85" i="1"/>
  <c r="AK85" i="1"/>
  <c r="AI85" i="1"/>
  <c r="AG85" i="1"/>
  <c r="AE85" i="1"/>
  <c r="AA85" i="1"/>
  <c r="Y85" i="1"/>
  <c r="W85" i="1"/>
  <c r="U85" i="1"/>
  <c r="S85" i="1"/>
  <c r="Q85" i="1"/>
  <c r="CU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U84" i="1"/>
  <c r="AV84" i="1" s="1"/>
  <c r="AS84" i="1"/>
  <c r="AQ84" i="1"/>
  <c r="AO84" i="1"/>
  <c r="AM84" i="1"/>
  <c r="AK84" i="1"/>
  <c r="AI84" i="1"/>
  <c r="AG84" i="1"/>
  <c r="AE84" i="1"/>
  <c r="AA84" i="1"/>
  <c r="Y84" i="1"/>
  <c r="W84" i="1"/>
  <c r="U84" i="1"/>
  <c r="S84" i="1"/>
  <c r="Q84" i="1"/>
  <c r="CU83" i="1"/>
  <c r="CP83" i="1"/>
  <c r="CN83" i="1"/>
  <c r="CL83" i="1"/>
  <c r="CJ83" i="1"/>
  <c r="CH83" i="1"/>
  <c r="CF83" i="1"/>
  <c r="CB83" i="1"/>
  <c r="BZ83" i="1"/>
  <c r="BV83" i="1"/>
  <c r="BT83" i="1"/>
  <c r="BP83" i="1"/>
  <c r="BN83" i="1"/>
  <c r="BL83" i="1"/>
  <c r="BF83" i="1"/>
  <c r="BB83" i="1"/>
  <c r="AZ83" i="1"/>
  <c r="AX83" i="1"/>
  <c r="AU83" i="1"/>
  <c r="AV83" i="1" s="1"/>
  <c r="AS83" i="1"/>
  <c r="AQ83" i="1"/>
  <c r="AO83" i="1"/>
  <c r="AM83" i="1"/>
  <c r="AK83" i="1"/>
  <c r="AI83" i="1"/>
  <c r="AG83" i="1"/>
  <c r="AE83" i="1"/>
  <c r="AA83" i="1"/>
  <c r="Y83" i="1"/>
  <c r="W83" i="1"/>
  <c r="U83" i="1"/>
  <c r="S83" i="1"/>
  <c r="Q83" i="1"/>
  <c r="CT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T82" i="1"/>
  <c r="AR82" i="1"/>
  <c r="AP82" i="1"/>
  <c r="AN82" i="1"/>
  <c r="AL82" i="1"/>
  <c r="AJ82" i="1"/>
  <c r="AH82" i="1"/>
  <c r="AF82" i="1"/>
  <c r="AC82" i="1"/>
  <c r="AB82" i="1"/>
  <c r="Z82" i="1"/>
  <c r="X82" i="1"/>
  <c r="V82" i="1"/>
  <c r="T82" i="1"/>
  <c r="R82" i="1"/>
  <c r="P82" i="1"/>
  <c r="CU81" i="1"/>
  <c r="CP81" i="1"/>
  <c r="CN81" i="1"/>
  <c r="CL81" i="1"/>
  <c r="CF81" i="1"/>
  <c r="CB81" i="1"/>
  <c r="BZ81" i="1"/>
  <c r="BX81" i="1"/>
  <c r="BV81" i="1"/>
  <c r="BR81" i="1"/>
  <c r="BN81" i="1"/>
  <c r="BL81" i="1"/>
  <c r="BJ81" i="1"/>
  <c r="BH81" i="1"/>
  <c r="BF81" i="1"/>
  <c r="BD81" i="1"/>
  <c r="AZ81" i="1"/>
  <c r="AX81" i="1"/>
  <c r="AU81" i="1"/>
  <c r="AV81" i="1" s="1"/>
  <c r="AO81" i="1"/>
  <c r="AK81" i="1"/>
  <c r="AI81" i="1"/>
  <c r="AG81" i="1"/>
  <c r="AE81" i="1"/>
  <c r="AA81" i="1"/>
  <c r="Y81" i="1"/>
  <c r="W81" i="1"/>
  <c r="U81" i="1"/>
  <c r="S81" i="1"/>
  <c r="Q81" i="1"/>
  <c r="CU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U80" i="1"/>
  <c r="AV80" i="1" s="1"/>
  <c r="AS80" i="1"/>
  <c r="AQ80" i="1"/>
  <c r="AO80" i="1"/>
  <c r="AM80" i="1"/>
  <c r="AK80" i="1"/>
  <c r="AI80" i="1"/>
  <c r="AG80" i="1"/>
  <c r="AE80" i="1"/>
  <c r="AA80" i="1"/>
  <c r="Y80" i="1"/>
  <c r="W80" i="1"/>
  <c r="U80" i="1"/>
  <c r="S80" i="1"/>
  <c r="Q80" i="1"/>
  <c r="CU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U79" i="1"/>
  <c r="AV79" i="1" s="1"/>
  <c r="AS79" i="1"/>
  <c r="AQ79" i="1"/>
  <c r="AO79" i="1"/>
  <c r="AM79" i="1"/>
  <c r="AK79" i="1"/>
  <c r="AI79" i="1"/>
  <c r="AG79" i="1"/>
  <c r="AE79" i="1"/>
  <c r="AA79" i="1"/>
  <c r="Y79" i="1"/>
  <c r="W79" i="1"/>
  <c r="U79" i="1"/>
  <c r="S79" i="1"/>
  <c r="Q79" i="1"/>
  <c r="CU78" i="1"/>
  <c r="CP78" i="1"/>
  <c r="CN78" i="1"/>
  <c r="CL78" i="1"/>
  <c r="CJ78" i="1"/>
  <c r="CH78" i="1"/>
  <c r="CF78" i="1"/>
  <c r="CB78" i="1"/>
  <c r="BV78" i="1"/>
  <c r="BT78" i="1"/>
  <c r="BP78" i="1"/>
  <c r="BN78" i="1"/>
  <c r="BL78" i="1"/>
  <c r="BF78" i="1"/>
  <c r="BB78" i="1"/>
  <c r="AZ78" i="1"/>
  <c r="AX78" i="1"/>
  <c r="AU78" i="1"/>
  <c r="AV78" i="1" s="1"/>
  <c r="AQ78" i="1"/>
  <c r="AO78" i="1"/>
  <c r="AM78" i="1"/>
  <c r="AK78" i="1"/>
  <c r="AI78" i="1"/>
  <c r="AG78" i="1"/>
  <c r="AE78" i="1"/>
  <c r="AA78" i="1"/>
  <c r="Y78" i="1"/>
  <c r="W78" i="1"/>
  <c r="U78" i="1"/>
  <c r="S78" i="1"/>
  <c r="Q78" i="1"/>
  <c r="CP77" i="1"/>
  <c r="CN77" i="1"/>
  <c r="CL77" i="1"/>
  <c r="CJ77" i="1"/>
  <c r="CH77" i="1"/>
  <c r="CF77" i="1"/>
  <c r="BV77" i="1"/>
  <c r="BT77" i="1"/>
  <c r="BP77" i="1"/>
  <c r="BN77" i="1"/>
  <c r="BL77" i="1"/>
  <c r="BF77" i="1"/>
  <c r="BB77" i="1"/>
  <c r="AZ77" i="1"/>
  <c r="AX77" i="1"/>
  <c r="AV77" i="1"/>
  <c r="AQ77" i="1"/>
  <c r="AO77" i="1"/>
  <c r="AM77" i="1"/>
  <c r="AK77" i="1"/>
  <c r="AI77" i="1"/>
  <c r="AG77" i="1"/>
  <c r="AE77" i="1"/>
  <c r="AA77" i="1"/>
  <c r="Y77" i="1"/>
  <c r="W77" i="1"/>
  <c r="T77" i="1"/>
  <c r="S77" i="1"/>
  <c r="Q77" i="1"/>
  <c r="CU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U76" i="1"/>
  <c r="AV76" i="1" s="1"/>
  <c r="AS76" i="1"/>
  <c r="AQ76" i="1"/>
  <c r="AO76" i="1"/>
  <c r="AM76" i="1"/>
  <c r="AK76" i="1"/>
  <c r="AI76" i="1"/>
  <c r="AG76" i="1"/>
  <c r="AE76" i="1"/>
  <c r="AA76" i="1"/>
  <c r="Y76" i="1"/>
  <c r="W76" i="1"/>
  <c r="U76" i="1"/>
  <c r="S76" i="1"/>
  <c r="Q76" i="1"/>
  <c r="CU75" i="1"/>
  <c r="CP75" i="1"/>
  <c r="CN75" i="1"/>
  <c r="CL75" i="1"/>
  <c r="CJ75" i="1"/>
  <c r="CH75" i="1"/>
  <c r="CF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B75" i="1"/>
  <c r="AZ75" i="1"/>
  <c r="AX75" i="1"/>
  <c r="AU75" i="1"/>
  <c r="AV75" i="1" s="1"/>
  <c r="AS75" i="1"/>
  <c r="AQ75" i="1"/>
  <c r="AO75" i="1"/>
  <c r="AM75" i="1"/>
  <c r="AK75" i="1"/>
  <c r="AI75" i="1"/>
  <c r="AG75" i="1"/>
  <c r="AE75" i="1"/>
  <c r="AA75" i="1"/>
  <c r="Y75" i="1"/>
  <c r="W75" i="1"/>
  <c r="U75" i="1"/>
  <c r="S75" i="1"/>
  <c r="Q75" i="1"/>
  <c r="CT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T74" i="1"/>
  <c r="AR74" i="1"/>
  <c r="AP74" i="1"/>
  <c r="AN74" i="1"/>
  <c r="AL74" i="1"/>
  <c r="AJ74" i="1"/>
  <c r="AH74" i="1"/>
  <c r="AF74" i="1"/>
  <c r="AC74" i="1"/>
  <c r="AB74" i="1"/>
  <c r="Z74" i="1"/>
  <c r="X74" i="1"/>
  <c r="V74" i="1"/>
  <c r="R74" i="1"/>
  <c r="P74" i="1"/>
  <c r="CU73" i="1"/>
  <c r="CP73" i="1"/>
  <c r="CN73" i="1"/>
  <c r="CL73" i="1"/>
  <c r="CF73" i="1"/>
  <c r="CB73" i="1"/>
  <c r="BZ73" i="1"/>
  <c r="BX73" i="1"/>
  <c r="BV73" i="1"/>
  <c r="BR73" i="1"/>
  <c r="BN73" i="1"/>
  <c r="BL73" i="1"/>
  <c r="BJ73" i="1"/>
  <c r="BH73" i="1"/>
  <c r="BF73" i="1"/>
  <c r="BD73" i="1"/>
  <c r="AZ73" i="1"/>
  <c r="AX73" i="1"/>
  <c r="AU73" i="1"/>
  <c r="AV73" i="1" s="1"/>
  <c r="AO73" i="1"/>
  <c r="AK73" i="1"/>
  <c r="AI73" i="1"/>
  <c r="AG73" i="1"/>
  <c r="AE73" i="1"/>
  <c r="AA73" i="1"/>
  <c r="Y73" i="1"/>
  <c r="W73" i="1"/>
  <c r="U73" i="1"/>
  <c r="S73" i="1"/>
  <c r="Q73" i="1"/>
  <c r="CU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U72" i="1"/>
  <c r="AV72" i="1" s="1"/>
  <c r="AQ72" i="1"/>
  <c r="AO72" i="1"/>
  <c r="AM72" i="1"/>
  <c r="AK72" i="1"/>
  <c r="AI72" i="1"/>
  <c r="AG72" i="1"/>
  <c r="AE72" i="1"/>
  <c r="AA72" i="1"/>
  <c r="Y72" i="1"/>
  <c r="W72" i="1"/>
  <c r="U72" i="1"/>
  <c r="S72" i="1"/>
  <c r="Q72" i="1"/>
  <c r="CU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U71" i="1"/>
  <c r="AV71" i="1" s="1"/>
  <c r="AQ71" i="1"/>
  <c r="AO71" i="1"/>
  <c r="AM71" i="1"/>
  <c r="AK71" i="1"/>
  <c r="AI71" i="1"/>
  <c r="AG71" i="1"/>
  <c r="AE71" i="1"/>
  <c r="AA71" i="1"/>
  <c r="Y71" i="1"/>
  <c r="W71" i="1"/>
  <c r="U71" i="1"/>
  <c r="S71" i="1"/>
  <c r="Q71" i="1"/>
  <c r="CU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U70" i="1"/>
  <c r="AV70" i="1" s="1"/>
  <c r="AQ70" i="1"/>
  <c r="AO70" i="1"/>
  <c r="AM70" i="1"/>
  <c r="AK70" i="1"/>
  <c r="AI70" i="1"/>
  <c r="AG70" i="1"/>
  <c r="AE70" i="1"/>
  <c r="AA70" i="1"/>
  <c r="Y70" i="1"/>
  <c r="W70" i="1"/>
  <c r="U70" i="1"/>
  <c r="S70" i="1"/>
  <c r="Q70" i="1"/>
  <c r="CU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H69" i="1"/>
  <c r="BF69" i="1"/>
  <c r="BD69" i="1"/>
  <c r="BB69" i="1"/>
  <c r="AZ69" i="1"/>
  <c r="AX69" i="1"/>
  <c r="AU69" i="1"/>
  <c r="AV69" i="1" s="1"/>
  <c r="AS69" i="1"/>
  <c r="AQ69" i="1"/>
  <c r="AO69" i="1"/>
  <c r="AM69" i="1"/>
  <c r="AK69" i="1"/>
  <c r="AI69" i="1"/>
  <c r="AG69" i="1"/>
  <c r="AE69" i="1"/>
  <c r="AA69" i="1"/>
  <c r="Y69" i="1"/>
  <c r="W69" i="1"/>
  <c r="U69" i="1"/>
  <c r="S69" i="1"/>
  <c r="Q69" i="1"/>
  <c r="CU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F68" i="1"/>
  <c r="BD68" i="1"/>
  <c r="BB68" i="1"/>
  <c r="AZ68" i="1"/>
  <c r="AX68" i="1"/>
  <c r="AU68" i="1"/>
  <c r="AV68" i="1" s="1"/>
  <c r="AS68" i="1"/>
  <c r="AQ68" i="1"/>
  <c r="AO68" i="1"/>
  <c r="AM68" i="1"/>
  <c r="AK68" i="1"/>
  <c r="AI68" i="1"/>
  <c r="AG68" i="1"/>
  <c r="AE68" i="1"/>
  <c r="AA68" i="1"/>
  <c r="Y68" i="1"/>
  <c r="W68" i="1"/>
  <c r="U68" i="1"/>
  <c r="S68" i="1"/>
  <c r="Q68" i="1"/>
  <c r="CU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U67" i="1"/>
  <c r="AV67" i="1" s="1"/>
  <c r="AS67" i="1"/>
  <c r="AQ67" i="1"/>
  <c r="AO67" i="1"/>
  <c r="AM67" i="1"/>
  <c r="AK67" i="1"/>
  <c r="AI67" i="1"/>
  <c r="AG67" i="1"/>
  <c r="AE67" i="1"/>
  <c r="AA67" i="1"/>
  <c r="Y67" i="1"/>
  <c r="W67" i="1"/>
  <c r="U67" i="1"/>
  <c r="S67" i="1"/>
  <c r="Q67" i="1"/>
  <c r="CU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U66" i="1"/>
  <c r="AV66" i="1" s="1"/>
  <c r="AQ66" i="1"/>
  <c r="AO66" i="1"/>
  <c r="AM66" i="1"/>
  <c r="AK66" i="1"/>
  <c r="AI66" i="1"/>
  <c r="AG66" i="1"/>
  <c r="AE66" i="1"/>
  <c r="AA66" i="1"/>
  <c r="Y66" i="1"/>
  <c r="W66" i="1"/>
  <c r="U66" i="1"/>
  <c r="S66" i="1"/>
  <c r="Q66" i="1"/>
  <c r="CU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U65" i="1"/>
  <c r="AV65" i="1" s="1"/>
  <c r="AQ65" i="1"/>
  <c r="AO65" i="1"/>
  <c r="AM65" i="1"/>
  <c r="AK65" i="1"/>
  <c r="AI65" i="1"/>
  <c r="AG65" i="1"/>
  <c r="AE65" i="1"/>
  <c r="AA65" i="1"/>
  <c r="Y65" i="1"/>
  <c r="W65" i="1"/>
  <c r="U65" i="1"/>
  <c r="S65" i="1"/>
  <c r="Q65" i="1"/>
  <c r="CU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P64" i="1"/>
  <c r="BN64" i="1"/>
  <c r="BL64" i="1"/>
  <c r="BJ64" i="1"/>
  <c r="BF64" i="1"/>
  <c r="BB64" i="1"/>
  <c r="AZ64" i="1"/>
  <c r="AX64" i="1"/>
  <c r="AU64" i="1"/>
  <c r="AV64" i="1" s="1"/>
  <c r="AS64" i="1"/>
  <c r="AQ64" i="1"/>
  <c r="AO64" i="1"/>
  <c r="AM64" i="1"/>
  <c r="AK64" i="1"/>
  <c r="AI64" i="1"/>
  <c r="AG64" i="1"/>
  <c r="AE64" i="1"/>
  <c r="AA64" i="1"/>
  <c r="Y64" i="1"/>
  <c r="W64" i="1"/>
  <c r="U64" i="1"/>
  <c r="S64" i="1"/>
  <c r="Q64" i="1"/>
  <c r="CU63" i="1"/>
  <c r="CP63" i="1"/>
  <c r="CN63" i="1"/>
  <c r="CL63" i="1"/>
  <c r="CJ63" i="1"/>
  <c r="CH63" i="1"/>
  <c r="CF63" i="1"/>
  <c r="BZ63" i="1"/>
  <c r="BV63" i="1"/>
  <c r="BT63" i="1"/>
  <c r="BP63" i="1"/>
  <c r="BN63" i="1"/>
  <c r="BL63" i="1"/>
  <c r="BF63" i="1"/>
  <c r="BB63" i="1"/>
  <c r="AZ63" i="1"/>
  <c r="AX63" i="1"/>
  <c r="AV63" i="1"/>
  <c r="AS63" i="1"/>
  <c r="AQ63" i="1"/>
  <c r="AO63" i="1"/>
  <c r="AM63" i="1"/>
  <c r="AK63" i="1"/>
  <c r="AI63" i="1"/>
  <c r="AG63" i="1"/>
  <c r="AE63" i="1"/>
  <c r="AA63" i="1"/>
  <c r="Y63" i="1"/>
  <c r="W63" i="1"/>
  <c r="U63" i="1"/>
  <c r="S63" i="1"/>
  <c r="Q63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T62" i="1"/>
  <c r="AR62" i="1"/>
  <c r="AP62" i="1"/>
  <c r="AN62" i="1"/>
  <c r="AL62" i="1"/>
  <c r="AJ62" i="1"/>
  <c r="AH62" i="1"/>
  <c r="AF62" i="1"/>
  <c r="AC62" i="1"/>
  <c r="AB62" i="1"/>
  <c r="Z62" i="1"/>
  <c r="X62" i="1"/>
  <c r="V62" i="1"/>
  <c r="T62" i="1"/>
  <c r="R62" i="1"/>
  <c r="P62" i="1"/>
  <c r="CU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U61" i="1"/>
  <c r="AV61" i="1" s="1"/>
  <c r="AS61" i="1"/>
  <c r="AQ61" i="1"/>
  <c r="AO61" i="1"/>
  <c r="AM61" i="1"/>
  <c r="AK61" i="1"/>
  <c r="AI61" i="1"/>
  <c r="AG61" i="1"/>
  <c r="AE61" i="1"/>
  <c r="AA61" i="1"/>
  <c r="Y61" i="1"/>
  <c r="W61" i="1"/>
  <c r="U61" i="1"/>
  <c r="S61" i="1"/>
  <c r="Q61" i="1"/>
  <c r="CU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U60" i="1"/>
  <c r="AV60" i="1" s="1"/>
  <c r="AS60" i="1"/>
  <c r="AQ60" i="1"/>
  <c r="AO60" i="1"/>
  <c r="AM60" i="1"/>
  <c r="AK60" i="1"/>
  <c r="AI60" i="1"/>
  <c r="AG60" i="1"/>
  <c r="AE60" i="1"/>
  <c r="AA60" i="1"/>
  <c r="Y60" i="1"/>
  <c r="W60" i="1"/>
  <c r="U60" i="1"/>
  <c r="S60" i="1"/>
  <c r="Q60" i="1"/>
  <c r="CU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U59" i="1"/>
  <c r="AV59" i="1" s="1"/>
  <c r="AS59" i="1"/>
  <c r="AQ59" i="1"/>
  <c r="AO59" i="1"/>
  <c r="AM59" i="1"/>
  <c r="AK59" i="1"/>
  <c r="AI59" i="1"/>
  <c r="AG59" i="1"/>
  <c r="AE59" i="1"/>
  <c r="AA59" i="1"/>
  <c r="Y59" i="1"/>
  <c r="W59" i="1"/>
  <c r="U59" i="1"/>
  <c r="S59" i="1"/>
  <c r="Q59" i="1"/>
  <c r="CT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T58" i="1"/>
  <c r="AR58" i="1"/>
  <c r="AP58" i="1"/>
  <c r="AN58" i="1"/>
  <c r="AL58" i="1"/>
  <c r="AJ58" i="1"/>
  <c r="AH58" i="1"/>
  <c r="AF58" i="1"/>
  <c r="AC58" i="1"/>
  <c r="AB58" i="1"/>
  <c r="Z58" i="1"/>
  <c r="X58" i="1"/>
  <c r="V58" i="1"/>
  <c r="T58" i="1"/>
  <c r="R58" i="1"/>
  <c r="P58" i="1"/>
  <c r="CU57" i="1"/>
  <c r="CU56" i="1" s="1"/>
  <c r="CP57" i="1"/>
  <c r="CP56" i="1" s="1"/>
  <c r="CN57" i="1"/>
  <c r="CN56" i="1" s="1"/>
  <c r="CL57" i="1"/>
  <c r="CL56" i="1" s="1"/>
  <c r="CJ57" i="1"/>
  <c r="CJ56" i="1" s="1"/>
  <c r="CH57" i="1"/>
  <c r="CH56" i="1" s="1"/>
  <c r="CF57" i="1"/>
  <c r="CF56" i="1" s="1"/>
  <c r="CB57" i="1"/>
  <c r="CB56" i="1" s="1"/>
  <c r="BZ57" i="1"/>
  <c r="BZ56" i="1" s="1"/>
  <c r="BX57" i="1"/>
  <c r="BX56" i="1" s="1"/>
  <c r="BV57" i="1"/>
  <c r="BV56" i="1" s="1"/>
  <c r="BT57" i="1"/>
  <c r="BT56" i="1" s="1"/>
  <c r="BP57" i="1"/>
  <c r="BP56" i="1" s="1"/>
  <c r="BN57" i="1"/>
  <c r="BN56" i="1" s="1"/>
  <c r="BL57" i="1"/>
  <c r="BL56" i="1" s="1"/>
  <c r="BF57" i="1"/>
  <c r="BF56" i="1" s="1"/>
  <c r="BD57" i="1"/>
  <c r="BD56" i="1" s="1"/>
  <c r="BB57" i="1"/>
  <c r="BB56" i="1" s="1"/>
  <c r="AZ57" i="1"/>
  <c r="AZ56" i="1" s="1"/>
  <c r="AX57" i="1"/>
  <c r="AX56" i="1" s="1"/>
  <c r="AU57" i="1"/>
  <c r="AU56" i="1" s="1"/>
  <c r="AV56" i="1" s="1"/>
  <c r="AS57" i="1"/>
  <c r="AS56" i="1" s="1"/>
  <c r="AQ57" i="1"/>
  <c r="AQ56" i="1" s="1"/>
  <c r="AO57" i="1"/>
  <c r="AO56" i="1" s="1"/>
  <c r="AM57" i="1"/>
  <c r="AM56" i="1" s="1"/>
  <c r="AK57" i="1"/>
  <c r="AK56" i="1" s="1"/>
  <c r="AI57" i="1"/>
  <c r="AI56" i="1" s="1"/>
  <c r="AG57" i="1"/>
  <c r="AG56" i="1" s="1"/>
  <c r="AE57" i="1"/>
  <c r="AE56" i="1" s="1"/>
  <c r="AA57" i="1"/>
  <c r="AA56" i="1" s="1"/>
  <c r="Y57" i="1"/>
  <c r="Y56" i="1" s="1"/>
  <c r="W57" i="1"/>
  <c r="W56" i="1" s="1"/>
  <c r="U57" i="1"/>
  <c r="U56" i="1" s="1"/>
  <c r="S57" i="1"/>
  <c r="S56" i="1" s="1"/>
  <c r="Q57" i="1"/>
  <c r="Q56" i="1" s="1"/>
  <c r="CT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T56" i="1"/>
  <c r="AR56" i="1"/>
  <c r="AP56" i="1"/>
  <c r="AN56" i="1"/>
  <c r="AL56" i="1"/>
  <c r="AJ56" i="1"/>
  <c r="AH56" i="1"/>
  <c r="AF56" i="1"/>
  <c r="AC56" i="1"/>
  <c r="AB56" i="1"/>
  <c r="Z56" i="1"/>
  <c r="X56" i="1"/>
  <c r="V56" i="1"/>
  <c r="T56" i="1"/>
  <c r="R56" i="1"/>
  <c r="P56" i="1"/>
  <c r="CU55" i="1"/>
  <c r="CP55" i="1"/>
  <c r="CN55" i="1"/>
  <c r="CL55" i="1"/>
  <c r="CF55" i="1"/>
  <c r="CD55" i="1"/>
  <c r="CB55" i="1"/>
  <c r="BZ55" i="1"/>
  <c r="BX55" i="1"/>
  <c r="BV55" i="1"/>
  <c r="BR55" i="1"/>
  <c r="BN55" i="1"/>
  <c r="BL55" i="1"/>
  <c r="BJ55" i="1"/>
  <c r="BH55" i="1"/>
  <c r="BF55" i="1"/>
  <c r="BD55" i="1"/>
  <c r="AZ55" i="1"/>
  <c r="AX55" i="1"/>
  <c r="AU55" i="1"/>
  <c r="AV55" i="1" s="1"/>
  <c r="AO55" i="1"/>
  <c r="AK55" i="1"/>
  <c r="AI55" i="1"/>
  <c r="AG55" i="1"/>
  <c r="AE55" i="1"/>
  <c r="AA55" i="1"/>
  <c r="Y55" i="1"/>
  <c r="W55" i="1"/>
  <c r="U55" i="1"/>
  <c r="S55" i="1"/>
  <c r="Q55" i="1"/>
  <c r="CU54" i="1"/>
  <c r="CP54" i="1"/>
  <c r="CN54" i="1"/>
  <c r="CF54" i="1"/>
  <c r="CD54" i="1"/>
  <c r="CB54" i="1"/>
  <c r="BX54" i="1"/>
  <c r="BV54" i="1"/>
  <c r="BN54" i="1"/>
  <c r="BL54" i="1"/>
  <c r="BH54" i="1"/>
  <c r="BF54" i="1"/>
  <c r="AZ54" i="1"/>
  <c r="AX54" i="1"/>
  <c r="AU54" i="1"/>
  <c r="AV54" i="1" s="1"/>
  <c r="AO54" i="1"/>
  <c r="AK54" i="1"/>
  <c r="AI54" i="1"/>
  <c r="AG54" i="1"/>
  <c r="AE54" i="1"/>
  <c r="AA54" i="1"/>
  <c r="Y54" i="1"/>
  <c r="W54" i="1"/>
  <c r="U54" i="1"/>
  <c r="S54" i="1"/>
  <c r="Q54" i="1"/>
  <c r="CU53" i="1"/>
  <c r="CP53" i="1"/>
  <c r="CN53" i="1"/>
  <c r="CF53" i="1"/>
  <c r="CD53" i="1"/>
  <c r="CB53" i="1"/>
  <c r="BV53" i="1"/>
  <c r="BN53" i="1"/>
  <c r="BL53" i="1"/>
  <c r="BF53" i="1"/>
  <c r="BD53" i="1"/>
  <c r="AZ53" i="1"/>
  <c r="AX53" i="1"/>
  <c r="AV53" i="1"/>
  <c r="AO53" i="1"/>
  <c r="AK53" i="1"/>
  <c r="AI53" i="1"/>
  <c r="AG53" i="1"/>
  <c r="AE53" i="1"/>
  <c r="AA53" i="1"/>
  <c r="Y53" i="1"/>
  <c r="W53" i="1"/>
  <c r="U53" i="1"/>
  <c r="S53" i="1"/>
  <c r="Q53" i="1"/>
  <c r="CU52" i="1"/>
  <c r="CN52" i="1"/>
  <c r="CF52" i="1"/>
  <c r="CD52" i="1"/>
  <c r="BX52" i="1"/>
  <c r="BV52" i="1"/>
  <c r="BN52" i="1"/>
  <c r="BL52" i="1"/>
  <c r="BF52" i="1"/>
  <c r="AZ52" i="1"/>
  <c r="AX52" i="1"/>
  <c r="AV52" i="1"/>
  <c r="AO52" i="1"/>
  <c r="AK52" i="1"/>
  <c r="AI52" i="1"/>
  <c r="AG52" i="1"/>
  <c r="AE52" i="1"/>
  <c r="AA52" i="1"/>
  <c r="Y52" i="1"/>
  <c r="W52" i="1"/>
  <c r="U52" i="1"/>
  <c r="S52" i="1"/>
  <c r="Q52" i="1"/>
  <c r="CT51" i="1"/>
  <c r="CS51" i="1"/>
  <c r="CQ51" i="1"/>
  <c r="CO51" i="1"/>
  <c r="CM51" i="1"/>
  <c r="CK51" i="1"/>
  <c r="CJ51" i="1"/>
  <c r="CI51" i="1"/>
  <c r="CH51" i="1"/>
  <c r="CG51" i="1"/>
  <c r="CE51" i="1"/>
  <c r="CC51" i="1"/>
  <c r="CA51" i="1"/>
  <c r="BY51" i="1"/>
  <c r="BW51" i="1"/>
  <c r="BU51" i="1"/>
  <c r="BT51" i="1"/>
  <c r="BS51" i="1"/>
  <c r="BQ51" i="1"/>
  <c r="BP51" i="1"/>
  <c r="BO51" i="1"/>
  <c r="BM51" i="1"/>
  <c r="BK51" i="1"/>
  <c r="BI51" i="1"/>
  <c r="BG51" i="1"/>
  <c r="BE51" i="1"/>
  <c r="BC51" i="1"/>
  <c r="BB51" i="1"/>
  <c r="BA51" i="1"/>
  <c r="AY51" i="1"/>
  <c r="AW51" i="1"/>
  <c r="AT51" i="1"/>
  <c r="AS51" i="1"/>
  <c r="AR51" i="1"/>
  <c r="AQ51" i="1"/>
  <c r="AP51" i="1"/>
  <c r="AN51" i="1"/>
  <c r="AM51" i="1"/>
  <c r="AL51" i="1"/>
  <c r="AJ51" i="1"/>
  <c r="AH51" i="1"/>
  <c r="AF51" i="1"/>
  <c r="AD51" i="1"/>
  <c r="AC51" i="1"/>
  <c r="AB51" i="1"/>
  <c r="Z51" i="1"/>
  <c r="X51" i="1"/>
  <c r="V51" i="1"/>
  <c r="T51" i="1"/>
  <c r="R51" i="1"/>
  <c r="P51" i="1"/>
  <c r="CU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U50" i="1"/>
  <c r="AV50" i="1" s="1"/>
  <c r="AS50" i="1"/>
  <c r="AQ50" i="1"/>
  <c r="AO50" i="1"/>
  <c r="AM50" i="1"/>
  <c r="AK50" i="1"/>
  <c r="AI50" i="1"/>
  <c r="AG50" i="1"/>
  <c r="AE50" i="1"/>
  <c r="AA50" i="1"/>
  <c r="Y50" i="1"/>
  <c r="W50" i="1"/>
  <c r="U50" i="1"/>
  <c r="S50" i="1"/>
  <c r="Q50" i="1"/>
  <c r="CU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U49" i="1"/>
  <c r="AV49" i="1" s="1"/>
  <c r="AS49" i="1"/>
  <c r="AQ49" i="1"/>
  <c r="AO49" i="1"/>
  <c r="AM49" i="1"/>
  <c r="AK49" i="1"/>
  <c r="AI49" i="1"/>
  <c r="AG49" i="1"/>
  <c r="AE49" i="1"/>
  <c r="AA49" i="1"/>
  <c r="Y49" i="1"/>
  <c r="W49" i="1"/>
  <c r="U49" i="1"/>
  <c r="S49" i="1"/>
  <c r="Q49" i="1"/>
  <c r="CU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H48" i="1"/>
  <c r="BF48" i="1"/>
  <c r="BD48" i="1"/>
  <c r="BB48" i="1"/>
  <c r="AZ48" i="1"/>
  <c r="AX48" i="1"/>
  <c r="AU48" i="1"/>
  <c r="AV48" i="1" s="1"/>
  <c r="AS48" i="1"/>
  <c r="AQ48" i="1"/>
  <c r="AO48" i="1"/>
  <c r="AM48" i="1"/>
  <c r="AK48" i="1"/>
  <c r="AI48" i="1"/>
  <c r="AG48" i="1"/>
  <c r="AE48" i="1"/>
  <c r="AA48" i="1"/>
  <c r="Y48" i="1"/>
  <c r="W48" i="1"/>
  <c r="U48" i="1"/>
  <c r="S48" i="1"/>
  <c r="Q48" i="1"/>
  <c r="CU47" i="1"/>
  <c r="CP47" i="1"/>
  <c r="CN47" i="1"/>
  <c r="CL47" i="1"/>
  <c r="CJ47" i="1"/>
  <c r="CH47" i="1"/>
  <c r="CF47" i="1"/>
  <c r="CB47" i="1"/>
  <c r="BZ47" i="1"/>
  <c r="BX47" i="1"/>
  <c r="BV47" i="1"/>
  <c r="BT47" i="1"/>
  <c r="BR47" i="1"/>
  <c r="BP47" i="1"/>
  <c r="BN47" i="1"/>
  <c r="BL47" i="1"/>
  <c r="BF47" i="1"/>
  <c r="BD47" i="1"/>
  <c r="BB47" i="1"/>
  <c r="AZ47" i="1"/>
  <c r="AX47" i="1"/>
  <c r="AU47" i="1"/>
  <c r="AV47" i="1" s="1"/>
  <c r="AS47" i="1"/>
  <c r="AQ47" i="1"/>
  <c r="AO47" i="1"/>
  <c r="AM47" i="1"/>
  <c r="AK47" i="1"/>
  <c r="AI47" i="1"/>
  <c r="AG47" i="1"/>
  <c r="AE47" i="1"/>
  <c r="AA47" i="1"/>
  <c r="Y47" i="1"/>
  <c r="W47" i="1"/>
  <c r="U47" i="1"/>
  <c r="S47" i="1"/>
  <c r="Q47" i="1"/>
  <c r="CU46" i="1"/>
  <c r="CP46" i="1"/>
  <c r="CN46" i="1"/>
  <c r="CL46" i="1"/>
  <c r="CJ46" i="1"/>
  <c r="CH46" i="1"/>
  <c r="CF46" i="1"/>
  <c r="CB46" i="1"/>
  <c r="BX46" i="1"/>
  <c r="BV46" i="1"/>
  <c r="BT46" i="1"/>
  <c r="BP46" i="1"/>
  <c r="BN46" i="1"/>
  <c r="BL46" i="1"/>
  <c r="BH46" i="1"/>
  <c r="BF46" i="1"/>
  <c r="BB46" i="1"/>
  <c r="AZ46" i="1"/>
  <c r="AX46" i="1"/>
  <c r="AU46" i="1"/>
  <c r="AV46" i="1" s="1"/>
  <c r="AS46" i="1"/>
  <c r="AQ46" i="1"/>
  <c r="AO46" i="1"/>
  <c r="AM46" i="1"/>
  <c r="AK46" i="1"/>
  <c r="AI46" i="1"/>
  <c r="AG46" i="1"/>
  <c r="AE46" i="1"/>
  <c r="AA46" i="1"/>
  <c r="Y46" i="1"/>
  <c r="W46" i="1"/>
  <c r="U46" i="1"/>
  <c r="S46" i="1"/>
  <c r="Q46" i="1"/>
  <c r="CU45" i="1"/>
  <c r="CN45" i="1"/>
  <c r="CL45" i="1"/>
  <c r="CJ45" i="1"/>
  <c r="CH45" i="1"/>
  <c r="CF45" i="1"/>
  <c r="BV45" i="1"/>
  <c r="BT45" i="1"/>
  <c r="BP45" i="1"/>
  <c r="BN45" i="1"/>
  <c r="BL45" i="1"/>
  <c r="BF45" i="1"/>
  <c r="BB45" i="1"/>
  <c r="AZ45" i="1"/>
  <c r="AX45" i="1"/>
  <c r="AV45" i="1"/>
  <c r="AS45" i="1"/>
  <c r="AQ45" i="1"/>
  <c r="AO45" i="1"/>
  <c r="AM45" i="1"/>
  <c r="AK45" i="1"/>
  <c r="AI45" i="1"/>
  <c r="AG45" i="1"/>
  <c r="AE45" i="1"/>
  <c r="AA45" i="1"/>
  <c r="Y45" i="1"/>
  <c r="W45" i="1"/>
  <c r="U45" i="1"/>
  <c r="S45" i="1"/>
  <c r="Q45" i="1"/>
  <c r="CT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T44" i="1"/>
  <c r="AR44" i="1"/>
  <c r="AP44" i="1"/>
  <c r="AN44" i="1"/>
  <c r="AL44" i="1"/>
  <c r="AJ44" i="1"/>
  <c r="AH44" i="1"/>
  <c r="AF44" i="1"/>
  <c r="AD44" i="1"/>
  <c r="AC44" i="1"/>
  <c r="AB44" i="1"/>
  <c r="Z44" i="1"/>
  <c r="X44" i="1"/>
  <c r="V44" i="1"/>
  <c r="T44" i="1"/>
  <c r="R44" i="1"/>
  <c r="P44" i="1"/>
  <c r="CU43" i="1"/>
  <c r="CP43" i="1"/>
  <c r="CN43" i="1"/>
  <c r="CL43" i="1"/>
  <c r="CJ43" i="1"/>
  <c r="CH43" i="1"/>
  <c r="CF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B43" i="1"/>
  <c r="AZ43" i="1"/>
  <c r="AX43" i="1"/>
  <c r="AU43" i="1"/>
  <c r="AV43" i="1" s="1"/>
  <c r="AS43" i="1"/>
  <c r="AQ43" i="1"/>
  <c r="AO43" i="1"/>
  <c r="AM43" i="1"/>
  <c r="AK43" i="1"/>
  <c r="AI43" i="1"/>
  <c r="AG43" i="1"/>
  <c r="AE43" i="1"/>
  <c r="AA43" i="1"/>
  <c r="Y43" i="1"/>
  <c r="W43" i="1"/>
  <c r="U43" i="1"/>
  <c r="S43" i="1"/>
  <c r="Q43" i="1"/>
  <c r="CU42" i="1"/>
  <c r="CN42" i="1"/>
  <c r="CJ42" i="1"/>
  <c r="CH42" i="1"/>
  <c r="CF42" i="1"/>
  <c r="CD42" i="1"/>
  <c r="BV42" i="1"/>
  <c r="BT42" i="1"/>
  <c r="BP42" i="1"/>
  <c r="BN42" i="1"/>
  <c r="BL42" i="1"/>
  <c r="BF42" i="1"/>
  <c r="BB42" i="1"/>
  <c r="AZ42" i="1"/>
  <c r="AX42" i="1"/>
  <c r="AV42" i="1"/>
  <c r="AS42" i="1"/>
  <c r="AQ42" i="1"/>
  <c r="AO42" i="1"/>
  <c r="AM42" i="1"/>
  <c r="AK42" i="1"/>
  <c r="AI42" i="1"/>
  <c r="AG42" i="1"/>
  <c r="AE42" i="1"/>
  <c r="AA42" i="1"/>
  <c r="Y42" i="1"/>
  <c r="W42" i="1"/>
  <c r="U42" i="1"/>
  <c r="S42" i="1"/>
  <c r="Q42" i="1"/>
  <c r="CU41" i="1"/>
  <c r="CP41" i="1"/>
  <c r="CN41" i="1"/>
  <c r="CL41" i="1"/>
  <c r="CJ41" i="1"/>
  <c r="CH41" i="1"/>
  <c r="CF41" i="1"/>
  <c r="BV41" i="1"/>
  <c r="BT41" i="1"/>
  <c r="BP41" i="1"/>
  <c r="BN41" i="1"/>
  <c r="BL41" i="1"/>
  <c r="BF41" i="1"/>
  <c r="BB41" i="1"/>
  <c r="AZ41" i="1"/>
  <c r="AX41" i="1"/>
  <c r="AU41" i="1"/>
  <c r="AV41" i="1" s="1"/>
  <c r="AS41" i="1"/>
  <c r="AQ41" i="1"/>
  <c r="AO41" i="1"/>
  <c r="AM41" i="1"/>
  <c r="AK41" i="1"/>
  <c r="AI41" i="1"/>
  <c r="AG41" i="1"/>
  <c r="AE41" i="1"/>
  <c r="AA41" i="1"/>
  <c r="Y41" i="1"/>
  <c r="W41" i="1"/>
  <c r="U41" i="1"/>
  <c r="S41" i="1"/>
  <c r="Q41" i="1"/>
  <c r="CU40" i="1"/>
  <c r="CN40" i="1"/>
  <c r="CJ40" i="1"/>
  <c r="CH40" i="1"/>
  <c r="CF40" i="1"/>
  <c r="CB40" i="1"/>
  <c r="BV40" i="1"/>
  <c r="BT40" i="1"/>
  <c r="BP40" i="1"/>
  <c r="BN40" i="1"/>
  <c r="BL40" i="1"/>
  <c r="BF40" i="1"/>
  <c r="BB40" i="1"/>
  <c r="AZ40" i="1"/>
  <c r="AX40" i="1"/>
  <c r="AV40" i="1"/>
  <c r="AS40" i="1"/>
  <c r="AQ40" i="1"/>
  <c r="AO40" i="1"/>
  <c r="AM40" i="1"/>
  <c r="AK40" i="1"/>
  <c r="AI40" i="1"/>
  <c r="AG40" i="1"/>
  <c r="AE40" i="1"/>
  <c r="AA40" i="1"/>
  <c r="Y40" i="1"/>
  <c r="W40" i="1"/>
  <c r="U40" i="1"/>
  <c r="S40" i="1"/>
  <c r="Q40" i="1"/>
  <c r="CU39" i="1"/>
  <c r="CP39" i="1"/>
  <c r="CN39" i="1"/>
  <c r="CL39" i="1"/>
  <c r="CJ39" i="1"/>
  <c r="CH39" i="1"/>
  <c r="CF39" i="1"/>
  <c r="CD39" i="1"/>
  <c r="CB39" i="1"/>
  <c r="BV39" i="1"/>
  <c r="BT39" i="1"/>
  <c r="BR39" i="1"/>
  <c r="BP39" i="1"/>
  <c r="BN39" i="1"/>
  <c r="BL39" i="1"/>
  <c r="BH39" i="1"/>
  <c r="BF39" i="1"/>
  <c r="BB39" i="1"/>
  <c r="AZ39" i="1"/>
  <c r="AX39" i="1"/>
  <c r="AV39" i="1"/>
  <c r="AS39" i="1"/>
  <c r="AQ39" i="1"/>
  <c r="AO39" i="1"/>
  <c r="AM39" i="1"/>
  <c r="AK39" i="1"/>
  <c r="AI39" i="1"/>
  <c r="AG39" i="1"/>
  <c r="AE39" i="1"/>
  <c r="AA39" i="1"/>
  <c r="Y39" i="1"/>
  <c r="W39" i="1"/>
  <c r="U39" i="1"/>
  <c r="S39" i="1"/>
  <c r="Q39" i="1"/>
  <c r="CU38" i="1"/>
  <c r="CN38" i="1"/>
  <c r="CL38" i="1"/>
  <c r="CJ38" i="1"/>
  <c r="CH38" i="1"/>
  <c r="CF38" i="1"/>
  <c r="BV38" i="1"/>
  <c r="BT38" i="1"/>
  <c r="BP38" i="1"/>
  <c r="BN38" i="1"/>
  <c r="BL38" i="1"/>
  <c r="BF38" i="1"/>
  <c r="BB38" i="1"/>
  <c r="AZ38" i="1"/>
  <c r="AX38" i="1"/>
  <c r="AV38" i="1"/>
  <c r="AQ38" i="1"/>
  <c r="AO38" i="1"/>
  <c r="AM38" i="1"/>
  <c r="AK38" i="1"/>
  <c r="AI38" i="1"/>
  <c r="AG38" i="1"/>
  <c r="AE38" i="1"/>
  <c r="AA38" i="1"/>
  <c r="Y38" i="1"/>
  <c r="W38" i="1"/>
  <c r="U38" i="1"/>
  <c r="S38" i="1"/>
  <c r="Q38" i="1"/>
  <c r="CT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T37" i="1"/>
  <c r="AR37" i="1"/>
  <c r="AP37" i="1"/>
  <c r="AN37" i="1"/>
  <c r="AL37" i="1"/>
  <c r="AJ37" i="1"/>
  <c r="AH37" i="1"/>
  <c r="AF37" i="1"/>
  <c r="AD37" i="1"/>
  <c r="AC37" i="1"/>
  <c r="AB37" i="1"/>
  <c r="Z37" i="1"/>
  <c r="X37" i="1"/>
  <c r="V37" i="1"/>
  <c r="T37" i="1"/>
  <c r="R37" i="1"/>
  <c r="P37" i="1"/>
  <c r="CU36" i="1"/>
  <c r="CN36" i="1"/>
  <c r="CL36" i="1"/>
  <c r="CH36" i="1"/>
  <c r="CF36" i="1"/>
  <c r="BX36" i="1"/>
  <c r="BV36" i="1"/>
  <c r="BT36" i="1"/>
  <c r="BP36" i="1"/>
  <c r="BN36" i="1"/>
  <c r="BL36" i="1"/>
  <c r="BF36" i="1"/>
  <c r="BB36" i="1"/>
  <c r="AZ36" i="1"/>
  <c r="AX36" i="1"/>
  <c r="AV36" i="1"/>
  <c r="AQ36" i="1"/>
  <c r="AO36" i="1"/>
  <c r="AM36" i="1"/>
  <c r="AK36" i="1"/>
  <c r="AI36" i="1"/>
  <c r="AG36" i="1"/>
  <c r="AE36" i="1"/>
  <c r="AA36" i="1"/>
  <c r="Y36" i="1"/>
  <c r="W36" i="1"/>
  <c r="U36" i="1"/>
  <c r="S36" i="1"/>
  <c r="Q36" i="1"/>
  <c r="CU35" i="1"/>
  <c r="CP35" i="1"/>
  <c r="CN35" i="1"/>
  <c r="CL35" i="1"/>
  <c r="CJ35" i="1"/>
  <c r="CJ34" i="1" s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U35" i="1"/>
  <c r="AS35" i="1"/>
  <c r="AS34" i="1" s="1"/>
  <c r="AQ35" i="1"/>
  <c r="AO35" i="1"/>
  <c r="AM35" i="1"/>
  <c r="AK35" i="1"/>
  <c r="AI35" i="1"/>
  <c r="AG35" i="1"/>
  <c r="AE35" i="1"/>
  <c r="AA35" i="1"/>
  <c r="Y35" i="1"/>
  <c r="W35" i="1"/>
  <c r="U35" i="1"/>
  <c r="S35" i="1"/>
  <c r="Q35" i="1"/>
  <c r="CT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T34" i="1"/>
  <c r="AR34" i="1"/>
  <c r="AP34" i="1"/>
  <c r="AN34" i="1"/>
  <c r="AL34" i="1"/>
  <c r="AJ34" i="1"/>
  <c r="AH34" i="1"/>
  <c r="AF34" i="1"/>
  <c r="AD34" i="1"/>
  <c r="AC34" i="1"/>
  <c r="AB34" i="1"/>
  <c r="Z34" i="1"/>
  <c r="X34" i="1"/>
  <c r="V34" i="1"/>
  <c r="T34" i="1"/>
  <c r="R34" i="1"/>
  <c r="P34" i="1"/>
  <c r="CU33" i="1"/>
  <c r="AV33" i="1"/>
  <c r="AA33" i="1"/>
  <c r="Y33" i="1"/>
  <c r="W33" i="1"/>
  <c r="U33" i="1"/>
  <c r="S33" i="1"/>
  <c r="Q33" i="1"/>
  <c r="CU32" i="1"/>
  <c r="AV32" i="1"/>
  <c r="AA32" i="1"/>
  <c r="Y32" i="1"/>
  <c r="W32" i="1"/>
  <c r="U32" i="1"/>
  <c r="S32" i="1"/>
  <c r="Q32" i="1"/>
  <c r="CU31" i="1"/>
  <c r="AV31" i="1"/>
  <c r="AA31" i="1"/>
  <c r="Y31" i="1"/>
  <c r="W31" i="1"/>
  <c r="U31" i="1"/>
  <c r="S31" i="1"/>
  <c r="Q31" i="1"/>
  <c r="CU30" i="1"/>
  <c r="AV30" i="1"/>
  <c r="AA30" i="1"/>
  <c r="Y30" i="1"/>
  <c r="W30" i="1"/>
  <c r="U30" i="1"/>
  <c r="S30" i="1"/>
  <c r="Q30" i="1"/>
  <c r="CU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F29" i="1"/>
  <c r="BB29" i="1"/>
  <c r="AZ29" i="1"/>
  <c r="AX29" i="1"/>
  <c r="AV29" i="1"/>
  <c r="AS29" i="1"/>
  <c r="AQ29" i="1"/>
  <c r="AO29" i="1"/>
  <c r="AM29" i="1"/>
  <c r="AK29" i="1"/>
  <c r="AI29" i="1"/>
  <c r="AG29" i="1"/>
  <c r="AE29" i="1"/>
  <c r="AA29" i="1"/>
  <c r="Y29" i="1"/>
  <c r="W29" i="1"/>
  <c r="U29" i="1"/>
  <c r="S29" i="1"/>
  <c r="Q29" i="1"/>
  <c r="CU28" i="1"/>
  <c r="CP28" i="1"/>
  <c r="CN28" i="1"/>
  <c r="CH28" i="1"/>
  <c r="CF28" i="1"/>
  <c r="BZ28" i="1"/>
  <c r="BX28" i="1"/>
  <c r="BV28" i="1"/>
  <c r="BT28" i="1"/>
  <c r="BP28" i="1"/>
  <c r="BN28" i="1"/>
  <c r="BL28" i="1"/>
  <c r="BF28" i="1"/>
  <c r="BB28" i="1"/>
  <c r="AZ28" i="1"/>
  <c r="AX28" i="1"/>
  <c r="AV28" i="1"/>
  <c r="AQ28" i="1"/>
  <c r="AO28" i="1"/>
  <c r="AM28" i="1"/>
  <c r="AK28" i="1"/>
  <c r="AI28" i="1"/>
  <c r="AG28" i="1"/>
  <c r="AE28" i="1"/>
  <c r="AA28" i="1"/>
  <c r="Y28" i="1"/>
  <c r="W28" i="1"/>
  <c r="U28" i="1"/>
  <c r="S28" i="1"/>
  <c r="Q28" i="1"/>
  <c r="CU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P27" i="1"/>
  <c r="BN27" i="1"/>
  <c r="BL27" i="1"/>
  <c r="BF27" i="1"/>
  <c r="BB27" i="1"/>
  <c r="AZ27" i="1"/>
  <c r="AX27" i="1"/>
  <c r="AV27" i="1"/>
  <c r="AS27" i="1"/>
  <c r="AQ27" i="1"/>
  <c r="AO27" i="1"/>
  <c r="AM27" i="1"/>
  <c r="AK27" i="1"/>
  <c r="AI27" i="1"/>
  <c r="AG27" i="1"/>
  <c r="AE27" i="1"/>
  <c r="AA27" i="1"/>
  <c r="Y27" i="1"/>
  <c r="W27" i="1"/>
  <c r="U27" i="1"/>
  <c r="S27" i="1"/>
  <c r="Q27" i="1"/>
  <c r="CU26" i="1"/>
  <c r="CP26" i="1"/>
  <c r="CN26" i="1"/>
  <c r="CJ26" i="1"/>
  <c r="CH26" i="1"/>
  <c r="CF26" i="1"/>
  <c r="BZ26" i="1"/>
  <c r="BV26" i="1"/>
  <c r="BT26" i="1"/>
  <c r="BP26" i="1"/>
  <c r="BN26" i="1"/>
  <c r="BL26" i="1"/>
  <c r="BF26" i="1"/>
  <c r="BB26" i="1"/>
  <c r="AZ26" i="1"/>
  <c r="AX26" i="1"/>
  <c r="AV26" i="1"/>
  <c r="AS26" i="1"/>
  <c r="AQ26" i="1"/>
  <c r="AO26" i="1"/>
  <c r="AM26" i="1"/>
  <c r="AK26" i="1"/>
  <c r="AI26" i="1"/>
  <c r="AG26" i="1"/>
  <c r="AE26" i="1"/>
  <c r="AA26" i="1"/>
  <c r="Y26" i="1"/>
  <c r="W26" i="1"/>
  <c r="U26" i="1"/>
  <c r="S26" i="1"/>
  <c r="Q26" i="1"/>
  <c r="CU25" i="1"/>
  <c r="CP25" i="1"/>
  <c r="CN25" i="1"/>
  <c r="CJ25" i="1"/>
  <c r="CH25" i="1"/>
  <c r="CF25" i="1"/>
  <c r="BZ25" i="1"/>
  <c r="BV25" i="1"/>
  <c r="BT25" i="1"/>
  <c r="BP25" i="1"/>
  <c r="BN25" i="1"/>
  <c r="BL25" i="1"/>
  <c r="BF25" i="1"/>
  <c r="BB25" i="1"/>
  <c r="AZ25" i="1"/>
  <c r="AX25" i="1"/>
  <c r="AV25" i="1"/>
  <c r="AS25" i="1"/>
  <c r="AQ25" i="1"/>
  <c r="AO25" i="1"/>
  <c r="AM25" i="1"/>
  <c r="AK25" i="1"/>
  <c r="AI25" i="1"/>
  <c r="AG25" i="1"/>
  <c r="AE25" i="1"/>
  <c r="AA25" i="1"/>
  <c r="Y25" i="1"/>
  <c r="W25" i="1"/>
  <c r="U25" i="1"/>
  <c r="S25" i="1"/>
  <c r="Q25" i="1"/>
  <c r="CU24" i="1"/>
  <c r="CP24" i="1"/>
  <c r="CN24" i="1"/>
  <c r="CL24" i="1"/>
  <c r="CJ24" i="1"/>
  <c r="CH24" i="1"/>
  <c r="CF24" i="1"/>
  <c r="CD24" i="1"/>
  <c r="BZ24" i="1"/>
  <c r="BX24" i="1"/>
  <c r="BV24" i="1"/>
  <c r="BT24" i="1"/>
  <c r="BP24" i="1"/>
  <c r="BN24" i="1"/>
  <c r="BL24" i="1"/>
  <c r="BF24" i="1"/>
  <c r="BB24" i="1"/>
  <c r="AZ24" i="1"/>
  <c r="AX24" i="1"/>
  <c r="AV24" i="1"/>
  <c r="AS24" i="1"/>
  <c r="AQ24" i="1"/>
  <c r="AO24" i="1"/>
  <c r="AM24" i="1"/>
  <c r="AK24" i="1"/>
  <c r="AI24" i="1"/>
  <c r="AG24" i="1"/>
  <c r="AE24" i="1"/>
  <c r="AA24" i="1"/>
  <c r="Y24" i="1"/>
  <c r="W24" i="1"/>
  <c r="U24" i="1"/>
  <c r="S24" i="1"/>
  <c r="Q24" i="1"/>
  <c r="CU23" i="1"/>
  <c r="CN23" i="1"/>
  <c r="CJ23" i="1"/>
  <c r="CH23" i="1"/>
  <c r="CF23" i="1"/>
  <c r="CC23" i="1"/>
  <c r="BZ23" i="1"/>
  <c r="BV23" i="1"/>
  <c r="BT23" i="1"/>
  <c r="BP23" i="1"/>
  <c r="BN23" i="1"/>
  <c r="BL23" i="1"/>
  <c r="BF23" i="1"/>
  <c r="BB23" i="1"/>
  <c r="AZ23" i="1"/>
  <c r="AX23" i="1"/>
  <c r="AV23" i="1"/>
  <c r="AS23" i="1"/>
  <c r="AQ23" i="1"/>
  <c r="AO23" i="1"/>
  <c r="AM23" i="1"/>
  <c r="AK23" i="1"/>
  <c r="AI23" i="1"/>
  <c r="AG23" i="1"/>
  <c r="AE23" i="1"/>
  <c r="AA23" i="1"/>
  <c r="Y23" i="1"/>
  <c r="W23" i="1"/>
  <c r="U23" i="1"/>
  <c r="S23" i="1"/>
  <c r="Q23" i="1"/>
  <c r="CU22" i="1"/>
  <c r="CP22" i="1"/>
  <c r="CN22" i="1"/>
  <c r="CL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U22" i="1"/>
  <c r="AV22" i="1" s="1"/>
  <c r="AQ22" i="1"/>
  <c r="AO22" i="1"/>
  <c r="AM22" i="1"/>
  <c r="AK22" i="1"/>
  <c r="AI22" i="1"/>
  <c r="AG22" i="1"/>
  <c r="AE22" i="1"/>
  <c r="AA22" i="1"/>
  <c r="Y22" i="1"/>
  <c r="W22" i="1"/>
  <c r="U22" i="1"/>
  <c r="S22" i="1"/>
  <c r="Q22" i="1"/>
  <c r="CU21" i="1"/>
  <c r="CP21" i="1"/>
  <c r="CN21" i="1"/>
  <c r="CL21" i="1"/>
  <c r="CJ21" i="1"/>
  <c r="CH21" i="1"/>
  <c r="CF21" i="1"/>
  <c r="CB21" i="1"/>
  <c r="BZ21" i="1"/>
  <c r="BX21" i="1"/>
  <c r="BV21" i="1"/>
  <c r="BT21" i="1"/>
  <c r="BP21" i="1"/>
  <c r="BN21" i="1"/>
  <c r="BL21" i="1"/>
  <c r="BF21" i="1"/>
  <c r="BD21" i="1"/>
  <c r="BB21" i="1"/>
  <c r="AZ21" i="1"/>
  <c r="AX21" i="1"/>
  <c r="AU21" i="1"/>
  <c r="AV21" i="1" s="1"/>
  <c r="AS21" i="1"/>
  <c r="AQ21" i="1"/>
  <c r="AO21" i="1"/>
  <c r="AM21" i="1"/>
  <c r="AK21" i="1"/>
  <c r="AI21" i="1"/>
  <c r="AG21" i="1"/>
  <c r="AE21" i="1"/>
  <c r="AA21" i="1"/>
  <c r="Y21" i="1"/>
  <c r="W21" i="1"/>
  <c r="U21" i="1"/>
  <c r="S21" i="1"/>
  <c r="Q21" i="1"/>
  <c r="CU20" i="1"/>
  <c r="CP20" i="1"/>
  <c r="CN20" i="1"/>
  <c r="CL20" i="1"/>
  <c r="CJ20" i="1"/>
  <c r="CH20" i="1"/>
  <c r="CF20" i="1"/>
  <c r="BZ20" i="1"/>
  <c r="BV20" i="1"/>
  <c r="BT20" i="1"/>
  <c r="BP20" i="1"/>
  <c r="BN20" i="1"/>
  <c r="BL20" i="1"/>
  <c r="BF20" i="1"/>
  <c r="BB20" i="1"/>
  <c r="AZ20" i="1"/>
  <c r="AX20" i="1"/>
  <c r="AV20" i="1"/>
  <c r="AS20" i="1"/>
  <c r="AQ20" i="1"/>
  <c r="AO20" i="1"/>
  <c r="AM20" i="1"/>
  <c r="AK20" i="1"/>
  <c r="AI20" i="1"/>
  <c r="AG20" i="1"/>
  <c r="AE20" i="1"/>
  <c r="AA20" i="1"/>
  <c r="Y20" i="1"/>
  <c r="W20" i="1"/>
  <c r="U20" i="1"/>
  <c r="S20" i="1"/>
  <c r="Q20" i="1"/>
  <c r="CU19" i="1"/>
  <c r="CN19" i="1"/>
  <c r="CJ19" i="1"/>
  <c r="CH19" i="1"/>
  <c r="CF19" i="1"/>
  <c r="BZ19" i="1"/>
  <c r="BV19" i="1"/>
  <c r="BT19" i="1"/>
  <c r="BP19" i="1"/>
  <c r="BN19" i="1"/>
  <c r="BL19" i="1"/>
  <c r="BF19" i="1"/>
  <c r="BB19" i="1"/>
  <c r="AZ19" i="1"/>
  <c r="AX19" i="1"/>
  <c r="AV19" i="1"/>
  <c r="AS19" i="1"/>
  <c r="AQ19" i="1"/>
  <c r="AO19" i="1"/>
  <c r="AM19" i="1"/>
  <c r="AK19" i="1"/>
  <c r="AI19" i="1"/>
  <c r="AG19" i="1"/>
  <c r="AE19" i="1"/>
  <c r="AA19" i="1"/>
  <c r="Y19" i="1"/>
  <c r="W19" i="1"/>
  <c r="U19" i="1"/>
  <c r="S19" i="1"/>
  <c r="Q19" i="1"/>
  <c r="CU18" i="1"/>
  <c r="CN18" i="1"/>
  <c r="CH18" i="1"/>
  <c r="CF18" i="1"/>
  <c r="BZ18" i="1"/>
  <c r="BV18" i="1"/>
  <c r="BT18" i="1"/>
  <c r="BP18" i="1"/>
  <c r="BN18" i="1"/>
  <c r="BL18" i="1"/>
  <c r="BF18" i="1"/>
  <c r="BB18" i="1"/>
  <c r="AZ18" i="1"/>
  <c r="AX18" i="1"/>
  <c r="AV18" i="1"/>
  <c r="AQ18" i="1"/>
  <c r="AO18" i="1"/>
  <c r="AM18" i="1"/>
  <c r="AK18" i="1"/>
  <c r="AI18" i="1"/>
  <c r="AG18" i="1"/>
  <c r="AE18" i="1"/>
  <c r="AA18" i="1"/>
  <c r="Y18" i="1"/>
  <c r="W18" i="1"/>
  <c r="U18" i="1"/>
  <c r="S18" i="1"/>
  <c r="Q18" i="1"/>
  <c r="CU17" i="1"/>
  <c r="CN17" i="1"/>
  <c r="CJ17" i="1"/>
  <c r="CH17" i="1"/>
  <c r="CF17" i="1"/>
  <c r="BZ17" i="1"/>
  <c r="BV17" i="1"/>
  <c r="BT17" i="1"/>
  <c r="BP17" i="1"/>
  <c r="BN17" i="1"/>
  <c r="BL17" i="1"/>
  <c r="BF17" i="1"/>
  <c r="BB17" i="1"/>
  <c r="AZ17" i="1"/>
  <c r="AX17" i="1"/>
  <c r="AV17" i="1"/>
  <c r="AS17" i="1"/>
  <c r="AQ17" i="1"/>
  <c r="AO17" i="1"/>
  <c r="AM17" i="1"/>
  <c r="AK17" i="1"/>
  <c r="AI17" i="1"/>
  <c r="AG17" i="1"/>
  <c r="AE17" i="1"/>
  <c r="AA17" i="1"/>
  <c r="Y17" i="1"/>
  <c r="W17" i="1"/>
  <c r="U17" i="1"/>
  <c r="S17" i="1"/>
  <c r="Q17" i="1"/>
  <c r="CT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T16" i="1"/>
  <c r="AR16" i="1"/>
  <c r="AP16" i="1"/>
  <c r="AN16" i="1"/>
  <c r="AL16" i="1"/>
  <c r="AJ16" i="1"/>
  <c r="AH16" i="1"/>
  <c r="AF16" i="1"/>
  <c r="AD16" i="1"/>
  <c r="AC16" i="1"/>
  <c r="AB16" i="1"/>
  <c r="Z16" i="1"/>
  <c r="X16" i="1"/>
  <c r="V16" i="1"/>
  <c r="T16" i="1"/>
  <c r="R16" i="1"/>
  <c r="P16" i="1"/>
  <c r="CU15" i="1"/>
  <c r="CU14" i="1" s="1"/>
  <c r="CN15" i="1"/>
  <c r="CN14" i="1" s="1"/>
  <c r="CH15" i="1"/>
  <c r="CH14" i="1" s="1"/>
  <c r="AX15" i="1"/>
  <c r="AX14" i="1" s="1"/>
  <c r="AU14" i="1"/>
  <c r="AQ15" i="1"/>
  <c r="AQ14" i="1" s="1"/>
  <c r="AO15" i="1"/>
  <c r="AO14" i="1" s="1"/>
  <c r="AM15" i="1"/>
  <c r="AM14" i="1" s="1"/>
  <c r="AK15" i="1"/>
  <c r="AK14" i="1" s="1"/>
  <c r="AE15" i="1"/>
  <c r="AE14" i="1" s="1"/>
  <c r="AA15" i="1"/>
  <c r="AA14" i="1" s="1"/>
  <c r="W15" i="1"/>
  <c r="W14" i="1" s="1"/>
  <c r="U15" i="1"/>
  <c r="U14" i="1" s="1"/>
  <c r="S15" i="1"/>
  <c r="S14" i="1" s="1"/>
  <c r="Q15" i="1"/>
  <c r="Q14" i="1" s="1"/>
  <c r="CT14" i="1"/>
  <c r="CS14" i="1"/>
  <c r="CQ14" i="1"/>
  <c r="CP14" i="1"/>
  <c r="CO14" i="1"/>
  <c r="CM14" i="1"/>
  <c r="CL14" i="1"/>
  <c r="CK14" i="1"/>
  <c r="CJ14" i="1"/>
  <c r="CI14" i="1"/>
  <c r="CG14" i="1"/>
  <c r="CF14" i="1"/>
  <c r="CE14" i="1"/>
  <c r="CC14" i="1"/>
  <c r="CB14" i="1"/>
  <c r="CA14" i="1"/>
  <c r="BZ14" i="1"/>
  <c r="BY14" i="1"/>
  <c r="BW14" i="1"/>
  <c r="BV14" i="1"/>
  <c r="BU14" i="1"/>
  <c r="BT14" i="1"/>
  <c r="BS14" i="1"/>
  <c r="BQ14" i="1"/>
  <c r="BP14" i="1"/>
  <c r="BO14" i="1"/>
  <c r="BN14" i="1"/>
  <c r="BM14" i="1"/>
  <c r="BL14" i="1"/>
  <c r="BK14" i="1"/>
  <c r="BI14" i="1"/>
  <c r="BG14" i="1"/>
  <c r="BF14" i="1"/>
  <c r="BE14" i="1"/>
  <c r="BC14" i="1"/>
  <c r="BB14" i="1"/>
  <c r="BA14" i="1"/>
  <c r="AZ14" i="1"/>
  <c r="AY14" i="1"/>
  <c r="AW14" i="1"/>
  <c r="AT14" i="1"/>
  <c r="AS14" i="1"/>
  <c r="AR14" i="1"/>
  <c r="AP14" i="1"/>
  <c r="AN14" i="1"/>
  <c r="AL14" i="1"/>
  <c r="AJ14" i="1"/>
  <c r="AI14" i="1"/>
  <c r="AH14" i="1"/>
  <c r="AG14" i="1"/>
  <c r="AF14" i="1"/>
  <c r="AC14" i="1"/>
  <c r="AB14" i="1"/>
  <c r="Z14" i="1"/>
  <c r="Y14" i="1"/>
  <c r="X14" i="1"/>
  <c r="V14" i="1"/>
  <c r="T14" i="1"/>
  <c r="R14" i="1"/>
  <c r="P14" i="1"/>
  <c r="CJ418" i="1" l="1"/>
  <c r="AA461" i="1"/>
  <c r="BB402" i="1"/>
  <c r="BN402" i="1"/>
  <c r="U34" i="1"/>
  <c r="AI34" i="1"/>
  <c r="BL58" i="1"/>
  <c r="AQ402" i="1"/>
  <c r="AX34" i="1"/>
  <c r="BV34" i="1"/>
  <c r="CH34" i="1"/>
  <c r="BP34" i="1"/>
  <c r="CB34" i="1"/>
  <c r="W280" i="1"/>
  <c r="AK280" i="1"/>
  <c r="U37" i="1"/>
  <c r="CJ408" i="1"/>
  <c r="AG280" i="1"/>
  <c r="AS280" i="1"/>
  <c r="U280" i="1"/>
  <c r="Q34" i="1"/>
  <c r="AK44" i="1"/>
  <c r="BB335" i="1"/>
  <c r="W335" i="1"/>
  <c r="CT402" i="1"/>
  <c r="AG247" i="1"/>
  <c r="AS247" i="1"/>
  <c r="BF247" i="1"/>
  <c r="AX51" i="1"/>
  <c r="CB87" i="1"/>
  <c r="BX315" i="1"/>
  <c r="BX58" i="1"/>
  <c r="U393" i="1"/>
  <c r="AI393" i="1"/>
  <c r="AU393" i="1"/>
  <c r="AV393" i="1" s="1"/>
  <c r="BT393" i="1"/>
  <c r="CF393" i="1"/>
  <c r="CT393" i="1"/>
  <c r="AZ393" i="1"/>
  <c r="BL393" i="1"/>
  <c r="BF34" i="1"/>
  <c r="AZ34" i="1"/>
  <c r="BL34" i="1"/>
  <c r="BX34" i="1"/>
  <c r="CD58" i="1"/>
  <c r="BL74" i="1"/>
  <c r="AQ74" i="1"/>
  <c r="CN300" i="1"/>
  <c r="CU34" i="1"/>
  <c r="AA34" i="1"/>
  <c r="AO58" i="1"/>
  <c r="BB58" i="1"/>
  <c r="CL58" i="1"/>
  <c r="U268" i="1"/>
  <c r="BJ461" i="1"/>
  <c r="AN490" i="1"/>
  <c r="BS490" i="1"/>
  <c r="BM490" i="1"/>
  <c r="AI16" i="1"/>
  <c r="CJ16" i="1"/>
  <c r="AE34" i="1"/>
  <c r="AQ34" i="1"/>
  <c r="U44" i="1"/>
  <c r="AI44" i="1"/>
  <c r="BT44" i="1"/>
  <c r="CF44" i="1"/>
  <c r="AM44" i="1"/>
  <c r="AZ44" i="1"/>
  <c r="BL44" i="1"/>
  <c r="CJ44" i="1"/>
  <c r="BP44" i="1"/>
  <c r="CB44" i="1"/>
  <c r="CN44" i="1"/>
  <c r="AG268" i="1"/>
  <c r="AS268" i="1"/>
  <c r="CU268" i="1"/>
  <c r="U300" i="1"/>
  <c r="AI300" i="1"/>
  <c r="AX300" i="1"/>
  <c r="BV300" i="1"/>
  <c r="CH300" i="1"/>
  <c r="CU300" i="1"/>
  <c r="CU82" i="1"/>
  <c r="BB461" i="1"/>
  <c r="CU44" i="1"/>
  <c r="CH37" i="1"/>
  <c r="CB82" i="1"/>
  <c r="CN82" i="1"/>
  <c r="U82" i="1"/>
  <c r="CU117" i="1"/>
  <c r="S163" i="1"/>
  <c r="AG163" i="1"/>
  <c r="AS163" i="1"/>
  <c r="BF163" i="1"/>
  <c r="CD163" i="1"/>
  <c r="CP163" i="1"/>
  <c r="W268" i="1"/>
  <c r="AK268" i="1"/>
  <c r="AE321" i="1"/>
  <c r="BR402" i="1"/>
  <c r="W402" i="1"/>
  <c r="AK402" i="1"/>
  <c r="AX402" i="1"/>
  <c r="CV419" i="1"/>
  <c r="AE418" i="1"/>
  <c r="AQ418" i="1"/>
  <c r="CD418" i="1"/>
  <c r="BX461" i="1"/>
  <c r="Y268" i="1"/>
  <c r="AM268" i="1"/>
  <c r="AQ393" i="1"/>
  <c r="AS117" i="1"/>
  <c r="W163" i="1"/>
  <c r="AK163" i="1"/>
  <c r="AX163" i="1"/>
  <c r="BV163" i="1"/>
  <c r="CH163" i="1"/>
  <c r="CT163" i="1"/>
  <c r="AA167" i="1"/>
  <c r="CB258" i="1"/>
  <c r="AA268" i="1"/>
  <c r="AO268" i="1"/>
  <c r="CT107" i="1"/>
  <c r="CN117" i="1"/>
  <c r="AX122" i="1"/>
  <c r="AM122" i="1"/>
  <c r="Q268" i="1"/>
  <c r="AE268" i="1"/>
  <c r="AQ268" i="1"/>
  <c r="Q393" i="1"/>
  <c r="S461" i="1"/>
  <c r="BT408" i="1"/>
  <c r="CH461" i="1"/>
  <c r="BG490" i="1"/>
  <c r="AV57" i="1"/>
  <c r="Y58" i="1"/>
  <c r="AX82" i="1"/>
  <c r="S82" i="1"/>
  <c r="AG82" i="1"/>
  <c r="AS82" i="1"/>
  <c r="BF82" i="1"/>
  <c r="CT117" i="1"/>
  <c r="BT247" i="1"/>
  <c r="AX247" i="1"/>
  <c r="Y247" i="1"/>
  <c r="Q247" i="1"/>
  <c r="CB247" i="1"/>
  <c r="BT268" i="1"/>
  <c r="CF268" i="1"/>
  <c r="Y273" i="1"/>
  <c r="AZ273" i="1"/>
  <c r="BL273" i="1"/>
  <c r="CJ273" i="1"/>
  <c r="CU273" i="1"/>
  <c r="W393" i="1"/>
  <c r="AK393" i="1"/>
  <c r="CU393" i="1"/>
  <c r="CN393" i="1"/>
  <c r="CV473" i="1"/>
  <c r="CU37" i="1"/>
  <c r="BV37" i="1"/>
  <c r="AO44" i="1"/>
  <c r="BB44" i="1"/>
  <c r="BN44" i="1"/>
  <c r="BZ44" i="1"/>
  <c r="CL44" i="1"/>
  <c r="BZ58" i="1"/>
  <c r="AO82" i="1"/>
  <c r="AZ82" i="1"/>
  <c r="BL82" i="1"/>
  <c r="CJ82" i="1"/>
  <c r="S117" i="1"/>
  <c r="AG117" i="1"/>
  <c r="AM117" i="1"/>
  <c r="CV220" i="1"/>
  <c r="CV222" i="1"/>
  <c r="AO273" i="1"/>
  <c r="Q273" i="1"/>
  <c r="BB300" i="1"/>
  <c r="BZ300" i="1"/>
  <c r="BP300" i="1"/>
  <c r="CV326" i="1"/>
  <c r="AU335" i="1"/>
  <c r="AV335" i="1" s="1"/>
  <c r="CV17" i="1"/>
  <c r="BB16" i="1"/>
  <c r="BN16" i="1"/>
  <c r="CF51" i="1"/>
  <c r="AE51" i="1"/>
  <c r="U58" i="1"/>
  <c r="CH117" i="1"/>
  <c r="AA117" i="1"/>
  <c r="CB122" i="1"/>
  <c r="BT258" i="1"/>
  <c r="CF258" i="1"/>
  <c r="W258" i="1"/>
  <c r="AZ268" i="1"/>
  <c r="BL268" i="1"/>
  <c r="CJ268" i="1"/>
  <c r="AM280" i="1"/>
  <c r="CV286" i="1"/>
  <c r="AE285" i="1"/>
  <c r="AQ285" i="1"/>
  <c r="CV316" i="1"/>
  <c r="AE315" i="1"/>
  <c r="AQ315" i="1"/>
  <c r="BP315" i="1"/>
  <c r="CB315" i="1"/>
  <c r="CN315" i="1"/>
  <c r="AZ315" i="1"/>
  <c r="BZ335" i="1"/>
  <c r="AI352" i="1"/>
  <c r="BV408" i="1"/>
  <c r="AU418" i="1"/>
  <c r="CV427" i="1"/>
  <c r="AO16" i="1"/>
  <c r="BZ16" i="1"/>
  <c r="CU16" i="1"/>
  <c r="AT490" i="1"/>
  <c r="BC490" i="1"/>
  <c r="CE490" i="1"/>
  <c r="CS490" i="1"/>
  <c r="AS44" i="1"/>
  <c r="CH122" i="1"/>
  <c r="CT122" i="1"/>
  <c r="Y142" i="1"/>
  <c r="AM142" i="1"/>
  <c r="CV145" i="1"/>
  <c r="AQ142" i="1"/>
  <c r="AK142" i="1"/>
  <c r="CH142" i="1"/>
  <c r="CT142" i="1"/>
  <c r="AE258" i="1"/>
  <c r="AQ258" i="1"/>
  <c r="AI273" i="1"/>
  <c r="AA280" i="1"/>
  <c r="AO280" i="1"/>
  <c r="AZ280" i="1"/>
  <c r="BL280" i="1"/>
  <c r="AQ300" i="1"/>
  <c r="AG315" i="1"/>
  <c r="AS315" i="1"/>
  <c r="U315" i="1"/>
  <c r="CH321" i="1"/>
  <c r="AZ335" i="1"/>
  <c r="AM408" i="1"/>
  <c r="CL408" i="1"/>
  <c r="CT408" i="1"/>
  <c r="AI418" i="1"/>
  <c r="BP461" i="1"/>
  <c r="AW490" i="1"/>
  <c r="BY490" i="1"/>
  <c r="BF16" i="1"/>
  <c r="AZ16" i="1"/>
  <c r="AG155" i="1"/>
  <c r="Y163" i="1"/>
  <c r="AZ163" i="1"/>
  <c r="BL163" i="1"/>
  <c r="BX163" i="1"/>
  <c r="CJ163" i="1"/>
  <c r="CU163" i="1"/>
  <c r="AO163" i="1"/>
  <c r="BB163" i="1"/>
  <c r="BZ163" i="1"/>
  <c r="CV189" i="1"/>
  <c r="BF268" i="1"/>
  <c r="AG300" i="1"/>
  <c r="AU300" i="1"/>
  <c r="AV300" i="1" s="1"/>
  <c r="Y300" i="1"/>
  <c r="AM300" i="1"/>
  <c r="CT300" i="1"/>
  <c r="BN300" i="1"/>
  <c r="AO408" i="1"/>
  <c r="BB408" i="1"/>
  <c r="BZ408" i="1"/>
  <c r="S408" i="1"/>
  <c r="W408" i="1"/>
  <c r="AP490" i="1"/>
  <c r="CA490" i="1"/>
  <c r="BL16" i="1"/>
  <c r="Q16" i="1"/>
  <c r="CV33" i="1"/>
  <c r="Y34" i="1"/>
  <c r="AM34" i="1"/>
  <c r="AM37" i="1"/>
  <c r="BB37" i="1"/>
  <c r="BN37" i="1"/>
  <c r="BZ37" i="1"/>
  <c r="S37" i="1"/>
  <c r="AG37" i="1"/>
  <c r="AS37" i="1"/>
  <c r="AI37" i="1"/>
  <c r="AZ37" i="1"/>
  <c r="BL51" i="1"/>
  <c r="CB51" i="1"/>
  <c r="AU58" i="1"/>
  <c r="AV58" i="1" s="1"/>
  <c r="W58" i="1"/>
  <c r="BH58" i="1"/>
  <c r="BT58" i="1"/>
  <c r="CF58" i="1"/>
  <c r="CU58" i="1"/>
  <c r="AI74" i="1"/>
  <c r="W74" i="1"/>
  <c r="AK74" i="1"/>
  <c r="BT74" i="1"/>
  <c r="CF74" i="1"/>
  <c r="CV81" i="1"/>
  <c r="S107" i="1"/>
  <c r="AS107" i="1"/>
  <c r="CV20" i="1"/>
  <c r="AG34" i="1"/>
  <c r="AA37" i="1"/>
  <c r="AO37" i="1"/>
  <c r="AX37" i="1"/>
  <c r="S44" i="1"/>
  <c r="AG44" i="1"/>
  <c r="W44" i="1"/>
  <c r="BF62" i="1"/>
  <c r="CP62" i="1"/>
  <c r="W62" i="1"/>
  <c r="BB62" i="1"/>
  <c r="BN62" i="1"/>
  <c r="BZ62" i="1"/>
  <c r="CL62" i="1"/>
  <c r="BL62" i="1"/>
  <c r="CV68" i="1"/>
  <c r="AA74" i="1"/>
  <c r="BB74" i="1"/>
  <c r="CL74" i="1"/>
  <c r="BF74" i="1"/>
  <c r="CP82" i="1"/>
  <c r="BP117" i="1"/>
  <c r="CB117" i="1"/>
  <c r="CN34" i="1"/>
  <c r="BF37" i="1"/>
  <c r="AK37" i="1"/>
  <c r="U51" i="1"/>
  <c r="AI51" i="1"/>
  <c r="BZ51" i="1"/>
  <c r="CV55" i="1"/>
  <c r="AG51" i="1"/>
  <c r="BN58" i="1"/>
  <c r="W82" i="1"/>
  <c r="AK82" i="1"/>
  <c r="BT82" i="1"/>
  <c r="CF82" i="1"/>
  <c r="CH82" i="1"/>
  <c r="AA87" i="1"/>
  <c r="CN87" i="1"/>
  <c r="U87" i="1"/>
  <c r="CJ87" i="1"/>
  <c r="AX107" i="1"/>
  <c r="BV107" i="1"/>
  <c r="CH107" i="1"/>
  <c r="AE107" i="1"/>
  <c r="AQ107" i="1"/>
  <c r="BP107" i="1"/>
  <c r="Y107" i="1"/>
  <c r="AM107" i="1"/>
  <c r="BF117" i="1"/>
  <c r="CP117" i="1"/>
  <c r="CV28" i="1"/>
  <c r="W37" i="1"/>
  <c r="BB155" i="1"/>
  <c r="BN155" i="1"/>
  <c r="BZ155" i="1"/>
  <c r="CL155" i="1"/>
  <c r="U155" i="1"/>
  <c r="AX167" i="1"/>
  <c r="CH167" i="1"/>
  <c r="AZ167" i="1"/>
  <c r="CU167" i="1"/>
  <c r="AK87" i="1"/>
  <c r="W16" i="1"/>
  <c r="CN51" i="1"/>
  <c r="AI58" i="1"/>
  <c r="BF58" i="1"/>
  <c r="BR58" i="1"/>
  <c r="CP58" i="1"/>
  <c r="AS62" i="1"/>
  <c r="CU62" i="1"/>
  <c r="S155" i="1"/>
  <c r="BP167" i="1"/>
  <c r="S247" i="1"/>
  <c r="AK247" i="1"/>
  <c r="BV247" i="1"/>
  <c r="CT247" i="1"/>
  <c r="AK258" i="1"/>
  <c r="BV258" i="1"/>
  <c r="AX258" i="1"/>
  <c r="CH258" i="1"/>
  <c r="Y258" i="1"/>
  <c r="CV265" i="1"/>
  <c r="BP268" i="1"/>
  <c r="CB268" i="1"/>
  <c r="CN268" i="1"/>
  <c r="CV278" i="1"/>
  <c r="BB285" i="1"/>
  <c r="BN285" i="1"/>
  <c r="BZ285" i="1"/>
  <c r="CL285" i="1"/>
  <c r="CV287" i="1"/>
  <c r="CV301" i="1"/>
  <c r="CV334" i="1"/>
  <c r="AO335" i="1"/>
  <c r="BL335" i="1"/>
  <c r="CV338" i="1"/>
  <c r="CJ352" i="1"/>
  <c r="AO352" i="1"/>
  <c r="Y402" i="1"/>
  <c r="AM402" i="1"/>
  <c r="BV402" i="1"/>
  <c r="CJ402" i="1"/>
  <c r="CU402" i="1"/>
  <c r="BZ402" i="1"/>
  <c r="CN402" i="1"/>
  <c r="AG402" i="1"/>
  <c r="BF402" i="1"/>
  <c r="AK408" i="1"/>
  <c r="CN418" i="1"/>
  <c r="CV489" i="1"/>
  <c r="CV488" i="1" s="1"/>
  <c r="BF315" i="1"/>
  <c r="CP315" i="1"/>
  <c r="Y352" i="1"/>
  <c r="AM352" i="1"/>
  <c r="AZ352" i="1"/>
  <c r="BL352" i="1"/>
  <c r="CV354" i="1"/>
  <c r="BF352" i="1"/>
  <c r="CT352" i="1"/>
  <c r="S393" i="1"/>
  <c r="AG393" i="1"/>
  <c r="AS393" i="1"/>
  <c r="BF393" i="1"/>
  <c r="AA393" i="1"/>
  <c r="AO393" i="1"/>
  <c r="BN393" i="1"/>
  <c r="CV397" i="1"/>
  <c r="CV400" i="1"/>
  <c r="AZ402" i="1"/>
  <c r="BP402" i="1"/>
  <c r="CB402" i="1"/>
  <c r="Y408" i="1"/>
  <c r="AI408" i="1"/>
  <c r="CF408" i="1"/>
  <c r="AM418" i="1"/>
  <c r="AX461" i="1"/>
  <c r="CU461" i="1"/>
  <c r="CV467" i="1"/>
  <c r="U163" i="1"/>
  <c r="AI163" i="1"/>
  <c r="BT163" i="1"/>
  <c r="CF163" i="1"/>
  <c r="CV188" i="1"/>
  <c r="CV210" i="1"/>
  <c r="W247" i="1"/>
  <c r="CH247" i="1"/>
  <c r="AM247" i="1"/>
  <c r="AC258" i="1"/>
  <c r="BN258" i="1"/>
  <c r="S285" i="1"/>
  <c r="BF285" i="1"/>
  <c r="BL285" i="1"/>
  <c r="AV299" i="1"/>
  <c r="BT315" i="1"/>
  <c r="CF315" i="1"/>
  <c r="CV329" i="1"/>
  <c r="CV330" i="1"/>
  <c r="Q335" i="1"/>
  <c r="BN335" i="1"/>
  <c r="AI335" i="1"/>
  <c r="CB372" i="1"/>
  <c r="CH372" i="1"/>
  <c r="AE402" i="1"/>
  <c r="AS402" i="1"/>
  <c r="AX408" i="1"/>
  <c r="CH418" i="1"/>
  <c r="AZ461" i="1"/>
  <c r="BL461" i="1"/>
  <c r="CV202" i="1"/>
  <c r="CV241" i="1"/>
  <c r="CB300" i="1"/>
  <c r="CT315" i="1"/>
  <c r="Y321" i="1"/>
  <c r="BP321" i="1"/>
  <c r="CL461" i="1"/>
  <c r="CV140" i="1"/>
  <c r="AM167" i="1"/>
  <c r="BL167" i="1"/>
  <c r="BX167" i="1"/>
  <c r="CJ167" i="1"/>
  <c r="CV178" i="1"/>
  <c r="CV201" i="1"/>
  <c r="CV236" i="1"/>
  <c r="AX268" i="1"/>
  <c r="BV268" i="1"/>
  <c r="CH268" i="1"/>
  <c r="CT268" i="1"/>
  <c r="W273" i="1"/>
  <c r="AK273" i="1"/>
  <c r="CV289" i="1"/>
  <c r="BL315" i="1"/>
  <c r="CJ315" i="1"/>
  <c r="CV346" i="1"/>
  <c r="BF372" i="1"/>
  <c r="CT372" i="1"/>
  <c r="CV378" i="1"/>
  <c r="AE393" i="1"/>
  <c r="AZ418" i="1"/>
  <c r="BN461" i="1"/>
  <c r="BZ461" i="1"/>
  <c r="CN461" i="1"/>
  <c r="CV463" i="1"/>
  <c r="BV461" i="1"/>
  <c r="AV489" i="1"/>
  <c r="BB122" i="1"/>
  <c r="BN122" i="1"/>
  <c r="BZ122" i="1"/>
  <c r="CL122" i="1"/>
  <c r="CV124" i="1"/>
  <c r="BP122" i="1"/>
  <c r="S122" i="1"/>
  <c r="AG122" i="1"/>
  <c r="AS122" i="1"/>
  <c r="CV128" i="1"/>
  <c r="CV134" i="1"/>
  <c r="AO167" i="1"/>
  <c r="BB167" i="1"/>
  <c r="BN167" i="1"/>
  <c r="BZ167" i="1"/>
  <c r="CL167" i="1"/>
  <c r="CV169" i="1"/>
  <c r="CN167" i="1"/>
  <c r="S167" i="1"/>
  <c r="AS167" i="1"/>
  <c r="BJ167" i="1"/>
  <c r="BV167" i="1"/>
  <c r="CT167" i="1"/>
  <c r="AX273" i="1"/>
  <c r="BT280" i="1"/>
  <c r="CF280" i="1"/>
  <c r="CJ280" i="1"/>
  <c r="CU280" i="1"/>
  <c r="CV288" i="1"/>
  <c r="BF300" i="1"/>
  <c r="CV304" i="1"/>
  <c r="AA315" i="1"/>
  <c r="BB315" i="1"/>
  <c r="BN315" i="1"/>
  <c r="BZ315" i="1"/>
  <c r="CL315" i="1"/>
  <c r="CV317" i="1"/>
  <c r="CN321" i="1"/>
  <c r="CF335" i="1"/>
  <c r="BT335" i="1"/>
  <c r="CV341" i="1"/>
  <c r="CV375" i="1"/>
  <c r="AQ372" i="1"/>
  <c r="CN372" i="1"/>
  <c r="S372" i="1"/>
  <c r="AG372" i="1"/>
  <c r="BB393" i="1"/>
  <c r="BZ393" i="1"/>
  <c r="BL402" i="1"/>
  <c r="AU408" i="1"/>
  <c r="AV408" i="1" s="1"/>
  <c r="BF418" i="1"/>
  <c r="W418" i="1"/>
  <c r="AO418" i="1"/>
  <c r="CV436" i="1"/>
  <c r="Q461" i="1"/>
  <c r="AE461" i="1"/>
  <c r="AQ461" i="1"/>
  <c r="BD461" i="1"/>
  <c r="CB461" i="1"/>
  <c r="CT461" i="1"/>
  <c r="Y461" i="1"/>
  <c r="CV479" i="1"/>
  <c r="CV53" i="1"/>
  <c r="CV83" i="1"/>
  <c r="AA82" i="1"/>
  <c r="BA490" i="1"/>
  <c r="AV15" i="1"/>
  <c r="AE16" i="1"/>
  <c r="AQ16" i="1"/>
  <c r="BP16" i="1"/>
  <c r="CB16" i="1"/>
  <c r="CN16" i="1"/>
  <c r="Y16" i="1"/>
  <c r="CV26" i="1"/>
  <c r="AO34" i="1"/>
  <c r="BL37" i="1"/>
  <c r="CJ37" i="1"/>
  <c r="Q37" i="1"/>
  <c r="AA58" i="1"/>
  <c r="AZ58" i="1"/>
  <c r="CJ58" i="1"/>
  <c r="CV60" i="1"/>
  <c r="BV74" i="1"/>
  <c r="BB107" i="1"/>
  <c r="BN107" i="1"/>
  <c r="BZ107" i="1"/>
  <c r="AG167" i="1"/>
  <c r="BO490" i="1"/>
  <c r="AS16" i="1"/>
  <c r="CV22" i="1"/>
  <c r="BT16" i="1"/>
  <c r="CF16" i="1"/>
  <c r="CV31" i="1"/>
  <c r="CV32" i="1"/>
  <c r="Y37" i="1"/>
  <c r="BP82" i="1"/>
  <c r="AE142" i="1"/>
  <c r="S142" i="1"/>
  <c r="BV142" i="1"/>
  <c r="AM155" i="1"/>
  <c r="S16" i="1"/>
  <c r="CV19" i="1"/>
  <c r="U16" i="1"/>
  <c r="CV23" i="1"/>
  <c r="CV25" i="1"/>
  <c r="S34" i="1"/>
  <c r="AU37" i="1"/>
  <c r="AV37" i="1" s="1"/>
  <c r="CV42" i="1"/>
  <c r="CV45" i="1"/>
  <c r="CV48" i="1"/>
  <c r="AA51" i="1"/>
  <c r="AZ62" i="1"/>
  <c r="CJ62" i="1"/>
  <c r="BZ74" i="1"/>
  <c r="AI82" i="1"/>
  <c r="CV123" i="1"/>
  <c r="AG16" i="1"/>
  <c r="AH490" i="1"/>
  <c r="AD490" i="1"/>
  <c r="CV30" i="1"/>
  <c r="AU34" i="1"/>
  <c r="AV34" i="1" s="1"/>
  <c r="CV36" i="1"/>
  <c r="AU44" i="1"/>
  <c r="AV44" i="1" s="1"/>
  <c r="Q44" i="1"/>
  <c r="AE44" i="1"/>
  <c r="AQ44" i="1"/>
  <c r="CV54" i="1"/>
  <c r="AZ51" i="1"/>
  <c r="BN51" i="1"/>
  <c r="CD51" i="1"/>
  <c r="CU51" i="1"/>
  <c r="U62" i="1"/>
  <c r="AI62" i="1"/>
  <c r="CV69" i="1"/>
  <c r="CV80" i="1"/>
  <c r="AU82" i="1"/>
  <c r="AV82" i="1" s="1"/>
  <c r="CV85" i="1"/>
  <c r="BV87" i="1"/>
  <c r="BF87" i="1"/>
  <c r="CV91" i="1"/>
  <c r="AX87" i="1"/>
  <c r="AO107" i="1"/>
  <c r="BI490" i="1"/>
  <c r="BU490" i="1"/>
  <c r="CG490" i="1"/>
  <c r="AU16" i="1"/>
  <c r="AV16" i="1" s="1"/>
  <c r="CQ490" i="1"/>
  <c r="AK16" i="1"/>
  <c r="AX16" i="1"/>
  <c r="BV16" i="1"/>
  <c r="CH16" i="1"/>
  <c r="CV21" i="1"/>
  <c r="CK490" i="1"/>
  <c r="AM16" i="1"/>
  <c r="CV24" i="1"/>
  <c r="CV27" i="1"/>
  <c r="CV29" i="1"/>
  <c r="CV35" i="1"/>
  <c r="AK34" i="1"/>
  <c r="AV35" i="1"/>
  <c r="BT34" i="1"/>
  <c r="CF34" i="1"/>
  <c r="BB34" i="1"/>
  <c r="BN34" i="1"/>
  <c r="BZ34" i="1"/>
  <c r="BF44" i="1"/>
  <c r="Q62" i="1"/>
  <c r="CV73" i="1"/>
  <c r="CH74" i="1"/>
  <c r="AZ87" i="1"/>
  <c r="AE37" i="1"/>
  <c r="AQ37" i="1"/>
  <c r="BP37" i="1"/>
  <c r="CB37" i="1"/>
  <c r="CN37" i="1"/>
  <c r="CV43" i="1"/>
  <c r="CV47" i="1"/>
  <c r="CV50" i="1"/>
  <c r="S51" i="1"/>
  <c r="AM58" i="1"/>
  <c r="AX58" i="1"/>
  <c r="BJ58" i="1"/>
  <c r="BV58" i="1"/>
  <c r="CH58" i="1"/>
  <c r="CV61" i="1"/>
  <c r="S62" i="1"/>
  <c r="AG62" i="1"/>
  <c r="CV65" i="1"/>
  <c r="CV66" i="1"/>
  <c r="Y74" i="1"/>
  <c r="AM74" i="1"/>
  <c r="AX74" i="1"/>
  <c r="Y82" i="1"/>
  <c r="AM82" i="1"/>
  <c r="BV82" i="1"/>
  <c r="CV84" i="1"/>
  <c r="S87" i="1"/>
  <c r="AG87" i="1"/>
  <c r="CV90" i="1"/>
  <c r="AE87" i="1"/>
  <c r="AS87" i="1"/>
  <c r="Y87" i="1"/>
  <c r="AM87" i="1"/>
  <c r="CV97" i="1"/>
  <c r="CV101" i="1"/>
  <c r="CV102" i="1"/>
  <c r="CV103" i="1"/>
  <c r="AI117" i="1"/>
  <c r="BT117" i="1"/>
  <c r="CF117" i="1"/>
  <c r="AX117" i="1"/>
  <c r="BV117" i="1"/>
  <c r="CM122" i="1"/>
  <c r="CV139" i="1"/>
  <c r="AO142" i="1"/>
  <c r="CV144" i="1"/>
  <c r="BP142" i="1"/>
  <c r="CB142" i="1"/>
  <c r="CN142" i="1"/>
  <c r="CU142" i="1"/>
  <c r="AA163" i="1"/>
  <c r="BN163" i="1"/>
  <c r="CL163" i="1"/>
  <c r="CV166" i="1"/>
  <c r="CV168" i="1"/>
  <c r="BD167" i="1"/>
  <c r="CB167" i="1"/>
  <c r="BF167" i="1"/>
  <c r="BR167" i="1"/>
  <c r="CD167" i="1"/>
  <c r="CP167" i="1"/>
  <c r="AG107" i="1"/>
  <c r="CU107" i="1"/>
  <c r="CV112" i="1"/>
  <c r="CV115" i="1"/>
  <c r="AI122" i="1"/>
  <c r="AU122" i="1"/>
  <c r="AV122" i="1" s="1"/>
  <c r="U122" i="1"/>
  <c r="AA122" i="1"/>
  <c r="CV130" i="1"/>
  <c r="CU122" i="1"/>
  <c r="CV143" i="1"/>
  <c r="AG142" i="1"/>
  <c r="AS142" i="1"/>
  <c r="CV147" i="1"/>
  <c r="AZ142" i="1"/>
  <c r="BL142" i="1"/>
  <c r="AZ155" i="1"/>
  <c r="BL155" i="1"/>
  <c r="BX155" i="1"/>
  <c r="CJ155" i="1"/>
  <c r="CV162" i="1"/>
  <c r="BT37" i="1"/>
  <c r="CF37" i="1"/>
  <c r="CV41" i="1"/>
  <c r="AX44" i="1"/>
  <c r="BV44" i="1"/>
  <c r="CH44" i="1"/>
  <c r="CV46" i="1"/>
  <c r="CV49" i="1"/>
  <c r="W51" i="1"/>
  <c r="AK51" i="1"/>
  <c r="BF51" i="1"/>
  <c r="BV51" i="1"/>
  <c r="CV59" i="1"/>
  <c r="AK62" i="1"/>
  <c r="BT62" i="1"/>
  <c r="CF62" i="1"/>
  <c r="CV64" i="1"/>
  <c r="BP62" i="1"/>
  <c r="CB62" i="1"/>
  <c r="CN62" i="1"/>
  <c r="CV72" i="1"/>
  <c r="CV76" i="1"/>
  <c r="AE74" i="1"/>
  <c r="CP74" i="1"/>
  <c r="Q82" i="1"/>
  <c r="AE82" i="1"/>
  <c r="AQ82" i="1"/>
  <c r="BB82" i="1"/>
  <c r="BN82" i="1"/>
  <c r="BZ82" i="1"/>
  <c r="CL82" i="1"/>
  <c r="BL87" i="1"/>
  <c r="CV94" i="1"/>
  <c r="U107" i="1"/>
  <c r="AI107" i="1"/>
  <c r="AU107" i="1"/>
  <c r="AV107" i="1" s="1"/>
  <c r="BF107" i="1"/>
  <c r="CD107" i="1"/>
  <c r="CN108" i="1"/>
  <c r="CN107" i="1" s="1"/>
  <c r="AZ117" i="1"/>
  <c r="BL117" i="1"/>
  <c r="CJ117" i="1"/>
  <c r="Q117" i="1"/>
  <c r="AE117" i="1"/>
  <c r="AQ117" i="1"/>
  <c r="W122" i="1"/>
  <c r="AK122" i="1"/>
  <c r="AV123" i="1"/>
  <c r="BT122" i="1"/>
  <c r="CF122" i="1"/>
  <c r="CV127" i="1"/>
  <c r="AZ122" i="1"/>
  <c r="BL122" i="1"/>
  <c r="CV133" i="1"/>
  <c r="CV137" i="1"/>
  <c r="CN138" i="1"/>
  <c r="CN122" i="1" s="1"/>
  <c r="Q155" i="1"/>
  <c r="AE155" i="1"/>
  <c r="AQ155" i="1"/>
  <c r="BF155" i="1"/>
  <c r="CP155" i="1"/>
  <c r="AA155" i="1"/>
  <c r="AO155" i="1"/>
  <c r="CV161" i="1"/>
  <c r="U167" i="1"/>
  <c r="CL34" i="1"/>
  <c r="CV40" i="1"/>
  <c r="Y44" i="1"/>
  <c r="Y51" i="1"/>
  <c r="AO51" i="1"/>
  <c r="S58" i="1"/>
  <c r="AG58" i="1"/>
  <c r="Y62" i="1"/>
  <c r="AM62" i="1"/>
  <c r="AX62" i="1"/>
  <c r="BV62" i="1"/>
  <c r="CH62" i="1"/>
  <c r="CV67" i="1"/>
  <c r="CV71" i="1"/>
  <c r="AO74" i="1"/>
  <c r="BN74" i="1"/>
  <c r="CV92" i="1"/>
  <c r="CV93" i="1"/>
  <c r="W107" i="1"/>
  <c r="AK107" i="1"/>
  <c r="AV108" i="1"/>
  <c r="BT107" i="1"/>
  <c r="CF107" i="1"/>
  <c r="CV110" i="1"/>
  <c r="CB107" i="1"/>
  <c r="Y122" i="1"/>
  <c r="BV122" i="1"/>
  <c r="CV126" i="1"/>
  <c r="AE122" i="1"/>
  <c r="AQ122" i="1"/>
  <c r="CV129" i="1"/>
  <c r="CV132" i="1"/>
  <c r="CV136" i="1"/>
  <c r="U142" i="1"/>
  <c r="AI142" i="1"/>
  <c r="BT142" i="1"/>
  <c r="CF142" i="1"/>
  <c r="CV149" i="1"/>
  <c r="CV153" i="1"/>
  <c r="AS155" i="1"/>
  <c r="AU155" i="1"/>
  <c r="AV155" i="1" s="1"/>
  <c r="CV160" i="1"/>
  <c r="AA62" i="1"/>
  <c r="AO62" i="1"/>
  <c r="AZ74" i="1"/>
  <c r="CV75" i="1"/>
  <c r="CJ74" i="1"/>
  <c r="CV86" i="1"/>
  <c r="BP87" i="1"/>
  <c r="CV95" i="1"/>
  <c r="CV98" i="1"/>
  <c r="CV106" i="1"/>
  <c r="CL107" i="1"/>
  <c r="BX107" i="1"/>
  <c r="CV113" i="1"/>
  <c r="AU117" i="1"/>
  <c r="AV117" i="1" s="1"/>
  <c r="AO122" i="1"/>
  <c r="Q122" i="1"/>
  <c r="CJ122" i="1"/>
  <c r="CV135" i="1"/>
  <c r="W142" i="1"/>
  <c r="AX142" i="1"/>
  <c r="CV148" i="1"/>
  <c r="CV152" i="1"/>
  <c r="AI155" i="1"/>
  <c r="AM163" i="1"/>
  <c r="Y167" i="1"/>
  <c r="Q167" i="1"/>
  <c r="CV100" i="1"/>
  <c r="CV104" i="1"/>
  <c r="CV116" i="1"/>
  <c r="AO117" i="1"/>
  <c r="BB117" i="1"/>
  <c r="BN117" i="1"/>
  <c r="BZ117" i="1"/>
  <c r="CL117" i="1"/>
  <c r="BF122" i="1"/>
  <c r="CV131" i="1"/>
  <c r="CV141" i="1"/>
  <c r="BF142" i="1"/>
  <c r="CV146" i="1"/>
  <c r="BB142" i="1"/>
  <c r="BN142" i="1"/>
  <c r="BZ142" i="1"/>
  <c r="CV150" i="1"/>
  <c r="CV154" i="1"/>
  <c r="Y155" i="1"/>
  <c r="AX155" i="1"/>
  <c r="BJ155" i="1"/>
  <c r="BV155" i="1"/>
  <c r="CH155" i="1"/>
  <c r="CT155" i="1"/>
  <c r="CV158" i="1"/>
  <c r="BP155" i="1"/>
  <c r="CB155" i="1"/>
  <c r="CN155" i="1"/>
  <c r="CV164" i="1"/>
  <c r="BP163" i="1"/>
  <c r="CB163" i="1"/>
  <c r="CN163" i="1"/>
  <c r="W167" i="1"/>
  <c r="AK167" i="1"/>
  <c r="BH167" i="1"/>
  <c r="BT167" i="1"/>
  <c r="CF167" i="1"/>
  <c r="CV173" i="1"/>
  <c r="CV174" i="1"/>
  <c r="CV175" i="1"/>
  <c r="CV183" i="1"/>
  <c r="CV195" i="1"/>
  <c r="CV196" i="1"/>
  <c r="CV213" i="1"/>
  <c r="CV224" i="1"/>
  <c r="CV227" i="1"/>
  <c r="CV233" i="1"/>
  <c r="AA247" i="1"/>
  <c r="AO247" i="1"/>
  <c r="U258" i="1"/>
  <c r="AS258" i="1"/>
  <c r="BF258" i="1"/>
  <c r="BR258" i="1"/>
  <c r="CD258" i="1"/>
  <c r="CV262" i="1"/>
  <c r="AG267" i="1"/>
  <c r="AG258" i="1" s="1"/>
  <c r="AI268" i="1"/>
  <c r="AU268" i="1"/>
  <c r="AV268" i="1" s="1"/>
  <c r="AU273" i="1"/>
  <c r="AV273" i="1" s="1"/>
  <c r="S273" i="1"/>
  <c r="U273" i="1"/>
  <c r="CV281" i="1"/>
  <c r="BB280" i="1"/>
  <c r="BN280" i="1"/>
  <c r="BZ280" i="1"/>
  <c r="CV282" i="1"/>
  <c r="CV283" i="1"/>
  <c r="W285" i="1"/>
  <c r="AK285" i="1"/>
  <c r="BT285" i="1"/>
  <c r="CF285" i="1"/>
  <c r="CV292" i="1"/>
  <c r="CV293" i="1"/>
  <c r="CV294" i="1"/>
  <c r="CV295" i="1"/>
  <c r="AZ300" i="1"/>
  <c r="BL300" i="1"/>
  <c r="CJ300" i="1"/>
  <c r="CV302" i="1"/>
  <c r="AE300" i="1"/>
  <c r="W315" i="1"/>
  <c r="AK315" i="1"/>
  <c r="CT321" i="1"/>
  <c r="CV331" i="1"/>
  <c r="CV172" i="1"/>
  <c r="CV182" i="1"/>
  <c r="CV191" i="1"/>
  <c r="CV192" i="1"/>
  <c r="CV193" i="1"/>
  <c r="CV194" i="1"/>
  <c r="CV204" i="1"/>
  <c r="CV216" i="1"/>
  <c r="CV226" i="1"/>
  <c r="CV232" i="1"/>
  <c r="CV244" i="1"/>
  <c r="BB247" i="1"/>
  <c r="BN247" i="1"/>
  <c r="BZ247" i="1"/>
  <c r="CV249" i="1"/>
  <c r="AI258" i="1"/>
  <c r="CF273" i="1"/>
  <c r="BT273" i="1"/>
  <c r="S280" i="1"/>
  <c r="Y285" i="1"/>
  <c r="AX285" i="1"/>
  <c r="BV285" i="1"/>
  <c r="CH285" i="1"/>
  <c r="CT285" i="1"/>
  <c r="AM285" i="1"/>
  <c r="AZ285" i="1"/>
  <c r="CJ285" i="1"/>
  <c r="CV291" i="1"/>
  <c r="S300" i="1"/>
  <c r="AO300" i="1"/>
  <c r="CV303" i="1"/>
  <c r="CV313" i="1"/>
  <c r="CV171" i="1"/>
  <c r="AE167" i="1"/>
  <c r="AQ167" i="1"/>
  <c r="CV179" i="1"/>
  <c r="CV180" i="1"/>
  <c r="CV181" i="1"/>
  <c r="CV190" i="1"/>
  <c r="CV203" i="1"/>
  <c r="CV207" i="1"/>
  <c r="CV209" i="1"/>
  <c r="CV212" i="1"/>
  <c r="CV215" i="1"/>
  <c r="CV217" i="1"/>
  <c r="CV219" i="1"/>
  <c r="CV230" i="1"/>
  <c r="CV231" i="1"/>
  <c r="CV242" i="1"/>
  <c r="CV248" i="1"/>
  <c r="AE247" i="1"/>
  <c r="AQ247" i="1"/>
  <c r="BP247" i="1"/>
  <c r="CN247" i="1"/>
  <c r="BV273" i="1"/>
  <c r="CH273" i="1"/>
  <c r="CT273" i="1"/>
  <c r="AM273" i="1"/>
  <c r="CV279" i="1"/>
  <c r="AI280" i="1"/>
  <c r="AU280" i="1"/>
  <c r="AV280" i="1" s="1"/>
  <c r="BF280" i="1"/>
  <c r="CD280" i="1"/>
  <c r="CV311" i="1"/>
  <c r="CV312" i="1"/>
  <c r="AS300" i="1"/>
  <c r="BP285" i="1"/>
  <c r="CB285" i="1"/>
  <c r="CN285" i="1"/>
  <c r="AG285" i="1"/>
  <c r="AS285" i="1"/>
  <c r="AX321" i="1"/>
  <c r="BV321" i="1"/>
  <c r="AA321" i="1"/>
  <c r="CB321" i="1"/>
  <c r="CV177" i="1"/>
  <c r="CV185" i="1"/>
  <c r="CV186" i="1"/>
  <c r="CV187" i="1"/>
  <c r="CV198" i="1"/>
  <c r="CV199" i="1"/>
  <c r="CV200" i="1"/>
  <c r="CV205" i="1"/>
  <c r="CV208" i="1"/>
  <c r="CV214" i="1"/>
  <c r="CV218" i="1"/>
  <c r="CV223" i="1"/>
  <c r="CV229" i="1"/>
  <c r="CV239" i="1"/>
  <c r="CV240" i="1"/>
  <c r="U247" i="1"/>
  <c r="AI247" i="1"/>
  <c r="CF247" i="1"/>
  <c r="CV250" i="1"/>
  <c r="CV254" i="1"/>
  <c r="CV257" i="1"/>
  <c r="CV259" i="1"/>
  <c r="AO258" i="1"/>
  <c r="BJ258" i="1"/>
  <c r="CT258" i="1"/>
  <c r="BB268" i="1"/>
  <c r="BN268" i="1"/>
  <c r="BZ268" i="1"/>
  <c r="CV270" i="1"/>
  <c r="CV271" i="1"/>
  <c r="CV272" i="1"/>
  <c r="AA273" i="1"/>
  <c r="BB273" i="1"/>
  <c r="BN273" i="1"/>
  <c r="BZ273" i="1"/>
  <c r="CV275" i="1"/>
  <c r="CV276" i="1"/>
  <c r="CV277" i="1"/>
  <c r="Y280" i="1"/>
  <c r="AX280" i="1"/>
  <c r="BV280" i="1"/>
  <c r="CH280" i="1"/>
  <c r="CT280" i="1"/>
  <c r="CV297" i="1"/>
  <c r="AV301" i="1"/>
  <c r="BT300" i="1"/>
  <c r="CF300" i="1"/>
  <c r="CV305" i="1"/>
  <c r="AA300" i="1"/>
  <c r="S315" i="1"/>
  <c r="CJ142" i="1"/>
  <c r="AA142" i="1"/>
  <c r="CV151" i="1"/>
  <c r="W155" i="1"/>
  <c r="BT155" i="1"/>
  <c r="CF155" i="1"/>
  <c r="CU155" i="1"/>
  <c r="CV159" i="1"/>
  <c r="CV165" i="1"/>
  <c r="AE163" i="1"/>
  <c r="AQ163" i="1"/>
  <c r="AI167" i="1"/>
  <c r="AU167" i="1"/>
  <c r="AV167" i="1" s="1"/>
  <c r="CV176" i="1"/>
  <c r="CV184" i="1"/>
  <c r="CV197" i="1"/>
  <c r="CV211" i="1"/>
  <c r="CV221" i="1"/>
  <c r="CV235" i="1"/>
  <c r="CV238" i="1"/>
  <c r="CV245" i="1"/>
  <c r="AZ247" i="1"/>
  <c r="BL247" i="1"/>
  <c r="CJ247" i="1"/>
  <c r="CU247" i="1"/>
  <c r="CV251" i="1"/>
  <c r="CV252" i="1"/>
  <c r="Q258" i="1"/>
  <c r="S258" i="1"/>
  <c r="BD258" i="1"/>
  <c r="BP258" i="1"/>
  <c r="CN258" i="1"/>
  <c r="CV260" i="1"/>
  <c r="BB258" i="1"/>
  <c r="BZ258" i="1"/>
  <c r="CL258" i="1"/>
  <c r="CV263" i="1"/>
  <c r="CV264" i="1"/>
  <c r="S268" i="1"/>
  <c r="AE273" i="1"/>
  <c r="AQ273" i="1"/>
  <c r="BP273" i="1"/>
  <c r="CB273" i="1"/>
  <c r="CN273" i="1"/>
  <c r="AG273" i="1"/>
  <c r="AS273" i="1"/>
  <c r="BF273" i="1"/>
  <c r="AI285" i="1"/>
  <c r="AU285" i="1"/>
  <c r="AV285" i="1" s="1"/>
  <c r="U285" i="1"/>
  <c r="CV296" i="1"/>
  <c r="W300" i="1"/>
  <c r="AK300" i="1"/>
  <c r="CV306" i="1"/>
  <c r="CV307" i="1"/>
  <c r="CV308" i="1"/>
  <c r="CV309" i="1"/>
  <c r="CV310" i="1"/>
  <c r="AI315" i="1"/>
  <c r="AU315" i="1"/>
  <c r="AV315" i="1" s="1"/>
  <c r="AQ321" i="1"/>
  <c r="CV323" i="1"/>
  <c r="S321" i="1"/>
  <c r="Q280" i="1"/>
  <c r="AE280" i="1"/>
  <c r="AQ280" i="1"/>
  <c r="BP280" i="1"/>
  <c r="CB280" i="1"/>
  <c r="CN280" i="1"/>
  <c r="AA285" i="1"/>
  <c r="AO285" i="1"/>
  <c r="CU285" i="1"/>
  <c r="Q285" i="1"/>
  <c r="CV314" i="1"/>
  <c r="Y315" i="1"/>
  <c r="AX315" i="1"/>
  <c r="BV315" i="1"/>
  <c r="CH315" i="1"/>
  <c r="AM315" i="1"/>
  <c r="CV322" i="1"/>
  <c r="AG321" i="1"/>
  <c r="AS321" i="1"/>
  <c r="CV324" i="1"/>
  <c r="AM321" i="1"/>
  <c r="AZ321" i="1"/>
  <c r="BL321" i="1"/>
  <c r="CJ321" i="1"/>
  <c r="CV328" i="1"/>
  <c r="S335" i="1"/>
  <c r="AG335" i="1"/>
  <c r="AS335" i="1"/>
  <c r="BP335" i="1"/>
  <c r="CB335" i="1"/>
  <c r="AK335" i="1"/>
  <c r="AX335" i="1"/>
  <c r="BV335" i="1"/>
  <c r="CH335" i="1"/>
  <c r="AA352" i="1"/>
  <c r="BB352" i="1"/>
  <c r="BN352" i="1"/>
  <c r="BZ352" i="1"/>
  <c r="CN352" i="1"/>
  <c r="AV354" i="1"/>
  <c r="AU352" i="1"/>
  <c r="AV352" i="1" s="1"/>
  <c r="CV357" i="1"/>
  <c r="Y372" i="1"/>
  <c r="AM372" i="1"/>
  <c r="AX372" i="1"/>
  <c r="BV372" i="1"/>
  <c r="CJ372" i="1"/>
  <c r="CU372" i="1"/>
  <c r="AA372" i="1"/>
  <c r="AS372" i="1"/>
  <c r="BP372" i="1"/>
  <c r="CP372" i="1"/>
  <c r="AO315" i="1"/>
  <c r="CU315" i="1"/>
  <c r="CV320" i="1"/>
  <c r="U321" i="1"/>
  <c r="AI321" i="1"/>
  <c r="AU321" i="1"/>
  <c r="AV321" i="1" s="1"/>
  <c r="BF321" i="1"/>
  <c r="CU321" i="1"/>
  <c r="CV327" i="1"/>
  <c r="CV332" i="1"/>
  <c r="U335" i="1"/>
  <c r="CV342" i="1"/>
  <c r="CV353" i="1"/>
  <c r="AE352" i="1"/>
  <c r="AQ352" i="1"/>
  <c r="BP352" i="1"/>
  <c r="CB352" i="1"/>
  <c r="CV369" i="1"/>
  <c r="AE372" i="1"/>
  <c r="CV318" i="1"/>
  <c r="CV319" i="1"/>
  <c r="W321" i="1"/>
  <c r="AK321" i="1"/>
  <c r="BT321" i="1"/>
  <c r="CF321" i="1"/>
  <c r="Q321" i="1"/>
  <c r="CV339" i="1"/>
  <c r="BF335" i="1"/>
  <c r="CV347" i="1"/>
  <c r="CV349" i="1"/>
  <c r="Q352" i="1"/>
  <c r="AM335" i="1"/>
  <c r="U352" i="1"/>
  <c r="BT352" i="1"/>
  <c r="CF352" i="1"/>
  <c r="CV368" i="1"/>
  <c r="U372" i="1"/>
  <c r="AI372" i="1"/>
  <c r="AO321" i="1"/>
  <c r="CV325" i="1"/>
  <c r="BB321" i="1"/>
  <c r="BN321" i="1"/>
  <c r="BZ321" i="1"/>
  <c r="AA335" i="1"/>
  <c r="CV337" i="1"/>
  <c r="CU335" i="1"/>
  <c r="CV345" i="1"/>
  <c r="CT335" i="1"/>
  <c r="CV348" i="1"/>
  <c r="W352" i="1"/>
  <c r="AX352" i="1"/>
  <c r="BV352" i="1"/>
  <c r="CV358" i="1"/>
  <c r="CV361" i="1"/>
  <c r="CV333" i="1"/>
  <c r="CV336" i="1"/>
  <c r="AE335" i="1"/>
  <c r="AQ335" i="1"/>
  <c r="CN335" i="1"/>
  <c r="CV340" i="1"/>
  <c r="CV343" i="1"/>
  <c r="CV344" i="1"/>
  <c r="Y335" i="1"/>
  <c r="CJ335" i="1"/>
  <c r="CV350" i="1"/>
  <c r="CV351" i="1"/>
  <c r="AV376" i="1"/>
  <c r="AU372" i="1"/>
  <c r="AV372" i="1" s="1"/>
  <c r="W372" i="1"/>
  <c r="AK372" i="1"/>
  <c r="BT372" i="1"/>
  <c r="CF372" i="1"/>
  <c r="CV379" i="1"/>
  <c r="CV384" i="1"/>
  <c r="U418" i="1"/>
  <c r="CU418" i="1"/>
  <c r="AA402" i="1"/>
  <c r="AO402" i="1"/>
  <c r="CV404" i="1"/>
  <c r="CV413" i="1"/>
  <c r="CT418" i="1"/>
  <c r="CV423" i="1"/>
  <c r="AK418" i="1"/>
  <c r="CF418" i="1"/>
  <c r="CV426" i="1"/>
  <c r="AX418" i="1"/>
  <c r="CV448" i="1"/>
  <c r="CV453" i="1"/>
  <c r="CV454" i="1"/>
  <c r="CV459" i="1"/>
  <c r="CV460" i="1"/>
  <c r="CV462" i="1"/>
  <c r="AG461" i="1"/>
  <c r="AS461" i="1"/>
  <c r="CP461" i="1"/>
  <c r="CV466" i="1"/>
  <c r="CV472" i="1"/>
  <c r="CV478" i="1"/>
  <c r="CV484" i="1"/>
  <c r="CV487" i="1"/>
  <c r="CV371" i="1"/>
  <c r="CV374" i="1"/>
  <c r="CV377" i="1"/>
  <c r="CV383" i="1"/>
  <c r="CV386" i="1"/>
  <c r="CV390" i="1"/>
  <c r="AX393" i="1"/>
  <c r="BV393" i="1"/>
  <c r="CJ393" i="1"/>
  <c r="CV396" i="1"/>
  <c r="CV399" i="1"/>
  <c r="Q402" i="1"/>
  <c r="Q408" i="1"/>
  <c r="AE408" i="1"/>
  <c r="AQ408" i="1"/>
  <c r="BP408" i="1"/>
  <c r="CB408" i="1"/>
  <c r="CV410" i="1"/>
  <c r="AZ408" i="1"/>
  <c r="BL408" i="1"/>
  <c r="BX408" i="1"/>
  <c r="CV412" i="1"/>
  <c r="AV419" i="1"/>
  <c r="AV418" i="1" s="1"/>
  <c r="BL418" i="1"/>
  <c r="CV429" i="1"/>
  <c r="CV432" i="1"/>
  <c r="CV441" i="1"/>
  <c r="CV442" i="1"/>
  <c r="CV443" i="1"/>
  <c r="CV446" i="1"/>
  <c r="CV447" i="1"/>
  <c r="CV451" i="1"/>
  <c r="CV452" i="1"/>
  <c r="U461" i="1"/>
  <c r="AI461" i="1"/>
  <c r="AU461" i="1"/>
  <c r="AV461" i="1" s="1"/>
  <c r="BF461" i="1"/>
  <c r="BR461" i="1"/>
  <c r="CD461" i="1"/>
  <c r="CV471" i="1"/>
  <c r="CV477" i="1"/>
  <c r="CV483" i="1"/>
  <c r="CV356" i="1"/>
  <c r="CV360" i="1"/>
  <c r="CH352" i="1"/>
  <c r="CV364" i="1"/>
  <c r="CV367" i="1"/>
  <c r="CV370" i="1"/>
  <c r="CV373" i="1"/>
  <c r="BB372" i="1"/>
  <c r="BN372" i="1"/>
  <c r="BZ372" i="1"/>
  <c r="CV376" i="1"/>
  <c r="AO372" i="1"/>
  <c r="CV382" i="1"/>
  <c r="CV389" i="1"/>
  <c r="CV392" i="1"/>
  <c r="Y393" i="1"/>
  <c r="AM393" i="1"/>
  <c r="S402" i="1"/>
  <c r="U402" i="1"/>
  <c r="AG408" i="1"/>
  <c r="AS408" i="1"/>
  <c r="BF408" i="1"/>
  <c r="CD408" i="1"/>
  <c r="AA408" i="1"/>
  <c r="BN408" i="1"/>
  <c r="CV417" i="1"/>
  <c r="Q418" i="1"/>
  <c r="CV421" i="1"/>
  <c r="BT418" i="1"/>
  <c r="CV431" i="1"/>
  <c r="CV433" i="1"/>
  <c r="CV437" i="1"/>
  <c r="CV440" i="1"/>
  <c r="CV457" i="1"/>
  <c r="CV458" i="1"/>
  <c r="W461" i="1"/>
  <c r="AK461" i="1"/>
  <c r="AV462" i="1"/>
  <c r="BH461" i="1"/>
  <c r="BT461" i="1"/>
  <c r="CF461" i="1"/>
  <c r="CV470" i="1"/>
  <c r="CV476" i="1"/>
  <c r="CV482" i="1"/>
  <c r="CV355" i="1"/>
  <c r="CV363" i="1"/>
  <c r="CU352" i="1"/>
  <c r="CV366" i="1"/>
  <c r="Q372" i="1"/>
  <c r="AZ372" i="1"/>
  <c r="BL372" i="1"/>
  <c r="CV381" i="1"/>
  <c r="CV385" i="1"/>
  <c r="CV388" i="1"/>
  <c r="CV391" i="1"/>
  <c r="CV395" i="1"/>
  <c r="CV398" i="1"/>
  <c r="CV401" i="1"/>
  <c r="U408" i="1"/>
  <c r="Y418" i="1"/>
  <c r="BV418" i="1"/>
  <c r="CV435" i="1"/>
  <c r="CV438" i="1"/>
  <c r="CV439" i="1"/>
  <c r="CV444" i="1"/>
  <c r="CV445" i="1"/>
  <c r="CV449" i="1"/>
  <c r="CV450" i="1"/>
  <c r="CV465" i="1"/>
  <c r="CV469" i="1"/>
  <c r="CV475" i="1"/>
  <c r="CV481" i="1"/>
  <c r="CV485" i="1"/>
  <c r="S352" i="1"/>
  <c r="AG352" i="1"/>
  <c r="AS352" i="1"/>
  <c r="CV359" i="1"/>
  <c r="CV362" i="1"/>
  <c r="AK352" i="1"/>
  <c r="CV365" i="1"/>
  <c r="CV380" i="1"/>
  <c r="CV387" i="1"/>
  <c r="BP393" i="1"/>
  <c r="CB393" i="1"/>
  <c r="BT402" i="1"/>
  <c r="CF402" i="1"/>
  <c r="CV405" i="1"/>
  <c r="CU408" i="1"/>
  <c r="CV415" i="1"/>
  <c r="BB418" i="1"/>
  <c r="BN418" i="1"/>
  <c r="BZ418" i="1"/>
  <c r="CL418" i="1"/>
  <c r="AS418" i="1"/>
  <c r="BX418" i="1"/>
  <c r="CV428" i="1"/>
  <c r="CV430" i="1"/>
  <c r="CV434" i="1"/>
  <c r="CV455" i="1"/>
  <c r="CV456" i="1"/>
  <c r="AO461" i="1"/>
  <c r="CV464" i="1"/>
  <c r="AM461" i="1"/>
  <c r="CJ461" i="1"/>
  <c r="CV468" i="1"/>
  <c r="CV474" i="1"/>
  <c r="CV480" i="1"/>
  <c r="R490" i="1"/>
  <c r="X490" i="1"/>
  <c r="AF490" i="1"/>
  <c r="AL490" i="1"/>
  <c r="CV18" i="1"/>
  <c r="Z490" i="1"/>
  <c r="AY490" i="1"/>
  <c r="BE490" i="1"/>
  <c r="BK490" i="1"/>
  <c r="BQ490" i="1"/>
  <c r="BW490" i="1"/>
  <c r="CC490" i="1"/>
  <c r="CI490" i="1"/>
  <c r="CO490" i="1"/>
  <c r="CV15" i="1"/>
  <c r="CV14" i="1" s="1"/>
  <c r="AA16" i="1"/>
  <c r="AU74" i="1"/>
  <c r="AV74" i="1" s="1"/>
  <c r="S74" i="1"/>
  <c r="AG74" i="1"/>
  <c r="AS74" i="1"/>
  <c r="CV78" i="1"/>
  <c r="Q87" i="1"/>
  <c r="CU89" i="1"/>
  <c r="CU87" i="1" s="1"/>
  <c r="CV96" i="1"/>
  <c r="CV105" i="1"/>
  <c r="CV38" i="1"/>
  <c r="CV39" i="1"/>
  <c r="AA44" i="1"/>
  <c r="CV52" i="1"/>
  <c r="AE58" i="1"/>
  <c r="AQ58" i="1"/>
  <c r="CV70" i="1"/>
  <c r="Q74" i="1"/>
  <c r="AO87" i="1"/>
  <c r="BB87" i="1"/>
  <c r="BN87" i="1"/>
  <c r="BZ87" i="1"/>
  <c r="AV89" i="1"/>
  <c r="AU87" i="1"/>
  <c r="AV87" i="1" s="1"/>
  <c r="CV111" i="1"/>
  <c r="CV121" i="1"/>
  <c r="U117" i="1"/>
  <c r="P490" i="1"/>
  <c r="V490" i="1"/>
  <c r="AC490" i="1"/>
  <c r="CV57" i="1"/>
  <c r="CV56" i="1" s="1"/>
  <c r="CV63" i="1"/>
  <c r="AB490" i="1"/>
  <c r="W34" i="1"/>
  <c r="Q51" i="1"/>
  <c r="AU51" i="1"/>
  <c r="AV51" i="1" s="1"/>
  <c r="BD58" i="1"/>
  <c r="BP58" i="1"/>
  <c r="CB58" i="1"/>
  <c r="CN58" i="1"/>
  <c r="AK58" i="1"/>
  <c r="AU62" i="1"/>
  <c r="AV62" i="1" s="1"/>
  <c r="AE62" i="1"/>
  <c r="AQ62" i="1"/>
  <c r="CV79" i="1"/>
  <c r="AI87" i="1"/>
  <c r="BT87" i="1"/>
  <c r="CF87" i="1"/>
  <c r="CV99" i="1"/>
  <c r="AA107" i="1"/>
  <c r="CM107" i="1"/>
  <c r="CM490" i="1" s="1"/>
  <c r="AZ107" i="1"/>
  <c r="BL107" i="1"/>
  <c r="CJ107" i="1"/>
  <c r="CV114" i="1"/>
  <c r="W117" i="1"/>
  <c r="CV118" i="1"/>
  <c r="AK117" i="1"/>
  <c r="AV14" i="1"/>
  <c r="AR490" i="1"/>
  <c r="Q58" i="1"/>
  <c r="AS58" i="1"/>
  <c r="BP74" i="1"/>
  <c r="CB74" i="1"/>
  <c r="CN74" i="1"/>
  <c r="U77" i="1"/>
  <c r="U74" i="1" s="1"/>
  <c r="CU77" i="1"/>
  <c r="CU74" i="1" s="1"/>
  <c r="T74" i="1"/>
  <c r="T490" i="1" s="1"/>
  <c r="W87" i="1"/>
  <c r="CV88" i="1"/>
  <c r="CV109" i="1"/>
  <c r="Y117" i="1"/>
  <c r="CV120" i="1"/>
  <c r="Q107" i="1"/>
  <c r="Q142" i="1"/>
  <c r="AU142" i="1"/>
  <c r="AV142" i="1" s="1"/>
  <c r="CV234" i="1"/>
  <c r="CV243" i="1"/>
  <c r="CV253" i="1"/>
  <c r="AA258" i="1"/>
  <c r="AM258" i="1"/>
  <c r="CV125" i="1"/>
  <c r="Q163" i="1"/>
  <c r="AU163" i="1"/>
  <c r="AV163" i="1" s="1"/>
  <c r="CV170" i="1"/>
  <c r="CV255" i="1"/>
  <c r="AK157" i="1"/>
  <c r="CV157" i="1" s="1"/>
  <c r="AV157" i="1"/>
  <c r="CV206" i="1"/>
  <c r="AV225" i="1"/>
  <c r="CV261" i="1"/>
  <c r="CV119" i="1"/>
  <c r="CV156" i="1"/>
  <c r="CV228" i="1"/>
  <c r="CV237" i="1"/>
  <c r="CV246" i="1"/>
  <c r="AU258" i="1"/>
  <c r="AV258" i="1" s="1"/>
  <c r="CV266" i="1"/>
  <c r="AJ155" i="1"/>
  <c r="AJ490" i="1" s="1"/>
  <c r="CV225" i="1"/>
  <c r="AU247" i="1"/>
  <c r="AV247" i="1" s="1"/>
  <c r="CV256" i="1"/>
  <c r="AZ258" i="1"/>
  <c r="BL258" i="1"/>
  <c r="BX258" i="1"/>
  <c r="CJ258" i="1"/>
  <c r="CU258" i="1"/>
  <c r="CV274" i="1"/>
  <c r="Q300" i="1"/>
  <c r="CV394" i="1"/>
  <c r="AI402" i="1"/>
  <c r="AU402" i="1"/>
  <c r="AV402" i="1" s="1"/>
  <c r="CV407" i="1"/>
  <c r="CN408" i="1"/>
  <c r="CV414" i="1"/>
  <c r="BD418" i="1"/>
  <c r="BP418" i="1"/>
  <c r="CB418" i="1"/>
  <c r="CV406" i="1"/>
  <c r="CV409" i="1"/>
  <c r="CV422" i="1"/>
  <c r="CV284" i="1"/>
  <c r="CV290" i="1"/>
  <c r="CV269" i="1"/>
  <c r="CV299" i="1"/>
  <c r="CV298" i="1" s="1"/>
  <c r="AV394" i="1"/>
  <c r="CV403" i="1"/>
  <c r="CV411" i="1"/>
  <c r="CV416" i="1"/>
  <c r="CV420" i="1"/>
  <c r="CV425" i="1"/>
  <c r="Q315" i="1"/>
  <c r="AA418" i="1"/>
  <c r="S418" i="1"/>
  <c r="AG418" i="1"/>
  <c r="CP418" i="1"/>
  <c r="CV424" i="1"/>
  <c r="AA488" i="1"/>
  <c r="CV486" i="1"/>
  <c r="CV58" i="1" l="1"/>
  <c r="CV108" i="1"/>
  <c r="CV107" i="1" s="1"/>
  <c r="CV142" i="1"/>
  <c r="CV51" i="1"/>
  <c r="CV163" i="1"/>
  <c r="CV268" i="1"/>
  <c r="CV280" i="1"/>
  <c r="AO490" i="1"/>
  <c r="CV34" i="1"/>
  <c r="CV44" i="1"/>
  <c r="CV273" i="1"/>
  <c r="CV16" i="1"/>
  <c r="CV321" i="1"/>
  <c r="CV300" i="1"/>
  <c r="CV285" i="1"/>
  <c r="BN490" i="1"/>
  <c r="CV62" i="1"/>
  <c r="BB490" i="1"/>
  <c r="CH490" i="1"/>
  <c r="CT490" i="1"/>
  <c r="CF490" i="1"/>
  <c r="CV393" i="1"/>
  <c r="CV267" i="1"/>
  <c r="CV258" i="1" s="1"/>
  <c r="CV372" i="1"/>
  <c r="BT490" i="1"/>
  <c r="BF490" i="1"/>
  <c r="BV490" i="1"/>
  <c r="CV461" i="1"/>
  <c r="CV37" i="1"/>
  <c r="AM490" i="1"/>
  <c r="AI490" i="1"/>
  <c r="CV167" i="1"/>
  <c r="S490" i="1"/>
  <c r="CV315" i="1"/>
  <c r="AX490" i="1"/>
  <c r="CV117" i="1"/>
  <c r="AG490" i="1"/>
  <c r="CJ490" i="1"/>
  <c r="CU490" i="1"/>
  <c r="CV138" i="1"/>
  <c r="CV122" i="1" s="1"/>
  <c r="CV418" i="1"/>
  <c r="CV247" i="1"/>
  <c r="Y490" i="1"/>
  <c r="U490" i="1"/>
  <c r="AQ490" i="1"/>
  <c r="CV352" i="1"/>
  <c r="BL490" i="1"/>
  <c r="AZ490" i="1"/>
  <c r="CV82" i="1"/>
  <c r="AA490" i="1"/>
  <c r="W490" i="1"/>
  <c r="CV335" i="1"/>
  <c r="CV408" i="1"/>
  <c r="AE490" i="1"/>
  <c r="AK155" i="1"/>
  <c r="AK490" i="1" s="1"/>
  <c r="AV490" i="1"/>
  <c r="AS490" i="1"/>
  <c r="BP490" i="1"/>
  <c r="CN490" i="1"/>
  <c r="CV155" i="1"/>
  <c r="Q490" i="1"/>
  <c r="CV402" i="1"/>
  <c r="CV77" i="1"/>
  <c r="CV74" i="1" s="1"/>
  <c r="CV89" i="1"/>
  <c r="CV87" i="1" s="1"/>
  <c r="CV490" i="1" l="1"/>
</calcChain>
</file>

<file path=xl/comments1.xml><?xml version="1.0" encoding="utf-8"?>
<comments xmlns="http://schemas.openxmlformats.org/spreadsheetml/2006/main">
  <authors>
    <author>Автор</author>
    <author>Михайлова Татьяна Витальевна</author>
  </authors>
  <commentList>
    <comment ref="AJ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  <comment ref="AF267" authorId="1">
      <text>
        <r>
          <rPr>
            <b/>
            <sz val="9"/>
            <color indexed="81"/>
            <rFont val="Tahoma"/>
            <family val="2"/>
            <charset val="204"/>
          </rPr>
          <t>2500 сл. 970 48 971 р.</t>
        </r>
      </text>
    </comment>
  </commentList>
</comments>
</file>

<file path=xl/sharedStrings.xml><?xml version="1.0" encoding="utf-8"?>
<sst xmlns="http://schemas.openxmlformats.org/spreadsheetml/2006/main" count="1163" uniqueCount="1063">
  <si>
    <t xml:space="preserve">Приложение №3
</t>
  </si>
  <si>
    <t>к Решению Комиссии   по разработке ТП ОМС от 31.01.2024 №1</t>
  </si>
  <si>
    <t>Объемы  медицинской помощи в условиях круглосуточного стационара на 2024 год в разрезе  клинико-статистических групп заболеваний</t>
  </si>
  <si>
    <t>Код  профиля</t>
  </si>
  <si>
    <t>№</t>
  </si>
  <si>
    <t>Код КСГ 2024</t>
  </si>
  <si>
    <t>КПГ / КСГ</t>
  </si>
  <si>
    <t>базовая ставка на 2024  (была 25969)</t>
  </si>
  <si>
    <t>КЗ (коэффициент относительной затратоемкости)c 01.01.2024</t>
  </si>
  <si>
    <t>коэффициент специфики с 01.01.24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</si>
  <si>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</si>
  <si>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</si>
  <si>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</si>
  <si>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</si>
  <si>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</si>
  <si>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</si>
  <si>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 г.Хабаровск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</si>
  <si>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</si>
  <si>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</si>
  <si>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</si>
  <si>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</si>
  <si>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</si>
  <si>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</si>
  <si>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"Краевой клинический центр онкологии" МЗ ХК г. Комсомольск</t>
  </si>
  <si>
    <t>ЧУЗ "Клиническая больница "РЖД-Медицина" г. Комсомольск</t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</si>
  <si>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</si>
  <si>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</si>
  <si>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</si>
  <si>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</si>
  <si>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</si>
  <si>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</si>
  <si>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</si>
  <si>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</si>
  <si>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</si>
  <si>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</si>
  <si>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</si>
  <si>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</si>
  <si>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</si>
  <si>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</si>
  <si>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</si>
  <si>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</si>
  <si>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</si>
  <si>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</si>
  <si>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</si>
  <si>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</si>
  <si>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</si>
  <si>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</si>
  <si>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</si>
  <si>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</si>
  <si>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</si>
  <si>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</si>
  <si>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</si>
  <si>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</si>
  <si>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</si>
  <si>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</si>
  <si>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</si>
  <si>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</si>
  <si>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</si>
  <si>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</si>
  <si>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</si>
  <si>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</si>
  <si>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</si>
  <si>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</si>
  <si>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</si>
  <si>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</si>
  <si>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</si>
  <si>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</si>
  <si>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</si>
  <si>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</si>
  <si>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</si>
  <si>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</si>
  <si>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</si>
  <si>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</si>
  <si>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</si>
  <si>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</si>
  <si>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</si>
  <si>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</si>
  <si>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</si>
  <si>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</si>
  <si>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</si>
  <si>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</si>
  <si>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</si>
  <si>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</si>
  <si>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</si>
  <si>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</si>
  <si>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</si>
  <si>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</si>
  <si>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</si>
  <si>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</si>
  <si>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</si>
  <si>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</si>
  <si>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</si>
  <si>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</si>
  <si>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</si>
  <si>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</si>
  <si>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</si>
  <si>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</si>
  <si>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</si>
  <si>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</si>
  <si>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</si>
  <si>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</si>
  <si>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</si>
  <si>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</si>
  <si>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</si>
  <si>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</si>
  <si>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</si>
  <si>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</si>
  <si>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</si>
  <si>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</si>
  <si>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</si>
  <si>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</si>
  <si>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</si>
  <si>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</si>
  <si>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</si>
  <si>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</si>
  <si>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</si>
  <si>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</si>
  <si>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</si>
  <si>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</si>
  <si>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</si>
  <si>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</si>
  <si>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</si>
  <si>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</si>
  <si>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</si>
  <si>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</si>
  <si>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</si>
  <si>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</si>
  <si>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</si>
  <si>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</si>
  <si>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</si>
  <si>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</si>
  <si>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</si>
  <si>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</si>
  <si>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</si>
  <si>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</si>
  <si>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</si>
  <si>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</si>
  <si>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</si>
  <si>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</si>
  <si>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</si>
  <si>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</si>
  <si>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</si>
  <si>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</si>
  <si>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</si>
  <si>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</si>
  <si>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</si>
  <si>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</si>
  <si>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</si>
  <si>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</si>
  <si>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</si>
  <si>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</si>
  <si>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</si>
  <si>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</si>
  <si>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</si>
  <si>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</si>
  <si>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</si>
  <si>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</si>
  <si>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</si>
  <si>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</si>
  <si>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</si>
  <si>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</si>
  <si>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</si>
  <si>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</si>
  <si>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</si>
  <si>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</si>
  <si>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</si>
  <si>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</si>
  <si>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</si>
  <si>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</si>
  <si>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</si>
  <si>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</si>
  <si>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</si>
  <si>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</si>
  <si>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</si>
  <si>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</si>
  <si>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</si>
  <si>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</si>
  <si>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</si>
  <si>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</si>
  <si>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</si>
  <si>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</si>
  <si>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</si>
  <si>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</si>
  <si>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</si>
  <si>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</si>
  <si>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</si>
  <si>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</si>
  <si>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</si>
  <si>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</si>
  <si>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</si>
  <si>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</si>
  <si>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</si>
  <si>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</si>
  <si>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</si>
  <si>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</si>
  <si>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</si>
  <si>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</si>
  <si>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</si>
  <si>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</si>
  <si>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</si>
  <si>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</si>
  <si>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</si>
  <si>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</si>
  <si>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</si>
  <si>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</si>
  <si>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</si>
  <si>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</si>
  <si>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</si>
  <si>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</si>
  <si>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</si>
  <si>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</si>
  <si>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</si>
  <si>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</si>
  <si>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</si>
  <si>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</si>
  <si>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</si>
  <si>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</si>
  <si>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</si>
  <si>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</si>
  <si>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</si>
  <si>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</si>
  <si>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</si>
  <si>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</si>
  <si>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</si>
  <si>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</si>
  <si>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</si>
  <si>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</si>
  <si>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</si>
  <si>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</si>
  <si>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</si>
  <si>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</si>
  <si>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</si>
  <si>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</si>
  <si>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</si>
  <si>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</si>
  <si>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</si>
  <si>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</si>
  <si>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</si>
  <si>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</si>
  <si>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</si>
  <si>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</si>
  <si>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</si>
  <si>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</si>
  <si>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</si>
  <si>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</si>
  <si>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</si>
  <si>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</si>
  <si>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</si>
  <si>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</si>
  <si>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</si>
  <si>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</si>
  <si>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</si>
  <si>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</si>
  <si>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</si>
  <si>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</si>
  <si>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</si>
  <si>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</si>
  <si>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</si>
  <si>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</si>
  <si>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</si>
  <si>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</si>
  <si>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</si>
  <si>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</si>
  <si>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</si>
  <si>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</si>
  <si>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</si>
  <si>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</si>
  <si>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</si>
  <si>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</si>
  <si>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</si>
  <si>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</si>
  <si>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</si>
  <si>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</si>
  <si>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</si>
  <si>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</si>
  <si>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</si>
  <si>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</si>
  <si>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</si>
  <si>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</si>
  <si>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</si>
  <si>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</si>
  <si>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</si>
  <si>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</si>
  <si>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</si>
  <si>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</si>
  <si>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</si>
  <si>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</si>
  <si>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</si>
  <si>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</si>
  <si>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</si>
  <si>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</si>
  <si>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</si>
  <si>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</si>
  <si>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</si>
  <si>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</si>
  <si>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</si>
  <si>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</si>
  <si>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</si>
  <si>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</si>
  <si>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</si>
  <si>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</si>
  <si>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</si>
  <si>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</si>
  <si>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</si>
  <si>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</si>
  <si>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</si>
  <si>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</si>
  <si>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</si>
  <si>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</si>
  <si>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</si>
  <si>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</si>
  <si>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</si>
  <si>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</si>
  <si>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</si>
  <si>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</si>
  <si>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</si>
  <si>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</si>
  <si>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</si>
  <si>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</si>
  <si>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</si>
  <si>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</si>
  <si>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</si>
  <si>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</si>
  <si>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</si>
  <si>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</si>
  <si>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</si>
  <si>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</si>
  <si>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</si>
  <si>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</si>
  <si>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</si>
  <si>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</si>
  <si>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</si>
  <si>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</si>
  <si>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</si>
  <si>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</si>
  <si>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</si>
  <si>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</si>
  <si>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</si>
  <si>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</si>
  <si>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</si>
  <si>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</si>
  <si>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</si>
  <si>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</si>
  <si>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</si>
  <si>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</si>
  <si>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</si>
  <si>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</si>
  <si>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</si>
  <si>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</si>
  <si>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</si>
  <si>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</si>
  <si>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</si>
  <si>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</si>
  <si>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</si>
  <si>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</si>
  <si>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</si>
  <si>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</si>
  <si>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</si>
  <si>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</si>
  <si>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</si>
  <si>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</si>
  <si>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</si>
  <si>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</si>
  <si>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</si>
  <si>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</si>
  <si>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</si>
  <si>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</si>
  <si>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</si>
  <si>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</si>
  <si>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</si>
  <si>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</si>
  <si>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</si>
  <si>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</si>
  <si>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</si>
  <si>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</si>
  <si>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</si>
  <si>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</si>
  <si>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</si>
  <si>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</si>
  <si>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</si>
  <si>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</si>
  <si>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</si>
  <si>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</si>
  <si>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</si>
  <si>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</si>
  <si>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</si>
  <si>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</si>
  <si>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</si>
  <si>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</si>
  <si>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</si>
  <si>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</si>
  <si>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</si>
  <si>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</si>
  <si>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</si>
  <si>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</si>
  <si>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</si>
  <si>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</si>
  <si>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</si>
  <si>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</si>
  <si>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</si>
  <si>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</si>
  <si>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</si>
  <si>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</si>
  <si>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</si>
  <si>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</si>
  <si>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</si>
  <si>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</si>
  <si>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</si>
  <si>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</si>
  <si>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</si>
  <si>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</si>
  <si>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</si>
  <si>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</si>
  <si>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</si>
  <si>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</si>
  <si>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</si>
  <si>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</si>
  <si>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</si>
  <si>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</si>
  <si>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</si>
  <si>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</si>
  <si>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</si>
  <si>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</si>
  <si>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</si>
  <si>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</si>
  <si>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</si>
  <si>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</si>
  <si>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</si>
  <si>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</si>
  <si>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</si>
  <si>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</si>
  <si>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</si>
  <si>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</si>
  <si>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</si>
  <si>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</si>
  <si>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</si>
  <si>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</si>
  <si>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</si>
  <si>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</si>
  <si>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</si>
  <si>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</si>
  <si>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</si>
  <si>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</si>
  <si>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</si>
  <si>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</si>
  <si>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</si>
  <si>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</si>
  <si>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</si>
  <si>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</si>
  <si>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</si>
  <si>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</si>
  <si>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</si>
  <si>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</si>
  <si>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</si>
  <si>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</si>
  <si>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</si>
  <si>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</si>
  <si>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</si>
  <si>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</si>
  <si>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</si>
  <si>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</si>
  <si>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</si>
  <si>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</si>
  <si>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</si>
  <si>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</si>
  <si>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</si>
  <si>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</si>
  <si>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</si>
  <si>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</si>
  <si>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</si>
  <si>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</si>
  <si>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</si>
  <si>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</si>
  <si>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</si>
  <si>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</si>
  <si>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</si>
  <si>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</si>
  <si>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</si>
  <si>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</si>
  <si>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</si>
  <si>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</si>
  <si>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</si>
  <si>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</si>
  <si>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</si>
  <si>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</si>
  <si>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</si>
  <si>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</si>
  <si>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</si>
  <si>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</si>
  <si>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</si>
  <si>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</si>
  <si>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</si>
  <si>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</si>
  <si>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</si>
  <si>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</si>
  <si>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</si>
  <si>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</si>
  <si>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</si>
  <si>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</si>
  <si>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</si>
  <si>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</si>
  <si>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</si>
  <si>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</si>
  <si>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</si>
  <si>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</si>
  <si>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</si>
  <si>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</si>
  <si>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</si>
  <si>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</si>
  <si>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</si>
  <si>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</si>
  <si>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</si>
  <si>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</si>
  <si>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</si>
  <si>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</si>
  <si>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</si>
  <si>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</si>
  <si>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</si>
  <si>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</si>
  <si>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</si>
  <si>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</si>
  <si>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</si>
  <si>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</si>
  <si>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</si>
  <si>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</si>
  <si>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</si>
  <si>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</si>
  <si>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</si>
  <si>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</si>
  <si>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</si>
  <si>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</si>
  <si>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</si>
  <si>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</si>
  <si>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</si>
  <si>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</si>
  <si>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</si>
  <si>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</si>
  <si>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</si>
  <si>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</si>
  <si>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</si>
  <si>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</si>
  <si>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</si>
  <si>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</si>
  <si>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</si>
  <si>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</si>
  <si>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</si>
  <si>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</si>
  <si>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</si>
  <si>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</si>
  <si>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</si>
  <si>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</si>
  <si>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</si>
  <si>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</si>
  <si>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</si>
  <si>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</si>
  <si>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</si>
  <si>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</si>
  <si>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</si>
  <si>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</si>
  <si>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</si>
  <si>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</si>
  <si>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</si>
  <si>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</si>
  <si>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</si>
  <si>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</si>
  <si>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</si>
  <si>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</si>
  <si>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</si>
  <si>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</si>
  <si>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</si>
  <si>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</si>
  <si>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</si>
  <si>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</si>
  <si>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</si>
  <si>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</si>
  <si>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</si>
  <si>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</si>
  <si>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</si>
  <si>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</si>
  <si>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</si>
  <si>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</si>
  <si>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</si>
  <si>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</si>
  <si>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</si>
  <si>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</si>
  <si>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</si>
  <si>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</si>
  <si>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</si>
  <si>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</si>
  <si>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</si>
  <si>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</si>
  <si>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</si>
  <si>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</si>
  <si>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</si>
  <si>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</si>
  <si>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</si>
  <si>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</si>
  <si>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</si>
  <si>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</si>
  <si>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</si>
  <si>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</si>
  <si>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</si>
  <si>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</si>
  <si>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</si>
  <si>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</si>
  <si>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</si>
  <si>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</si>
  <si>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</si>
  <si>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</si>
  <si>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</si>
  <si>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</si>
  <si>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</si>
  <si>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</si>
  <si>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</si>
  <si>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</si>
  <si>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</si>
  <si>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</si>
  <si>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</si>
  <si>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</si>
  <si>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</si>
  <si>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</si>
  <si>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</si>
  <si>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</si>
  <si>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</si>
  <si>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</si>
  <si>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</si>
  <si>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</si>
  <si>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</si>
  <si>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</si>
  <si>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</si>
  <si>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</si>
  <si>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</si>
  <si>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</si>
  <si>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</si>
  <si>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</si>
  <si>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</si>
  <si>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</si>
  <si>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</si>
  <si>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</si>
  <si>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</si>
  <si>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</si>
  <si>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</si>
  <si>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</si>
  <si>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</si>
  <si>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</si>
  <si>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</si>
  <si>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</si>
  <si>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</si>
  <si>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</si>
  <si>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</si>
  <si>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</si>
  <si>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</si>
  <si>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</si>
  <si>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</si>
  <si>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</si>
  <si>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</si>
  <si>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</si>
  <si>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</si>
  <si>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</si>
  <si>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</si>
  <si>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</si>
  <si>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</si>
  <si>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</si>
  <si>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</si>
  <si>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</si>
  <si>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</si>
  <si>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</si>
  <si>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</si>
  <si>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</si>
  <si>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</si>
  <si>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</si>
  <si>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</si>
  <si>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</si>
  <si>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</si>
  <si>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</si>
  <si>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</si>
  <si>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</si>
  <si>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</si>
  <si>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</si>
  <si>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</si>
  <si>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</si>
  <si>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</si>
  <si>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</si>
  <si>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</si>
  <si>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</si>
  <si>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</si>
  <si>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</si>
  <si>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</si>
  <si>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</si>
  <si>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</si>
  <si>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</si>
  <si>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</si>
  <si>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</si>
  <si>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</si>
  <si>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</si>
  <si>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</si>
  <si>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</si>
  <si>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</si>
  <si>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</si>
  <si>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</si>
  <si>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</si>
  <si>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</si>
  <si>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</si>
  <si>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</si>
  <si>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</si>
  <si>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</si>
  <si>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</si>
  <si>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</si>
  <si>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</si>
  <si>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</si>
  <si>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</si>
  <si>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</si>
  <si>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</si>
  <si>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</si>
  <si>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</si>
  <si>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</si>
  <si>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</si>
  <si>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</si>
  <si>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</si>
  <si>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</si>
  <si>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</si>
  <si>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</si>
  <si>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</si>
  <si>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</si>
  <si>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</si>
  <si>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</si>
  <si>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</si>
  <si>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</si>
  <si>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</si>
  <si>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</si>
  <si>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</si>
  <si>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</si>
  <si>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</si>
  <si>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</si>
  <si>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</si>
  <si>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</si>
  <si>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</si>
  <si>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</si>
  <si>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</si>
  <si>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</si>
  <si>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</si>
  <si>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</si>
  <si>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</si>
  <si>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</si>
  <si>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</si>
  <si>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</si>
  <si>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</si>
  <si>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</si>
  <si>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</si>
  <si>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</si>
  <si>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</si>
  <si>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</si>
  <si>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</si>
  <si>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</si>
  <si>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</si>
  <si>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</si>
  <si>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</si>
  <si>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</si>
  <si>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</si>
  <si>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</si>
  <si>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</si>
  <si>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</si>
  <si>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</si>
  <si>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</si>
  <si>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</si>
  <si>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</si>
  <si>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</si>
  <si>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</si>
  <si>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</si>
  <si>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</si>
  <si>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</si>
  <si>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</si>
  <si>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</si>
  <si>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</si>
  <si>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</si>
  <si>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</si>
  <si>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</si>
  <si>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</si>
  <si>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</si>
  <si>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</si>
  <si>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</si>
  <si>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</si>
  <si>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</si>
  <si>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</si>
  <si>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</si>
  <si>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</si>
  <si>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</si>
  <si>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</si>
  <si>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</si>
  <si>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</si>
  <si>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</si>
  <si>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</si>
  <si>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</si>
  <si>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</si>
  <si>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</si>
  <si>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</si>
  <si>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</si>
  <si>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</si>
  <si>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</si>
  <si>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</si>
  <si>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</si>
  <si>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</si>
  <si>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</si>
  <si>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</si>
  <si>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</si>
  <si>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</si>
  <si>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</si>
  <si>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</si>
  <si>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</si>
  <si>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</si>
  <si>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</si>
  <si>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</si>
  <si>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</si>
  <si>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</si>
  <si>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</si>
  <si>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</si>
  <si>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</si>
  <si>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</si>
  <si>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</si>
  <si>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</si>
  <si>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</si>
  <si>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</si>
  <si>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</si>
  <si>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</si>
  <si>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</si>
  <si>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</si>
  <si>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</si>
  <si>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</si>
  <si>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</si>
  <si>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</si>
  <si>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</si>
  <si>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</si>
  <si>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</si>
  <si>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</si>
  <si>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</si>
  <si>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</si>
  <si>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</si>
  <si>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</si>
  <si>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</si>
  <si>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</si>
  <si>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</si>
  <si>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</si>
  <si>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</si>
  <si>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</si>
  <si>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</si>
  <si>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</si>
  <si>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</si>
  <si>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</si>
  <si>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</si>
  <si>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</si>
  <si>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</si>
  <si>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</si>
  <si>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</si>
  <si>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</si>
  <si>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</si>
  <si>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</si>
  <si>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</si>
  <si>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</si>
  <si>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</si>
  <si>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</si>
  <si>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</si>
  <si>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</si>
  <si>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</si>
  <si>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</si>
  <si>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</si>
  <si>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</si>
  <si>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</si>
  <si>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</si>
  <si>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</si>
  <si>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</si>
  <si>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</si>
  <si>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</si>
  <si>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</si>
  <si>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</si>
  <si>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</si>
  <si>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</si>
  <si>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</si>
  <si>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</si>
  <si>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</si>
  <si>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</si>
  <si>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</si>
  <si>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</si>
  <si>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</si>
  <si>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</si>
  <si>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</si>
  <si>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</si>
  <si>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</si>
  <si>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</si>
  <si>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</si>
  <si>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</si>
  <si>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</si>
  <si>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</si>
  <si>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</si>
  <si>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</si>
  <si>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</si>
  <si>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</si>
  <si>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</si>
  <si>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</si>
  <si>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</si>
  <si>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</si>
  <si>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</si>
  <si>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</si>
  <si>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</si>
  <si>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</si>
  <si>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</si>
  <si>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</si>
  <si>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</si>
  <si>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</si>
  <si>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</si>
  <si>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</si>
  <si>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</si>
  <si>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</si>
  <si>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</si>
  <si>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</si>
  <si>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</si>
  <si>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</si>
  <si>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</si>
  <si>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</si>
  <si>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</si>
  <si>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</si>
  <si>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</si>
  <si>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</si>
  <si>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</si>
  <si>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</si>
  <si>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</si>
  <si>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</si>
  <si>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</si>
  <si>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</si>
  <si>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</si>
  <si>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</si>
  <si>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</si>
  <si>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</si>
  <si>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</si>
  <si>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</si>
  <si>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</si>
  <si>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</si>
  <si>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</si>
  <si>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</si>
  <si>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</si>
  <si>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</si>
  <si>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</si>
  <si>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</si>
  <si>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</si>
  <si>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</si>
  <si>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</si>
  <si>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</si>
  <si>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</si>
  <si>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</si>
  <si>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</si>
  <si>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</si>
  <si>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</si>
  <si>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</si>
  <si>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</si>
  <si>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</si>
  <si>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</si>
  <si>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</si>
  <si>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</si>
  <si>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</si>
  <si>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</si>
  <si>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</si>
  <si>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</si>
  <si>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</si>
  <si>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</si>
  <si>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</si>
  <si>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</si>
  <si>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</si>
  <si>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</si>
  <si>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</si>
  <si>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</si>
  <si>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</si>
  <si>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</si>
  <si>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</si>
  <si>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</si>
  <si>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</si>
  <si>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</si>
  <si>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</si>
  <si>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</si>
  <si>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</si>
  <si>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</si>
  <si>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</si>
  <si>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</si>
  <si>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</si>
  <si>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</si>
  <si>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</si>
  <si>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</si>
  <si>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</si>
  <si>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</si>
  <si>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</si>
  <si>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</si>
  <si>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</si>
  <si>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</si>
  <si>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</si>
  <si>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</si>
  <si>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</si>
  <si>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</si>
  <si>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</si>
  <si>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</si>
  <si>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</si>
  <si>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</si>
  <si>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</si>
  <si>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</si>
  <si>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</si>
  <si>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</si>
  <si>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</si>
  <si>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</si>
  <si>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</si>
  <si>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</si>
  <si>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</si>
  <si>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</si>
  <si>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</si>
  <si>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</si>
  <si>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</si>
  <si>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</si>
  <si>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</si>
  <si>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</si>
  <si>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</si>
  <si>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</si>
  <si>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</si>
  <si>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</si>
  <si>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</si>
  <si>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</si>
  <si>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</si>
  <si>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</si>
  <si>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</si>
  <si>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</si>
  <si>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</si>
  <si>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</si>
  <si>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</si>
  <si>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</si>
  <si>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</si>
  <si>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</si>
  <si>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</si>
  <si>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</si>
  <si>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</si>
  <si>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</si>
  <si>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</si>
  <si>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</si>
  <si>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</si>
  <si>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</si>
  <si>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</si>
  <si>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</si>
  <si>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</si>
  <si>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</si>
  <si>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</si>
  <si>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</si>
  <si>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</si>
  <si>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</si>
  <si>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</si>
  <si>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</si>
  <si>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</si>
  <si>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</si>
  <si>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</si>
  <si>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</si>
  <si>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</si>
  <si>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</si>
  <si>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</si>
  <si>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</si>
  <si>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</si>
  <si>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</si>
  <si>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</si>
  <si>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</si>
  <si>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>31.01.2024 №1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</si>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</sst>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#,##0.00_ ;\-#,##0.00\ "/>
    <numFmt numFmtId="171" formatCode="0.0"/>
    <numFmt numFmtId="172" formatCode="0.0%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9999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28" fillId="0" borderId="0"/>
    <xf numFmtId="0" fontId="52" fillId="0" borderId="0"/>
    <xf numFmtId="0" fontId="8" fillId="0" borderId="0"/>
    <xf numFmtId="0" fontId="53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8" fillId="0" borderId="0"/>
    <xf numFmtId="0" fontId="53" fillId="0" borderId="0"/>
    <xf numFmtId="0" fontId="54" fillId="0" borderId="0"/>
    <xf numFmtId="0" fontId="53" fillId="0" borderId="0"/>
    <xf numFmtId="0" fontId="9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53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3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</cellStyleXfs>
  <cellXfs count="297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6" fillId="0" borderId="0" xfId="2" applyFont="1" applyFill="1" applyBorder="1" applyAlignment="1">
      <alignment vertical="top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0" fontId="6" fillId="0" borderId="0" xfId="2" applyFont="1" applyFill="1" applyBorder="1" applyAlignment="1">
      <alignment wrapText="1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5" fontId="4" fillId="0" borderId="0" xfId="0" applyNumberFormat="1" applyFont="1" applyFill="1" applyAlignment="1">
      <alignment horizont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41" fontId="11" fillId="0" borderId="0" xfId="4" applyNumberFormat="1" applyFont="1" applyFill="1" applyBorder="1" applyAlignment="1">
      <alignment horizontal="center" vertical="center" wrapText="1"/>
    </xf>
    <xf numFmtId="3" fontId="11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1" fillId="0" borderId="0" xfId="4" applyNumberFormat="1" applyFont="1" applyFill="1" applyBorder="1" applyAlignment="1">
      <alignment horizontal="center" vertical="center" wrapText="1"/>
    </xf>
    <xf numFmtId="4" fontId="11" fillId="0" borderId="0" xfId="4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" fontId="4" fillId="0" borderId="0" xfId="0" applyNumberFormat="1" applyFont="1" applyFill="1" applyBorder="1" applyAlignment="1"/>
    <xf numFmtId="166" fontId="11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166" fontId="9" fillId="0" borderId="0" xfId="1" applyNumberFormat="1" applyFont="1" applyFill="1" applyBorder="1" applyAlignment="1">
      <alignment horizontal="center" wrapText="1"/>
    </xf>
    <xf numFmtId="0" fontId="12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4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/>
    <xf numFmtId="0" fontId="17" fillId="0" borderId="5" xfId="3" applyNumberFormat="1" applyFont="1" applyFill="1" applyBorder="1" applyAlignment="1">
      <alignment horizontal="center" vertical="center" wrapText="1"/>
    </xf>
    <xf numFmtId="0" fontId="17" fillId="0" borderId="6" xfId="3" applyNumberFormat="1" applyFont="1" applyFill="1" applyBorder="1" applyAlignment="1">
      <alignment horizontal="center" vertical="center" wrapText="1"/>
    </xf>
    <xf numFmtId="0" fontId="18" fillId="0" borderId="6" xfId="3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/>
    <xf numFmtId="49" fontId="18" fillId="0" borderId="6" xfId="4" applyNumberFormat="1" applyFont="1" applyFill="1" applyBorder="1" applyAlignment="1">
      <alignment horizontal="center" vertical="center" wrapText="1"/>
    </xf>
    <xf numFmtId="0" fontId="15" fillId="0" borderId="2" xfId="0" applyFont="1" applyFill="1" applyBorder="1"/>
    <xf numFmtId="1" fontId="18" fillId="2" borderId="11" xfId="4" applyNumberFormat="1" applyFont="1" applyFill="1" applyBorder="1" applyAlignment="1">
      <alignment vertical="center" wrapText="1"/>
    </xf>
    <xf numFmtId="1" fontId="19" fillId="2" borderId="11" xfId="4" applyNumberFormat="1" applyFont="1" applyFill="1" applyBorder="1" applyAlignment="1">
      <alignment vertical="center" wrapText="1"/>
    </xf>
    <xf numFmtId="1" fontId="18" fillId="2" borderId="8" xfId="4" applyNumberFormat="1" applyFont="1" applyFill="1" applyBorder="1" applyAlignment="1">
      <alignment vertical="center" wrapText="1"/>
    </xf>
    <xf numFmtId="1" fontId="22" fillId="0" borderId="2" xfId="3" applyNumberFormat="1" applyFont="1" applyFill="1" applyBorder="1" applyAlignment="1">
      <alignment horizontal="center" vertical="center" wrapText="1"/>
    </xf>
    <xf numFmtId="1" fontId="23" fillId="0" borderId="2" xfId="4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0" fillId="0" borderId="14" xfId="0" applyFill="1" applyBorder="1" applyAlignment="1">
      <alignment horizontal="center" vertical="center"/>
    </xf>
    <xf numFmtId="0" fontId="16" fillId="0" borderId="3" xfId="4" applyFont="1" applyFill="1" applyBorder="1" applyAlignment="1">
      <alignment horizontal="center" vertical="center" wrapText="1"/>
    </xf>
    <xf numFmtId="165" fontId="16" fillId="0" borderId="3" xfId="3" applyNumberFormat="1" applyFont="1" applyFill="1" applyBorder="1" applyAlignment="1">
      <alignment horizontal="center" vertical="center" wrapText="1"/>
    </xf>
    <xf numFmtId="164" fontId="16" fillId="0" borderId="12" xfId="3" applyNumberFormat="1" applyFont="1" applyFill="1" applyBorder="1" applyAlignment="1">
      <alignment horizontal="center" vertical="center" wrapText="1"/>
    </xf>
    <xf numFmtId="164" fontId="16" fillId="0" borderId="14" xfId="3" applyNumberFormat="1" applyFont="1" applyFill="1" applyBorder="1" applyAlignment="1">
      <alignment horizontal="center" vertical="center" wrapText="1"/>
    </xf>
    <xf numFmtId="164" fontId="16" fillId="0" borderId="3" xfId="3" applyNumberFormat="1" applyFont="1" applyFill="1" applyBorder="1" applyAlignment="1">
      <alignment horizontal="center" vertical="center" wrapText="1"/>
    </xf>
    <xf numFmtId="164" fontId="16" fillId="0" borderId="6" xfId="3" applyNumberFormat="1" applyFont="1" applyFill="1" applyBorder="1" applyAlignment="1">
      <alignment horizontal="center" vertical="center" wrapText="1"/>
    </xf>
    <xf numFmtId="1" fontId="20" fillId="0" borderId="2" xfId="4" applyNumberFormat="1" applyFont="1" applyFill="1" applyBorder="1" applyAlignment="1">
      <alignment horizontal="center" vertical="center" wrapText="1"/>
    </xf>
    <xf numFmtId="169" fontId="20" fillId="0" borderId="2" xfId="4" applyNumberFormat="1" applyFont="1" applyFill="1" applyBorder="1" applyAlignment="1">
      <alignment horizontal="center" vertical="center" wrapText="1"/>
    </xf>
    <xf numFmtId="169" fontId="19" fillId="0" borderId="2" xfId="4" applyNumberFormat="1" applyFont="1" applyFill="1" applyBorder="1" applyAlignment="1">
      <alignment horizontal="center" vertical="center" wrapText="1"/>
    </xf>
    <xf numFmtId="169" fontId="20" fillId="0" borderId="5" xfId="4" applyNumberFormat="1" applyFont="1" applyFill="1" applyBorder="1" applyAlignment="1">
      <alignment horizontal="center" vertical="center" wrapText="1"/>
    </xf>
    <xf numFmtId="1" fontId="20" fillId="0" borderId="14" xfId="4" applyNumberFormat="1" applyFont="1" applyFill="1" applyBorder="1" applyAlignment="1">
      <alignment horizontal="center" vertical="center" wrapText="1"/>
    </xf>
    <xf numFmtId="169" fontId="20" fillId="0" borderId="12" xfId="4" applyNumberFormat="1" applyFont="1" applyFill="1" applyBorder="1" applyAlignment="1">
      <alignment horizontal="center" vertical="center" wrapText="1"/>
    </xf>
    <xf numFmtId="169" fontId="19" fillId="0" borderId="12" xfId="4" applyNumberFormat="1" applyFont="1" applyFill="1" applyBorder="1" applyAlignment="1">
      <alignment horizontal="center" vertical="center" wrapText="1"/>
    </xf>
    <xf numFmtId="169" fontId="20" fillId="0" borderId="13" xfId="4" applyNumberFormat="1" applyFont="1" applyFill="1" applyBorder="1" applyAlignment="1">
      <alignment horizontal="center" vertical="center" wrapText="1"/>
    </xf>
    <xf numFmtId="169" fontId="20" fillId="0" borderId="15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5" fillId="2" borderId="3" xfId="3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left" vertical="center"/>
    </xf>
    <xf numFmtId="0" fontId="16" fillId="2" borderId="3" xfId="4" applyFont="1" applyFill="1" applyBorder="1" applyAlignment="1">
      <alignment vertical="center" wrapText="1"/>
    </xf>
    <xf numFmtId="168" fontId="25" fillId="0" borderId="3" xfId="1" applyNumberFormat="1" applyFont="1" applyFill="1" applyBorder="1" applyAlignment="1">
      <alignment vertical="center" wrapText="1"/>
    </xf>
    <xf numFmtId="164" fontId="16" fillId="2" borderId="12" xfId="3" applyNumberFormat="1" applyFont="1" applyFill="1" applyBorder="1" applyAlignment="1">
      <alignment horizontal="center" vertical="center" wrapText="1"/>
    </xf>
    <xf numFmtId="167" fontId="16" fillId="0" borderId="12" xfId="1" applyFont="1" applyFill="1" applyBorder="1" applyAlignment="1">
      <alignment vertical="center" wrapText="1"/>
    </xf>
    <xf numFmtId="167" fontId="16" fillId="0" borderId="14" xfId="1" applyFont="1" applyFill="1" applyBorder="1" applyAlignment="1">
      <alignment vertical="center" wrapText="1"/>
    </xf>
    <xf numFmtId="0" fontId="3" fillId="0" borderId="2" xfId="0" applyFont="1" applyFill="1" applyBorder="1"/>
    <xf numFmtId="164" fontId="16" fillId="2" borderId="3" xfId="3" applyNumberFormat="1" applyFont="1" applyFill="1" applyBorder="1" applyAlignment="1">
      <alignment horizontal="center" vertical="center" wrapText="1"/>
    </xf>
    <xf numFmtId="164" fontId="16" fillId="2" borderId="6" xfId="3" applyNumberFormat="1" applyFont="1" applyFill="1" applyBorder="1" applyAlignment="1">
      <alignment horizontal="center" vertical="center" wrapText="1"/>
    </xf>
    <xf numFmtId="165" fontId="16" fillId="2" borderId="2" xfId="4" applyNumberFormat="1" applyFont="1" applyFill="1" applyBorder="1" applyAlignment="1">
      <alignment horizontal="center" vertical="center" wrapText="1"/>
    </xf>
    <xf numFmtId="3" fontId="26" fillId="0" borderId="4" xfId="3" applyNumberFormat="1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2" fontId="25" fillId="0" borderId="3" xfId="0" applyNumberFormat="1" applyFont="1" applyFill="1" applyBorder="1" applyAlignment="1">
      <alignment horizontal="center" vertical="center" wrapText="1"/>
    </xf>
    <xf numFmtId="4" fontId="25" fillId="3" borderId="3" xfId="3" applyNumberFormat="1" applyFont="1" applyFill="1" applyBorder="1" applyAlignment="1">
      <alignment horizontal="center" vertical="center" wrapText="1"/>
    </xf>
    <xf numFmtId="4" fontId="25" fillId="3" borderId="6" xfId="3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2" fontId="27" fillId="0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/>
    <xf numFmtId="4" fontId="25" fillId="2" borderId="3" xfId="3" applyNumberFormat="1" applyFont="1" applyFill="1" applyBorder="1" applyAlignment="1">
      <alignment horizontal="center" vertical="center" wrapText="1"/>
    </xf>
    <xf numFmtId="4" fontId="25" fillId="2" borderId="6" xfId="3" applyNumberFormat="1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5" fillId="0" borderId="3" xfId="4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25" fillId="0" borderId="3" xfId="3" applyNumberFormat="1" applyFont="1" applyFill="1" applyBorder="1" applyAlignment="1">
      <alignment horizontal="center" vertical="center" wrapText="1"/>
    </xf>
    <xf numFmtId="4" fontId="25" fillId="0" borderId="6" xfId="3" applyNumberFormat="1" applyFont="1" applyFill="1" applyBorder="1" applyAlignment="1">
      <alignment horizontal="center" vertical="center" wrapText="1"/>
    </xf>
    <xf numFmtId="165" fontId="25" fillId="0" borderId="2" xfId="4" applyNumberFormat="1" applyFont="1" applyFill="1" applyBorder="1" applyAlignment="1">
      <alignment horizontal="center" vertical="center" wrapText="1"/>
    </xf>
    <xf numFmtId="165" fontId="25" fillId="0" borderId="2" xfId="3" applyNumberFormat="1" applyFont="1" applyFill="1" applyBorder="1" applyAlignment="1">
      <alignment horizontal="center" vertical="center" wrapText="1"/>
    </xf>
    <xf numFmtId="168" fontId="25" fillId="0" borderId="2" xfId="4" applyNumberFormat="1" applyFont="1" applyFill="1" applyBorder="1" applyAlignment="1">
      <alignment vertical="center" wrapText="1"/>
    </xf>
    <xf numFmtId="165" fontId="25" fillId="0" borderId="12" xfId="5" applyNumberFormat="1" applyFont="1" applyFill="1" applyBorder="1" applyAlignment="1">
      <alignment horizontal="center" vertical="center" wrapText="1"/>
    </xf>
    <xf numFmtId="165" fontId="25" fillId="0" borderId="5" xfId="4" applyNumberFormat="1" applyFont="1" applyFill="1" applyBorder="1" applyAlignment="1">
      <alignment horizontal="center" vertical="center" wrapText="1"/>
    </xf>
    <xf numFmtId="165" fontId="25" fillId="0" borderId="2" xfId="5" applyNumberFormat="1" applyFont="1" applyFill="1" applyBorder="1" applyAlignment="1">
      <alignment horizontal="center" vertical="center" wrapText="1"/>
    </xf>
    <xf numFmtId="165" fontId="25" fillId="0" borderId="3" xfId="4" applyNumberFormat="1" applyFont="1" applyFill="1" applyBorder="1" applyAlignment="1">
      <alignment horizontal="center" vertical="center" wrapText="1"/>
    </xf>
    <xf numFmtId="165" fontId="25" fillId="0" borderId="5" xfId="3" applyNumberFormat="1" applyFont="1" applyFill="1" applyBorder="1" applyAlignment="1">
      <alignment horizontal="center" vertical="center" wrapText="1"/>
    </xf>
    <xf numFmtId="168" fontId="25" fillId="0" borderId="2" xfId="4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3" fontId="25" fillId="0" borderId="2" xfId="4" applyNumberFormat="1" applyFont="1" applyFill="1" applyBorder="1" applyAlignment="1">
      <alignment horizontal="right" vertical="center" wrapText="1"/>
    </xf>
    <xf numFmtId="0" fontId="25" fillId="0" borderId="2" xfId="4" applyNumberFormat="1" applyFont="1" applyFill="1" applyBorder="1" applyAlignment="1">
      <alignment horizontal="right" vertical="center" wrapText="1"/>
    </xf>
    <xf numFmtId="10" fontId="31" fillId="0" borderId="2" xfId="0" applyNumberFormat="1" applyFont="1" applyFill="1" applyBorder="1"/>
    <xf numFmtId="165" fontId="32" fillId="0" borderId="2" xfId="4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4" fontId="16" fillId="2" borderId="3" xfId="3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5" fontId="34" fillId="0" borderId="2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0" fontId="25" fillId="0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vertical="center" wrapText="1"/>
    </xf>
    <xf numFmtId="2" fontId="25" fillId="2" borderId="2" xfId="0" applyNumberFormat="1" applyFont="1" applyFill="1" applyBorder="1" applyAlignment="1">
      <alignment horizontal="center" vertical="center" wrapText="1"/>
    </xf>
    <xf numFmtId="165" fontId="16" fillId="4" borderId="2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25" fillId="0" borderId="16" xfId="3" applyFont="1" applyFill="1" applyBorder="1" applyAlignment="1">
      <alignment vertical="center" wrapText="1"/>
    </xf>
    <xf numFmtId="0" fontId="25" fillId="0" borderId="4" xfId="0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2" fontId="25" fillId="0" borderId="16" xfId="0" applyNumberFormat="1" applyFont="1" applyFill="1" applyBorder="1" applyAlignment="1">
      <alignment horizontal="center" vertical="center" wrapText="1"/>
    </xf>
    <xf numFmtId="4" fontId="25" fillId="0" borderId="16" xfId="3" applyNumberFormat="1" applyFont="1" applyFill="1" applyBorder="1" applyAlignment="1">
      <alignment horizontal="center" vertical="center" wrapText="1"/>
    </xf>
    <xf numFmtId="4" fontId="25" fillId="0" borderId="11" xfId="3" applyNumberFormat="1" applyFont="1" applyFill="1" applyBorder="1" applyAlignment="1">
      <alignment horizontal="center" vertical="center" wrapText="1"/>
    </xf>
    <xf numFmtId="165" fontId="25" fillId="0" borderId="4" xfId="4" applyNumberFormat="1" applyFont="1" applyFill="1" applyBorder="1" applyAlignment="1">
      <alignment horizontal="center" vertical="center" wrapText="1"/>
    </xf>
    <xf numFmtId="165" fontId="25" fillId="0" borderId="4" xfId="5" applyNumberFormat="1" applyFont="1" applyFill="1" applyBorder="1" applyAlignment="1">
      <alignment horizontal="center" vertical="center" wrapText="1"/>
    </xf>
    <xf numFmtId="165" fontId="25" fillId="0" borderId="8" xfId="4" applyNumberFormat="1" applyFont="1" applyFill="1" applyBorder="1" applyAlignment="1">
      <alignment horizontal="center" vertical="center" wrapText="1"/>
    </xf>
    <xf numFmtId="165" fontId="25" fillId="0" borderId="16" xfId="4" applyNumberFormat="1" applyFont="1" applyFill="1" applyBorder="1" applyAlignment="1">
      <alignment horizontal="center" vertical="center" wrapText="1"/>
    </xf>
    <xf numFmtId="0" fontId="35" fillId="0" borderId="2" xfId="0" applyFont="1" applyFill="1" applyBorder="1"/>
    <xf numFmtId="0" fontId="25" fillId="0" borderId="2" xfId="3" applyFont="1" applyFill="1" applyBorder="1" applyAlignment="1">
      <alignment vertical="center" wrapText="1"/>
    </xf>
    <xf numFmtId="4" fontId="25" fillId="0" borderId="2" xfId="3" applyNumberFormat="1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4" fillId="0" borderId="12" xfId="0" applyFont="1" applyFill="1" applyBorder="1"/>
    <xf numFmtId="0" fontId="25" fillId="0" borderId="14" xfId="3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center" vertical="center" wrapText="1"/>
    </xf>
    <xf numFmtId="2" fontId="25" fillId="0" borderId="14" xfId="0" applyNumberFormat="1" applyFont="1" applyFill="1" applyBorder="1" applyAlignment="1">
      <alignment horizontal="center" vertical="center" wrapText="1"/>
    </xf>
    <xf numFmtId="4" fontId="25" fillId="0" borderId="14" xfId="3" applyNumberFormat="1" applyFont="1" applyFill="1" applyBorder="1" applyAlignment="1">
      <alignment horizontal="center" vertical="center" wrapText="1"/>
    </xf>
    <xf numFmtId="4" fontId="25" fillId="0" borderId="15" xfId="3" applyNumberFormat="1" applyFont="1" applyFill="1" applyBorder="1" applyAlignment="1">
      <alignment horizontal="center" vertical="center" wrapText="1"/>
    </xf>
    <xf numFmtId="165" fontId="25" fillId="0" borderId="12" xfId="4" applyNumberFormat="1" applyFont="1" applyFill="1" applyBorder="1" applyAlignment="1">
      <alignment horizontal="center" vertical="center" wrapText="1"/>
    </xf>
    <xf numFmtId="165" fontId="25" fillId="0" borderId="13" xfId="4" applyNumberFormat="1" applyFont="1" applyFill="1" applyBorder="1" applyAlignment="1">
      <alignment horizontal="center" vertical="center" wrapText="1"/>
    </xf>
    <xf numFmtId="165" fontId="25" fillId="0" borderId="14" xfId="4" applyNumberFormat="1" applyFont="1" applyFill="1" applyBorder="1" applyAlignment="1">
      <alignment horizontal="center" vertical="center" wrapText="1"/>
    </xf>
    <xf numFmtId="171" fontId="25" fillId="0" borderId="2" xfId="0" applyNumberFormat="1" applyFont="1" applyFill="1" applyBorder="1" applyAlignment="1">
      <alignment horizontal="center" vertical="center" wrapText="1"/>
    </xf>
    <xf numFmtId="165" fontId="38" fillId="0" borderId="2" xfId="4" applyNumberFormat="1" applyFont="1" applyFill="1" applyBorder="1" applyAlignment="1">
      <alignment horizontal="center" vertical="center" wrapText="1"/>
    </xf>
    <xf numFmtId="165" fontId="16" fillId="0" borderId="2" xfId="4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4" fontId="25" fillId="3" borderId="3" xfId="4" applyNumberFormat="1" applyFont="1" applyFill="1" applyBorder="1" applyAlignment="1">
      <alignment horizontal="center" vertical="center" wrapText="1"/>
    </xf>
    <xf numFmtId="4" fontId="25" fillId="3" borderId="6" xfId="4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0" fontId="16" fillId="2" borderId="3" xfId="3" applyFont="1" applyFill="1" applyBorder="1" applyAlignment="1">
      <alignment horizontal="left" vertical="center" wrapText="1"/>
    </xf>
    <xf numFmtId="165" fontId="16" fillId="2" borderId="2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6" fillId="0" borderId="3" xfId="4" applyNumberFormat="1" applyFont="1" applyFill="1" applyBorder="1" applyAlignment="1">
      <alignment horizontal="center" vertical="center" wrapText="1"/>
    </xf>
    <xf numFmtId="165" fontId="25" fillId="0" borderId="5" xfId="5" applyNumberFormat="1" applyFont="1" applyFill="1" applyBorder="1" applyAlignment="1">
      <alignment horizontal="center" vertical="center" wrapText="1"/>
    </xf>
    <xf numFmtId="4" fontId="25" fillId="0" borderId="3" xfId="4" applyNumberFormat="1" applyFont="1" applyFill="1" applyBorder="1" applyAlignment="1">
      <alignment horizontal="center" vertical="center" wrapText="1"/>
    </xf>
    <xf numFmtId="4" fontId="25" fillId="0" borderId="6" xfId="4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0" fillId="0" borderId="2" xfId="0" applyFill="1" applyBorder="1" applyAlignment="1">
      <alignment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25" fillId="0" borderId="2" xfId="4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5" fontId="25" fillId="0" borderId="3" xfId="3" applyNumberFormat="1" applyFont="1" applyFill="1" applyBorder="1" applyAlignment="1">
      <alignment vertical="center" wrapText="1"/>
    </xf>
    <xf numFmtId="4" fontId="25" fillId="3" borderId="2" xfId="3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42" fillId="0" borderId="2" xfId="0" applyFont="1" applyFill="1" applyBorder="1"/>
    <xf numFmtId="0" fontId="11" fillId="2" borderId="2" xfId="3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 wrapText="1"/>
    </xf>
    <xf numFmtId="4" fontId="16" fillId="2" borderId="2" xfId="3" applyNumberFormat="1" applyFont="1" applyFill="1" applyBorder="1" applyAlignment="1">
      <alignment horizontal="center" vertical="center" wrapText="1"/>
    </xf>
    <xf numFmtId="4" fontId="25" fillId="2" borderId="2" xfId="3" applyNumberFormat="1" applyFont="1" applyFill="1" applyBorder="1" applyAlignment="1">
      <alignment horizontal="center" vertical="center" wrapText="1"/>
    </xf>
    <xf numFmtId="1" fontId="18" fillId="0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/>
    <xf numFmtId="0" fontId="0" fillId="0" borderId="0" xfId="0" applyFont="1" applyFill="1"/>
    <xf numFmtId="2" fontId="44" fillId="0" borderId="3" xfId="0" applyNumberFormat="1" applyFont="1" applyFill="1" applyBorder="1" applyAlignment="1">
      <alignment horizontal="center" vertical="center" wrapText="1"/>
    </xf>
    <xf numFmtId="4" fontId="45" fillId="2" borderId="3" xfId="3" applyNumberFormat="1" applyFont="1" applyFill="1" applyBorder="1" applyAlignment="1">
      <alignment horizontal="center" vertical="center" wrapText="1"/>
    </xf>
    <xf numFmtId="172" fontId="31" fillId="0" borderId="2" xfId="0" applyNumberFormat="1" applyFont="1" applyFill="1" applyBorder="1"/>
    <xf numFmtId="0" fontId="46" fillId="2" borderId="3" xfId="3" applyFont="1" applyFill="1" applyBorder="1" applyAlignment="1">
      <alignment horizontal="center" vertical="center"/>
    </xf>
    <xf numFmtId="0" fontId="46" fillId="2" borderId="3" xfId="3" applyFont="1" applyFill="1" applyBorder="1" applyAlignment="1">
      <alignment vertical="center" wrapText="1"/>
    </xf>
    <xf numFmtId="2" fontId="46" fillId="2" borderId="2" xfId="0" applyNumberFormat="1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center" wrapText="1"/>
    </xf>
    <xf numFmtId="4" fontId="17" fillId="2" borderId="3" xfId="3" applyNumberFormat="1" applyFont="1" applyFill="1" applyBorder="1" applyAlignment="1">
      <alignment horizontal="center" vertical="center" wrapText="1"/>
    </xf>
    <xf numFmtId="4" fontId="17" fillId="2" borderId="6" xfId="3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4" fontId="17" fillId="0" borderId="3" xfId="3" applyNumberFormat="1" applyFont="1" applyFill="1" applyBorder="1" applyAlignment="1">
      <alignment horizontal="center" vertical="center" wrapText="1"/>
    </xf>
    <xf numFmtId="4" fontId="17" fillId="0" borderId="6" xfId="3" applyNumberFormat="1" applyFont="1" applyFill="1" applyBorder="1" applyAlignment="1">
      <alignment horizontal="center" vertical="center" wrapText="1"/>
    </xf>
    <xf numFmtId="165" fontId="17" fillId="0" borderId="4" xfId="4" applyNumberFormat="1" applyFont="1" applyFill="1" applyBorder="1" applyAlignment="1">
      <alignment horizontal="center" vertical="center" wrapText="1"/>
    </xf>
    <xf numFmtId="165" fontId="17" fillId="0" borderId="4" xfId="5" applyNumberFormat="1" applyFont="1" applyFill="1" applyBorder="1" applyAlignment="1">
      <alignment horizontal="center" vertical="center" wrapText="1"/>
    </xf>
    <xf numFmtId="165" fontId="17" fillId="0" borderId="2" xfId="4" applyNumberFormat="1" applyFont="1" applyFill="1" applyBorder="1" applyAlignment="1">
      <alignment horizontal="center" vertical="center" wrapText="1"/>
    </xf>
    <xf numFmtId="165" fontId="17" fillId="0" borderId="16" xfId="4" applyNumberFormat="1" applyFont="1" applyFill="1" applyBorder="1" applyAlignment="1">
      <alignment horizontal="center" vertical="center" wrapText="1"/>
    </xf>
    <xf numFmtId="3" fontId="48" fillId="2" borderId="2" xfId="0" applyNumberFormat="1" applyFont="1" applyFill="1" applyBorder="1"/>
    <xf numFmtId="14" fontId="49" fillId="2" borderId="2" xfId="0" applyNumberFormat="1" applyFont="1" applyFill="1" applyBorder="1" applyAlignment="1">
      <alignment vertical="center"/>
    </xf>
    <xf numFmtId="0" fontId="50" fillId="2" borderId="2" xfId="3" applyFont="1" applyFill="1" applyBorder="1" applyAlignment="1">
      <alignment vertical="center" wrapText="1"/>
    </xf>
    <xf numFmtId="168" fontId="25" fillId="2" borderId="2" xfId="1" applyNumberFormat="1" applyFont="1" applyFill="1" applyBorder="1" applyAlignment="1">
      <alignment vertical="center" wrapText="1"/>
    </xf>
    <xf numFmtId="164" fontId="50" fillId="2" borderId="2" xfId="3" applyNumberFormat="1" applyFont="1" applyFill="1" applyBorder="1" applyAlignment="1">
      <alignment horizontal="center" vertical="center" wrapText="1"/>
    </xf>
    <xf numFmtId="164" fontId="50" fillId="0" borderId="2" xfId="3" applyNumberFormat="1" applyFont="1" applyFill="1" applyBorder="1" applyAlignment="1">
      <alignment horizontal="center" vertical="center" wrapText="1"/>
    </xf>
    <xf numFmtId="165" fontId="50" fillId="2" borderId="2" xfId="4" applyNumberFormat="1" applyFont="1" applyFill="1" applyBorder="1" applyAlignment="1">
      <alignment horizontal="center"/>
    </xf>
    <xf numFmtId="3" fontId="26" fillId="0" borderId="2" xfId="3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41" fontId="0" fillId="0" borderId="2" xfId="0" applyNumberFormat="1" applyFont="1" applyFill="1" applyBorder="1" applyAlignment="1">
      <alignment horizontal="center"/>
    </xf>
    <xf numFmtId="41" fontId="0" fillId="0" borderId="2" xfId="0" applyNumberFormat="1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164" fontId="25" fillId="0" borderId="12" xfId="3" applyNumberFormat="1" applyFont="1" applyFill="1" applyBorder="1" applyAlignment="1">
      <alignment horizontal="center" vertical="center" wrapText="1"/>
    </xf>
    <xf numFmtId="1" fontId="18" fillId="0" borderId="5" xfId="4" applyNumberFormat="1" applyFont="1" applyFill="1" applyBorder="1" applyAlignment="1">
      <alignment horizontal="center" vertical="center" wrapText="1"/>
    </xf>
    <xf numFmtId="169" fontId="18" fillId="0" borderId="2" xfId="4" applyNumberFormat="1" applyFont="1" applyFill="1" applyBorder="1" applyAlignment="1">
      <alignment horizontal="center" vertical="center" wrapText="1"/>
    </xf>
    <xf numFmtId="169" fontId="18" fillId="0" borderId="5" xfId="4" applyNumberFormat="1" applyFont="1" applyFill="1" applyBorder="1" applyAlignment="1">
      <alignment horizontal="center" vertical="center" wrapText="1"/>
    </xf>
    <xf numFmtId="169" fontId="19" fillId="0" borderId="5" xfId="4" applyNumberFormat="1" applyFont="1" applyFill="1" applyBorder="1" applyAlignment="1">
      <alignment horizontal="center" vertical="center" wrapText="1"/>
    </xf>
    <xf numFmtId="1" fontId="18" fillId="0" borderId="2" xfId="5" applyNumberFormat="1" applyFont="1" applyFill="1" applyBorder="1" applyAlignment="1">
      <alignment horizontal="center" vertical="center" wrapText="1"/>
    </xf>
    <xf numFmtId="1" fontId="25" fillId="0" borderId="5" xfId="4" applyNumberFormat="1" applyFont="1" applyFill="1" applyBorder="1" applyAlignment="1">
      <alignment horizontal="center" vertical="center" wrapText="1"/>
    </xf>
    <xf numFmtId="170" fontId="25" fillId="0" borderId="2" xfId="4" applyNumberFormat="1" applyFont="1" applyFill="1" applyBorder="1" applyAlignment="1">
      <alignment horizontal="center" vertical="center" wrapText="1"/>
    </xf>
    <xf numFmtId="1" fontId="25" fillId="0" borderId="5" xfId="4" applyNumberFormat="1" applyFont="1" applyFill="1" applyBorder="1" applyAlignment="1">
      <alignment horizontal="right" vertical="center" wrapText="1"/>
    </xf>
    <xf numFmtId="169" fontId="18" fillId="0" borderId="6" xfId="4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vertical="center"/>
    </xf>
    <xf numFmtId="0" fontId="41" fillId="0" borderId="2" xfId="0" applyFont="1" applyFill="1" applyBorder="1"/>
    <xf numFmtId="0" fontId="0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/>
    </xf>
    <xf numFmtId="0" fontId="33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33" fillId="0" borderId="2" xfId="0" applyNumberFormat="1" applyFont="1" applyFill="1" applyBorder="1" applyAlignment="1">
      <alignment horizontal="center" vertical="center" wrapText="1"/>
    </xf>
    <xf numFmtId="10" fontId="36" fillId="0" borderId="2" xfId="0" applyNumberFormat="1" applyFont="1" applyFill="1" applyBorder="1"/>
    <xf numFmtId="10" fontId="37" fillId="0" borderId="2" xfId="0" applyNumberFormat="1" applyFont="1" applyFill="1" applyBorder="1"/>
    <xf numFmtId="10" fontId="39" fillId="0" borderId="2" xfId="0" applyNumberFormat="1" applyFont="1" applyFill="1" applyBorder="1"/>
    <xf numFmtId="10" fontId="43" fillId="0" borderId="2" xfId="0" applyNumberFormat="1" applyFont="1" applyFill="1" applyBorder="1"/>
    <xf numFmtId="1" fontId="18" fillId="0" borderId="5" xfId="3" applyNumberFormat="1" applyFont="1" applyFill="1" applyBorder="1" applyAlignment="1">
      <alignment horizontal="center" vertical="center" wrapText="1"/>
    </xf>
    <xf numFmtId="165" fontId="29" fillId="0" borderId="2" xfId="4" applyNumberFormat="1" applyFont="1" applyFill="1" applyBorder="1" applyAlignment="1">
      <alignment horizontal="center" vertical="center" wrapText="1"/>
    </xf>
    <xf numFmtId="1" fontId="18" fillId="2" borderId="9" xfId="4" applyNumberFormat="1" applyFont="1" applyFill="1" applyBorder="1" applyAlignment="1">
      <alignment horizontal="center" vertical="center" wrapText="1"/>
    </xf>
    <xf numFmtId="1" fontId="18" fillId="2" borderId="10" xfId="4" applyNumberFormat="1" applyFont="1" applyFill="1" applyBorder="1" applyAlignment="1">
      <alignment horizontal="center" vertical="center" wrapText="1"/>
    </xf>
    <xf numFmtId="1" fontId="18" fillId="2" borderId="2" xfId="4" applyNumberFormat="1" applyFont="1" applyFill="1" applyBorder="1" applyAlignment="1">
      <alignment horizontal="center" vertical="center" wrapText="1"/>
    </xf>
    <xf numFmtId="49" fontId="18" fillId="0" borderId="2" xfId="4" applyNumberFormat="1" applyFont="1" applyFill="1" applyBorder="1" applyAlignment="1">
      <alignment horizontal="center" vertical="center" wrapText="1"/>
    </xf>
    <xf numFmtId="164" fontId="21" fillId="0" borderId="4" xfId="3" applyNumberFormat="1" applyFont="1" applyFill="1" applyBorder="1" applyAlignment="1">
      <alignment horizontal="center" vertical="center" wrapText="1"/>
    </xf>
    <xf numFmtId="164" fontId="21" fillId="0" borderId="12" xfId="3" applyNumberFormat="1" applyFont="1" applyFill="1" applyBorder="1" applyAlignment="1">
      <alignment horizontal="center" vertical="center" wrapText="1"/>
    </xf>
    <xf numFmtId="164" fontId="21" fillId="0" borderId="8" xfId="3" applyNumberFormat="1" applyFont="1" applyFill="1" applyBorder="1" applyAlignment="1">
      <alignment horizontal="center" vertical="center" wrapText="1"/>
    </xf>
    <xf numFmtId="164" fontId="21" fillId="0" borderId="13" xfId="3" applyNumberFormat="1" applyFont="1" applyFill="1" applyBorder="1" applyAlignment="1">
      <alignment horizontal="center" vertical="center" wrapText="1"/>
    </xf>
    <xf numFmtId="1" fontId="18" fillId="2" borderId="5" xfId="4" applyNumberFormat="1" applyFont="1" applyFill="1" applyBorder="1" applyAlignment="1">
      <alignment horizontal="center" vertical="center" wrapText="1"/>
    </xf>
    <xf numFmtId="1" fontId="18" fillId="2" borderId="3" xfId="4" applyNumberFormat="1" applyFont="1" applyFill="1" applyBorder="1" applyAlignment="1">
      <alignment horizontal="center" vertical="center" wrapText="1"/>
    </xf>
    <xf numFmtId="49" fontId="18" fillId="0" borderId="5" xfId="4" applyNumberFormat="1" applyFont="1" applyFill="1" applyBorder="1" applyAlignment="1">
      <alignment horizontal="center" vertical="center" wrapText="1"/>
    </xf>
    <xf numFmtId="49" fontId="18" fillId="0" borderId="6" xfId="4" applyNumberFormat="1" applyFont="1" applyFill="1" applyBorder="1" applyAlignment="1">
      <alignment horizontal="center" vertical="center" wrapText="1"/>
    </xf>
    <xf numFmtId="49" fontId="18" fillId="0" borderId="3" xfId="4" applyNumberFormat="1" applyFont="1" applyFill="1" applyBorder="1" applyAlignment="1">
      <alignment horizontal="center" vertical="center" wrapText="1"/>
    </xf>
    <xf numFmtId="49" fontId="18" fillId="0" borderId="5" xfId="3" applyNumberFormat="1" applyFont="1" applyFill="1" applyBorder="1" applyAlignment="1">
      <alignment horizontal="center" vertical="center" wrapText="1"/>
    </xf>
    <xf numFmtId="49" fontId="18" fillId="0" borderId="3" xfId="3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49" fontId="19" fillId="0" borderId="6" xfId="4" applyNumberFormat="1" applyFont="1" applyFill="1" applyBorder="1" applyAlignment="1">
      <alignment horizontal="center" vertical="center" wrapText="1"/>
    </xf>
    <xf numFmtId="49" fontId="18" fillId="0" borderId="6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18" fillId="0" borderId="3" xfId="3" applyNumberFormat="1" applyFont="1" applyFill="1" applyBorder="1" applyAlignment="1">
      <alignment horizontal="center" vertical="center" wrapText="1"/>
    </xf>
    <xf numFmtId="0" fontId="18" fillId="0" borderId="2" xfId="3" applyNumberFormat="1" applyFont="1" applyFill="1" applyBorder="1" applyAlignment="1">
      <alignment horizontal="center" vertical="center" wrapText="1"/>
    </xf>
    <xf numFmtId="0" fontId="20" fillId="0" borderId="5" xfId="3" applyNumberFormat="1" applyFont="1" applyFill="1" applyBorder="1" applyAlignment="1">
      <alignment horizontal="center" vertical="center" wrapText="1"/>
    </xf>
    <xf numFmtId="0" fontId="20" fillId="0" borderId="3" xfId="3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5" xfId="3" applyNumberFormat="1" applyFont="1" applyFill="1" applyBorder="1" applyAlignment="1">
      <alignment horizontal="center" vertical="center" wrapText="1"/>
    </xf>
    <xf numFmtId="0" fontId="19" fillId="0" borderId="3" xfId="3" applyNumberFormat="1" applyFont="1" applyFill="1" applyBorder="1" applyAlignment="1">
      <alignment horizontal="center" vertical="center" wrapText="1"/>
    </xf>
    <xf numFmtId="1" fontId="18" fillId="0" borderId="5" xfId="3" applyNumberFormat="1" applyFont="1" applyFill="1" applyBorder="1" applyAlignment="1">
      <alignment horizontal="center" vertical="center" wrapText="1"/>
    </xf>
    <xf numFmtId="1" fontId="18" fillId="0" borderId="6" xfId="3" applyNumberFormat="1" applyFont="1" applyFill="1" applyBorder="1" applyAlignment="1">
      <alignment horizontal="center" vertical="center" wrapText="1"/>
    </xf>
    <xf numFmtId="1" fontId="18" fillId="0" borderId="2" xfId="3" applyNumberFormat="1" applyFont="1" applyFill="1" applyBorder="1" applyAlignment="1">
      <alignment horizontal="center" vertical="center" wrapText="1"/>
    </xf>
    <xf numFmtId="1" fontId="20" fillId="0" borderId="2" xfId="3" applyNumberFormat="1" applyFont="1" applyFill="1" applyBorder="1" applyAlignment="1">
      <alignment horizontal="center" vertical="center" wrapText="1"/>
    </xf>
    <xf numFmtId="0" fontId="18" fillId="0" borderId="6" xfId="3" applyNumberFormat="1" applyFont="1" applyFill="1" applyBorder="1" applyAlignment="1">
      <alignment horizontal="center" vertical="center" wrapText="1"/>
    </xf>
    <xf numFmtId="1" fontId="19" fillId="0" borderId="5" xfId="3" applyNumberFormat="1" applyFont="1" applyFill="1" applyBorder="1" applyAlignment="1">
      <alignment horizontal="center" vertical="center" wrapText="1"/>
    </xf>
    <xf numFmtId="1" fontId="19" fillId="0" borderId="6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2" xfId="3" applyNumberFormat="1" applyFont="1" applyFill="1" applyBorder="1" applyAlignment="1">
      <alignment horizontal="center" vertical="center" wrapText="1"/>
    </xf>
    <xf numFmtId="164" fontId="17" fillId="0" borderId="5" xfId="3" applyNumberFormat="1" applyFont="1" applyFill="1" applyBorder="1" applyAlignment="1">
      <alignment horizontal="center" vertical="center" wrapText="1"/>
    </xf>
    <xf numFmtId="164" fontId="17" fillId="0" borderId="6" xfId="3" applyNumberFormat="1" applyFont="1" applyFill="1" applyBorder="1" applyAlignment="1">
      <alignment horizontal="center" vertical="center" wrapText="1"/>
    </xf>
    <xf numFmtId="164" fontId="17" fillId="0" borderId="3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5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12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164" fontId="21" fillId="0" borderId="7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2" xfId="4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CV490"/>
  <sheetViews>
    <sheetView tabSelected="1" zoomScale="70" zoomScaleNormal="70" zoomScaleSheetLayoutView="85" workbookViewId="0">
      <pane xSplit="15" ySplit="14" topLeftCell="AT483" activePane="bottomRight" state="frozen"/>
      <selection activeCell="CP22" sqref="CP22"/>
      <selection pane="topRight" activeCell="CP22" sqref="CP22"/>
      <selection pane="bottomLeft" activeCell="CP22" sqref="CP22"/>
      <selection pane="bottomRight" activeCell="CP490" sqref="CP490"/>
    </sheetView>
  </sheetViews>
  <sheetFormatPr defaultColWidth="9.140625" defaultRowHeight="15.75" x14ac:dyDescent="0.25"/>
  <cols>
    <col min="1" max="1" width="4.28515625" style="1" customWidth="1"/>
    <col min="2" max="2" width="8.42578125" style="1" customWidth="1"/>
    <col min="3" max="3" width="10.85546875" style="1" customWidth="1"/>
    <col min="4" max="4" width="30.140625" style="2" customWidth="1"/>
    <col min="5" max="5" width="9.140625" style="2" customWidth="1"/>
    <col min="6" max="6" width="11.28515625" style="3" customWidth="1"/>
    <col min="7" max="7" width="9.140625" style="3" customWidth="1"/>
    <col min="8" max="10" width="9.140625" style="3" hidden="1" customWidth="1"/>
    <col min="11" max="11" width="9.140625" style="3" customWidth="1"/>
    <col min="12" max="15" width="4.85546875" style="3" hidden="1" customWidth="1"/>
    <col min="16" max="16" width="9.5703125" style="4" customWidth="1"/>
    <col min="17" max="17" width="17.7109375" style="4" customWidth="1"/>
    <col min="18" max="18" width="14.28515625" style="4" customWidth="1"/>
    <col min="19" max="19" width="16.7109375" style="4" bestFit="1" customWidth="1"/>
    <col min="20" max="20" width="10.42578125" style="6" customWidth="1"/>
    <col min="21" max="21" width="16.140625" style="6" customWidth="1"/>
    <col min="22" max="22" width="11.7109375" style="7" customWidth="1"/>
    <col min="23" max="23" width="16.28515625" style="4" customWidth="1"/>
    <col min="24" max="24" width="9.42578125" style="4" customWidth="1"/>
    <col min="25" max="25" width="16.7109375" style="4" bestFit="1" customWidth="1"/>
    <col min="26" max="26" width="11.7109375" style="4" bestFit="1" customWidth="1"/>
    <col min="27" max="27" width="15.140625" style="4" bestFit="1" customWidth="1"/>
    <col min="28" max="28" width="10.5703125" style="4" customWidth="1"/>
    <col min="29" max="29" width="10.85546875" style="4" customWidth="1"/>
    <col min="30" max="30" width="9.28515625" style="4" customWidth="1"/>
    <col min="31" max="31" width="16" style="4" customWidth="1"/>
    <col min="32" max="32" width="9.28515625" style="4" customWidth="1"/>
    <col min="33" max="33" width="15.140625" style="4" bestFit="1" customWidth="1"/>
    <col min="34" max="34" width="11" style="4" customWidth="1"/>
    <col min="35" max="35" width="15.140625" style="4" bestFit="1" customWidth="1"/>
    <col min="36" max="36" width="11.140625" style="4" customWidth="1"/>
    <col min="37" max="37" width="17" style="4" customWidth="1"/>
    <col min="38" max="38" width="11.85546875" style="4" customWidth="1"/>
    <col min="39" max="39" width="17" style="4" bestFit="1" customWidth="1"/>
    <col min="40" max="40" width="10" style="4" customWidth="1"/>
    <col min="41" max="41" width="15.5703125" style="4" customWidth="1"/>
    <col min="42" max="42" width="11.7109375" style="4" customWidth="1"/>
    <col min="43" max="43" width="15.140625" style="4" bestFit="1" customWidth="1"/>
    <col min="44" max="44" width="10.42578125" style="4" customWidth="1"/>
    <col min="45" max="45" width="15.7109375" style="4" customWidth="1"/>
    <col min="46" max="46" width="11.7109375" style="4" customWidth="1"/>
    <col min="47" max="47" width="14.28515625" style="4" customWidth="1"/>
    <col min="48" max="48" width="8.7109375" style="4" hidden="1" customWidth="1"/>
    <col min="49" max="49" width="11.140625" style="4" customWidth="1"/>
    <col min="50" max="50" width="17.140625" style="4" customWidth="1"/>
    <col min="51" max="51" width="9.7109375" style="4" customWidth="1"/>
    <col min="52" max="52" width="16.5703125" style="4" customWidth="1"/>
    <col min="53" max="53" width="11.85546875" style="4" customWidth="1"/>
    <col min="54" max="54" width="16.85546875" style="4" customWidth="1"/>
    <col min="55" max="55" width="11.28515625" style="4" customWidth="1"/>
    <col min="56" max="56" width="18.140625" style="4" customWidth="1"/>
    <col min="57" max="57" width="12" style="4" customWidth="1"/>
    <col min="58" max="58" width="14.7109375" style="4" customWidth="1"/>
    <col min="59" max="59" width="10.5703125" style="4" customWidth="1"/>
    <col min="60" max="60" width="17" style="4" customWidth="1"/>
    <col min="61" max="61" width="11.42578125" style="4" customWidth="1"/>
    <col min="62" max="62" width="15.7109375" style="4" customWidth="1"/>
    <col min="63" max="63" width="11.85546875" style="4" customWidth="1"/>
    <col min="64" max="64" width="15.42578125" style="4" customWidth="1"/>
    <col min="65" max="65" width="11.140625" style="4" customWidth="1"/>
    <col min="66" max="66" width="15.140625" style="4" customWidth="1"/>
    <col min="67" max="67" width="11.42578125" style="4" customWidth="1"/>
    <col min="68" max="68" width="15.140625" style="4" customWidth="1"/>
    <col min="69" max="69" width="11.28515625" style="4" customWidth="1"/>
    <col min="70" max="70" width="15.140625" style="4" customWidth="1"/>
    <col min="71" max="71" width="12" style="4" customWidth="1"/>
    <col min="72" max="72" width="16.140625" style="4" customWidth="1"/>
    <col min="73" max="73" width="11.140625" style="4" customWidth="1"/>
    <col min="74" max="74" width="15.7109375" style="4" customWidth="1"/>
    <col min="75" max="75" width="11.28515625" style="4" customWidth="1"/>
    <col min="76" max="76" width="15.28515625" style="4" customWidth="1"/>
    <col min="77" max="77" width="10.85546875" style="4" customWidth="1"/>
    <col min="78" max="78" width="17" style="4" customWidth="1"/>
    <col min="79" max="79" width="11" style="4" customWidth="1"/>
    <col min="80" max="80" width="17.28515625" style="4" customWidth="1"/>
    <col min="81" max="81" width="9.85546875" style="4" customWidth="1"/>
    <col min="82" max="82" width="16.85546875" style="4" customWidth="1"/>
    <col min="83" max="83" width="12.140625" style="4" customWidth="1"/>
    <col min="84" max="84" width="16.7109375" style="4" customWidth="1"/>
    <col min="85" max="86" width="6.7109375" style="4" customWidth="1"/>
    <col min="87" max="87" width="11.28515625" style="4" customWidth="1"/>
    <col min="88" max="88" width="17.140625" style="4" customWidth="1"/>
    <col min="89" max="89" width="11.42578125" style="4" customWidth="1"/>
    <col min="90" max="90" width="15.140625" style="4" customWidth="1"/>
    <col min="91" max="91" width="11.85546875" style="4" customWidth="1"/>
    <col min="92" max="92" width="16.5703125" style="4" customWidth="1"/>
    <col min="93" max="93" width="11.140625" style="4" customWidth="1"/>
    <col min="94" max="94" width="16.140625" style="4" customWidth="1"/>
    <col min="95" max="95" width="10" style="4" customWidth="1"/>
    <col min="96" max="96" width="17" style="4" customWidth="1"/>
    <col min="97" max="97" width="9.85546875" style="4" customWidth="1"/>
    <col min="98" max="98" width="15.85546875" style="4" customWidth="1"/>
    <col min="99" max="99" width="11.140625" style="1" hidden="1" customWidth="1"/>
    <col min="100" max="100" width="18.42578125" style="1" hidden="1" customWidth="1"/>
    <col min="101" max="16384" width="9.140625" style="1"/>
  </cols>
  <sheetData>
    <row r="1" spans="1:100" ht="18" customHeight="1" x14ac:dyDescent="0.25">
      <c r="E1" s="1"/>
      <c r="F1" s="1"/>
      <c r="G1" s="1"/>
      <c r="P1" s="295" t="s">
        <v>0</v>
      </c>
      <c r="Q1" s="295"/>
      <c r="R1" s="295"/>
      <c r="S1" s="5"/>
    </row>
    <row r="2" spans="1:100" ht="29.25" customHeight="1" x14ac:dyDescent="0.25">
      <c r="E2" s="1"/>
      <c r="F2" s="1"/>
      <c r="G2" s="1"/>
      <c r="P2" s="296" t="s">
        <v>1</v>
      </c>
      <c r="Q2" s="296"/>
      <c r="R2" s="296"/>
      <c r="S2" s="8"/>
    </row>
    <row r="3" spans="1:100" ht="23.25" customHeight="1" x14ac:dyDescent="0.25">
      <c r="A3" s="9"/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Q3" s="11"/>
      <c r="R3" s="12"/>
      <c r="S3" s="1"/>
      <c r="AE3" s="11"/>
      <c r="AG3" s="11"/>
      <c r="AJ3" s="11"/>
      <c r="AK3" s="11"/>
      <c r="AX3" s="13"/>
      <c r="BA3" s="281"/>
      <c r="BB3" s="281"/>
      <c r="BC3" s="281"/>
      <c r="BD3" s="281"/>
      <c r="BG3" s="11"/>
      <c r="BH3" s="11"/>
      <c r="BI3" s="11"/>
      <c r="BJ3" s="11"/>
      <c r="BY3" s="11"/>
      <c r="BZ3" s="11"/>
      <c r="CC3" s="281"/>
      <c r="CD3" s="281"/>
      <c r="CE3" s="11"/>
      <c r="CF3" s="11"/>
      <c r="CK3" s="281"/>
      <c r="CL3" s="281"/>
      <c r="CM3" s="11"/>
      <c r="CN3" s="11"/>
      <c r="CO3" s="14"/>
      <c r="CP3" s="14"/>
      <c r="CQ3" s="281"/>
      <c r="CR3" s="281"/>
    </row>
    <row r="4" spans="1:100" ht="10.5" hidden="1" customHeight="1" x14ac:dyDescent="0.25">
      <c r="A4" s="15"/>
      <c r="B4" s="16"/>
      <c r="C4" s="16"/>
      <c r="D4" s="17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/>
      <c r="Q4" s="19"/>
      <c r="R4" s="1"/>
      <c r="S4" s="1"/>
      <c r="T4" s="20"/>
      <c r="U4" s="20"/>
      <c r="V4" s="21"/>
      <c r="W4" s="21"/>
      <c r="X4" s="22"/>
      <c r="Y4" s="22"/>
      <c r="AB4" s="19"/>
      <c r="AC4" s="19"/>
      <c r="AD4" s="21"/>
      <c r="AE4" s="21"/>
      <c r="AF4" s="22"/>
      <c r="AG4" s="23"/>
      <c r="AH4" s="19"/>
      <c r="AI4" s="19"/>
      <c r="AJ4" s="24"/>
      <c r="AK4" s="24"/>
      <c r="AL4" s="25"/>
      <c r="AM4" s="25"/>
      <c r="AN4" s="26"/>
      <c r="AO4" s="27"/>
      <c r="AR4" s="19"/>
      <c r="AS4" s="19"/>
      <c r="AT4" s="19"/>
      <c r="AU4" s="22"/>
      <c r="AV4" s="22"/>
      <c r="AW4" s="26"/>
      <c r="AX4" s="28"/>
      <c r="AY4" s="29"/>
      <c r="AZ4" s="29"/>
      <c r="BA4" s="30"/>
      <c r="BB4" s="31"/>
      <c r="BC4" s="29"/>
      <c r="BD4" s="29"/>
      <c r="BE4" s="26"/>
      <c r="BF4" s="32"/>
      <c r="BG4" s="33"/>
      <c r="BH4" s="33"/>
      <c r="BI4" s="33"/>
      <c r="BJ4" s="33"/>
      <c r="BK4" s="34"/>
      <c r="BL4" s="34"/>
      <c r="BO4" s="22"/>
      <c r="BP4" s="35"/>
      <c r="BQ4" s="36"/>
      <c r="BR4" s="14"/>
      <c r="BS4" s="19"/>
      <c r="BT4" s="19"/>
      <c r="BU4" s="21"/>
      <c r="BV4" s="21"/>
      <c r="BW4" s="34"/>
      <c r="BX4" s="34"/>
      <c r="BY4" s="22"/>
      <c r="BZ4" s="22"/>
      <c r="CA4" s="37"/>
      <c r="CB4" s="37"/>
      <c r="CC4" s="21"/>
      <c r="CD4" s="21"/>
      <c r="CE4" s="38"/>
      <c r="CF4" s="38"/>
      <c r="CG4" s="14"/>
      <c r="CH4" s="14"/>
      <c r="CI4" s="25"/>
      <c r="CJ4" s="25"/>
      <c r="CK4" s="14"/>
      <c r="CL4" s="14"/>
      <c r="CM4" s="14"/>
      <c r="CN4" s="14"/>
      <c r="CO4" s="39"/>
      <c r="CP4" s="39"/>
      <c r="CQ4" s="40"/>
      <c r="CR4" s="41"/>
      <c r="CS4" s="41"/>
      <c r="CT4" s="41"/>
    </row>
    <row r="5" spans="1:100" s="42" customFormat="1" ht="9" hidden="1" customHeight="1" x14ac:dyDescent="0.25">
      <c r="B5" s="43"/>
      <c r="C5" s="43"/>
      <c r="D5" s="44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9"/>
      <c r="Q5" s="19"/>
      <c r="R5" s="11"/>
      <c r="S5" s="11"/>
      <c r="T5" s="20"/>
      <c r="U5" s="20"/>
      <c r="V5" s="21"/>
      <c r="W5" s="21"/>
      <c r="X5" s="22"/>
      <c r="Y5" s="22"/>
      <c r="Z5" s="4"/>
      <c r="AA5" s="4"/>
      <c r="AB5" s="19"/>
      <c r="AC5" s="19"/>
      <c r="AD5" s="21"/>
      <c r="AE5" s="21"/>
      <c r="AF5" s="22"/>
      <c r="AG5" s="23"/>
      <c r="AH5" s="19"/>
      <c r="AI5" s="19"/>
      <c r="AJ5" s="24"/>
      <c r="AK5" s="24"/>
      <c r="AL5" s="25"/>
      <c r="AM5" s="25"/>
      <c r="AN5" s="26"/>
      <c r="AO5" s="27"/>
      <c r="AP5" s="4"/>
      <c r="AQ5" s="4"/>
      <c r="AR5" s="19"/>
      <c r="AS5" s="19"/>
      <c r="AT5" s="19"/>
      <c r="AU5" s="22"/>
      <c r="AV5" s="22"/>
      <c r="AW5" s="26"/>
      <c r="AX5" s="28"/>
      <c r="AY5" s="29"/>
      <c r="AZ5" s="29"/>
      <c r="BA5" s="30"/>
      <c r="BB5" s="31"/>
      <c r="BC5" s="29"/>
      <c r="BD5" s="29"/>
      <c r="BE5" s="26"/>
      <c r="BF5" s="32"/>
      <c r="BG5" s="33"/>
      <c r="BH5" s="33"/>
      <c r="BI5" s="33"/>
      <c r="BJ5" s="33"/>
      <c r="BK5" s="34"/>
      <c r="BL5" s="34"/>
      <c r="BM5" s="4"/>
      <c r="BN5" s="4"/>
      <c r="BO5" s="22"/>
      <c r="BP5" s="35"/>
      <c r="BQ5" s="36"/>
      <c r="BR5" s="14"/>
      <c r="BS5" s="19"/>
      <c r="BT5" s="19"/>
      <c r="BU5" s="21"/>
      <c r="BV5" s="21"/>
      <c r="BW5" s="34"/>
      <c r="BX5" s="34"/>
      <c r="BY5" s="22"/>
      <c r="BZ5" s="22"/>
      <c r="CA5" s="37"/>
      <c r="CB5" s="37"/>
      <c r="CC5" s="21"/>
      <c r="CD5" s="21"/>
      <c r="CE5" s="38"/>
      <c r="CF5" s="38"/>
      <c r="CG5" s="14"/>
      <c r="CH5" s="14"/>
      <c r="CI5" s="25"/>
      <c r="CJ5" s="25"/>
      <c r="CK5" s="14"/>
      <c r="CL5" s="14"/>
      <c r="CM5" s="14"/>
      <c r="CN5" s="14"/>
      <c r="CO5" s="46"/>
      <c r="CP5" s="46"/>
      <c r="CQ5" s="40"/>
      <c r="CR5" s="41"/>
      <c r="CS5" s="41"/>
      <c r="CT5" s="41"/>
    </row>
    <row r="6" spans="1:100" s="47" customFormat="1" ht="62.25" customHeight="1" x14ac:dyDescent="0.25">
      <c r="A6" s="282" t="s">
        <v>3</v>
      </c>
      <c r="B6" s="283" t="s">
        <v>4</v>
      </c>
      <c r="C6" s="283" t="s">
        <v>5</v>
      </c>
      <c r="D6" s="285" t="s">
        <v>6</v>
      </c>
      <c r="E6" s="288" t="s">
        <v>7</v>
      </c>
      <c r="F6" s="245" t="s">
        <v>8</v>
      </c>
      <c r="G6" s="275" t="s">
        <v>9</v>
      </c>
      <c r="H6" s="275"/>
      <c r="I6" s="292"/>
      <c r="J6" s="275"/>
      <c r="K6" s="275" t="s">
        <v>10</v>
      </c>
      <c r="L6" s="278" t="s">
        <v>11</v>
      </c>
      <c r="M6" s="279"/>
      <c r="N6" s="279"/>
      <c r="O6" s="280"/>
      <c r="P6" s="268" t="s">
        <v>12</v>
      </c>
      <c r="Q6" s="269"/>
      <c r="R6" s="268" t="s">
        <v>13</v>
      </c>
      <c r="S6" s="269"/>
      <c r="T6" s="268" t="s">
        <v>14</v>
      </c>
      <c r="U6" s="269"/>
      <c r="V6" s="268" t="s">
        <v>15</v>
      </c>
      <c r="W6" s="269"/>
      <c r="X6" s="268" t="s">
        <v>16</v>
      </c>
      <c r="Y6" s="269"/>
      <c r="Z6" s="268" t="s">
        <v>17</v>
      </c>
      <c r="AA6" s="269"/>
      <c r="AB6" s="268" t="s">
        <v>18</v>
      </c>
      <c r="AC6" s="269"/>
      <c r="AD6" s="268" t="s">
        <v>19</v>
      </c>
      <c r="AE6" s="269"/>
      <c r="AF6" s="273" t="s">
        <v>20</v>
      </c>
      <c r="AG6" s="274"/>
      <c r="AH6" s="273" t="s">
        <v>21</v>
      </c>
      <c r="AI6" s="274"/>
      <c r="AJ6" s="268" t="s">
        <v>22</v>
      </c>
      <c r="AK6" s="269"/>
      <c r="AL6" s="268" t="s">
        <v>23</v>
      </c>
      <c r="AM6" s="269"/>
      <c r="AN6" s="268" t="s">
        <v>24</v>
      </c>
      <c r="AO6" s="269"/>
      <c r="AP6" s="268" t="s">
        <v>25</v>
      </c>
      <c r="AQ6" s="269"/>
      <c r="AR6" s="268" t="s">
        <v>26</v>
      </c>
      <c r="AS6" s="269"/>
      <c r="AT6" s="268" t="s">
        <v>27</v>
      </c>
      <c r="AU6" s="269"/>
      <c r="AV6" s="239"/>
      <c r="AW6" s="268" t="s">
        <v>28</v>
      </c>
      <c r="AX6" s="269"/>
      <c r="AY6" s="268" t="s">
        <v>29</v>
      </c>
      <c r="AZ6" s="269"/>
      <c r="BA6" s="268" t="s">
        <v>30</v>
      </c>
      <c r="BB6" s="269"/>
      <c r="BC6" s="268" t="s">
        <v>31</v>
      </c>
      <c r="BD6" s="269"/>
      <c r="BE6" s="268" t="s">
        <v>32</v>
      </c>
      <c r="BF6" s="269"/>
      <c r="BG6" s="268" t="s">
        <v>33</v>
      </c>
      <c r="BH6" s="269"/>
      <c r="BI6" s="268" t="s">
        <v>34</v>
      </c>
      <c r="BJ6" s="269"/>
      <c r="BK6" s="268" t="s">
        <v>35</v>
      </c>
      <c r="BL6" s="269"/>
      <c r="BM6" s="268" t="s">
        <v>36</v>
      </c>
      <c r="BN6" s="269"/>
      <c r="BO6" s="268" t="s">
        <v>37</v>
      </c>
      <c r="BP6" s="269"/>
      <c r="BQ6" s="268" t="s">
        <v>38</v>
      </c>
      <c r="BR6" s="269"/>
      <c r="BS6" s="268" t="s">
        <v>39</v>
      </c>
      <c r="BT6" s="269"/>
      <c r="BU6" s="268" t="s">
        <v>40</v>
      </c>
      <c r="BV6" s="269"/>
      <c r="BW6" s="268" t="s">
        <v>41</v>
      </c>
      <c r="BX6" s="269"/>
      <c r="BY6" s="268" t="s">
        <v>42</v>
      </c>
      <c r="BZ6" s="269"/>
      <c r="CA6" s="268" t="s">
        <v>43</v>
      </c>
      <c r="CB6" s="269"/>
      <c r="CC6" s="268" t="s">
        <v>44</v>
      </c>
      <c r="CD6" s="269"/>
      <c r="CE6" s="268" t="s">
        <v>45</v>
      </c>
      <c r="CF6" s="269"/>
      <c r="CG6" s="268" t="s">
        <v>46</v>
      </c>
      <c r="CH6" s="269"/>
      <c r="CI6" s="268" t="s">
        <v>47</v>
      </c>
      <c r="CJ6" s="269"/>
      <c r="CK6" s="268" t="s">
        <v>48</v>
      </c>
      <c r="CL6" s="269"/>
      <c r="CM6" s="268" t="s">
        <v>49</v>
      </c>
      <c r="CN6" s="269"/>
      <c r="CO6" s="268" t="s">
        <v>50</v>
      </c>
      <c r="CP6" s="269"/>
      <c r="CQ6" s="268" t="s">
        <v>51</v>
      </c>
      <c r="CR6" s="269"/>
      <c r="CS6" s="270" t="s">
        <v>52</v>
      </c>
      <c r="CT6" s="270"/>
      <c r="CU6" s="271" t="s">
        <v>53</v>
      </c>
      <c r="CV6" s="271"/>
    </row>
    <row r="7" spans="1:100" s="51" customFormat="1" ht="16.5" hidden="1" customHeight="1" x14ac:dyDescent="0.25">
      <c r="A7" s="282"/>
      <c r="B7" s="283"/>
      <c r="C7" s="283"/>
      <c r="D7" s="286"/>
      <c r="E7" s="289"/>
      <c r="F7" s="291"/>
      <c r="G7" s="276"/>
      <c r="H7" s="276"/>
      <c r="I7" s="293"/>
      <c r="J7" s="276"/>
      <c r="K7" s="276"/>
      <c r="L7" s="48"/>
      <c r="M7" s="49"/>
      <c r="N7" s="49"/>
      <c r="O7" s="49"/>
      <c r="P7" s="259">
        <v>270005</v>
      </c>
      <c r="Q7" s="260"/>
      <c r="R7" s="259">
        <v>270004</v>
      </c>
      <c r="S7" s="260"/>
      <c r="T7" s="259">
        <v>270148</v>
      </c>
      <c r="U7" s="260"/>
      <c r="V7" s="259">
        <v>270007</v>
      </c>
      <c r="W7" s="260"/>
      <c r="X7" s="259">
        <v>270008</v>
      </c>
      <c r="Y7" s="260"/>
      <c r="Z7" s="259">
        <v>270149</v>
      </c>
      <c r="AA7" s="260"/>
      <c r="AB7" s="272">
        <v>270015</v>
      </c>
      <c r="AC7" s="260"/>
      <c r="AD7" s="259">
        <v>270042</v>
      </c>
      <c r="AE7" s="260"/>
      <c r="AF7" s="266">
        <v>270017</v>
      </c>
      <c r="AG7" s="267"/>
      <c r="AH7" s="266">
        <v>270018</v>
      </c>
      <c r="AI7" s="267"/>
      <c r="AJ7" s="259">
        <v>270053</v>
      </c>
      <c r="AK7" s="260"/>
      <c r="AL7" s="259">
        <v>270008</v>
      </c>
      <c r="AM7" s="260"/>
      <c r="AN7" s="259">
        <v>270057</v>
      </c>
      <c r="AO7" s="260"/>
      <c r="AP7" s="259">
        <v>270116</v>
      </c>
      <c r="AQ7" s="260"/>
      <c r="AR7" s="259">
        <v>270034</v>
      </c>
      <c r="AS7" s="260"/>
      <c r="AT7" s="259">
        <v>270168</v>
      </c>
      <c r="AU7" s="260"/>
      <c r="AV7" s="50"/>
      <c r="AW7" s="259">
        <v>270050</v>
      </c>
      <c r="AX7" s="260"/>
      <c r="AY7" s="259">
        <v>270056</v>
      </c>
      <c r="AZ7" s="260"/>
      <c r="BA7" s="259">
        <v>270054</v>
      </c>
      <c r="BB7" s="260"/>
      <c r="BC7" s="259">
        <v>270068</v>
      </c>
      <c r="BD7" s="260"/>
      <c r="BE7" s="259">
        <v>270146</v>
      </c>
      <c r="BF7" s="260"/>
      <c r="BG7" s="259">
        <v>270088</v>
      </c>
      <c r="BH7" s="260"/>
      <c r="BI7" s="259">
        <v>270091</v>
      </c>
      <c r="BJ7" s="260"/>
      <c r="BK7" s="259">
        <v>270040</v>
      </c>
      <c r="BL7" s="260"/>
      <c r="BM7" s="259">
        <v>270041</v>
      </c>
      <c r="BN7" s="260"/>
      <c r="BO7" s="259">
        <v>270021</v>
      </c>
      <c r="BP7" s="260"/>
      <c r="BQ7" s="259">
        <v>270170</v>
      </c>
      <c r="BR7" s="260"/>
      <c r="BS7" s="259">
        <v>270098</v>
      </c>
      <c r="BT7" s="260"/>
      <c r="BU7" s="259">
        <v>270134</v>
      </c>
      <c r="BV7" s="260"/>
      <c r="BW7" s="259">
        <v>270087</v>
      </c>
      <c r="BX7" s="260"/>
      <c r="BY7" s="259">
        <v>270169</v>
      </c>
      <c r="BZ7" s="260"/>
      <c r="CA7" s="259">
        <v>270155</v>
      </c>
      <c r="CB7" s="260"/>
      <c r="CC7" s="259">
        <v>270156</v>
      </c>
      <c r="CD7" s="260"/>
      <c r="CE7" s="259">
        <v>270052</v>
      </c>
      <c r="CF7" s="260"/>
      <c r="CG7" s="259">
        <v>270060</v>
      </c>
      <c r="CH7" s="260"/>
      <c r="CI7" s="259">
        <v>270069</v>
      </c>
      <c r="CJ7" s="260"/>
      <c r="CK7" s="259">
        <v>270095</v>
      </c>
      <c r="CL7" s="260"/>
      <c r="CM7" s="259">
        <v>270171</v>
      </c>
      <c r="CN7" s="260"/>
      <c r="CO7" s="259">
        <v>270065</v>
      </c>
      <c r="CP7" s="260"/>
      <c r="CQ7" s="259">
        <v>270089</v>
      </c>
      <c r="CR7" s="260"/>
      <c r="CS7" s="261">
        <v>270239</v>
      </c>
      <c r="CT7" s="261"/>
      <c r="CU7" s="262"/>
      <c r="CV7" s="263"/>
    </row>
    <row r="8" spans="1:100" s="47" customFormat="1" ht="15.75" hidden="1" customHeight="1" x14ac:dyDescent="0.25">
      <c r="A8" s="282"/>
      <c r="B8" s="283"/>
      <c r="C8" s="283"/>
      <c r="D8" s="286"/>
      <c r="E8" s="289"/>
      <c r="F8" s="291"/>
      <c r="G8" s="276"/>
      <c r="H8" s="276"/>
      <c r="I8" s="293"/>
      <c r="J8" s="276"/>
      <c r="K8" s="276"/>
      <c r="L8" s="264" t="s">
        <v>54</v>
      </c>
      <c r="M8" s="265"/>
      <c r="N8" s="265"/>
      <c r="O8" s="265"/>
      <c r="P8" s="251" t="s">
        <v>55</v>
      </c>
      <c r="Q8" s="252"/>
      <c r="R8" s="251" t="s">
        <v>56</v>
      </c>
      <c r="S8" s="252"/>
      <c r="T8" s="251" t="s">
        <v>57</v>
      </c>
      <c r="U8" s="252"/>
      <c r="V8" s="251" t="s">
        <v>58</v>
      </c>
      <c r="W8" s="252"/>
      <c r="X8" s="251" t="s">
        <v>59</v>
      </c>
      <c r="Y8" s="252"/>
      <c r="Z8" s="251" t="s">
        <v>60</v>
      </c>
      <c r="AA8" s="253"/>
      <c r="AB8" s="251" t="s">
        <v>61</v>
      </c>
      <c r="AC8" s="253"/>
      <c r="AD8" s="251" t="s">
        <v>62</v>
      </c>
      <c r="AE8" s="252"/>
      <c r="AF8" s="256" t="s">
        <v>63</v>
      </c>
      <c r="AG8" s="257"/>
      <c r="AH8" s="254" t="s">
        <v>64</v>
      </c>
      <c r="AI8" s="258"/>
      <c r="AJ8" s="254" t="s">
        <v>65</v>
      </c>
      <c r="AK8" s="255"/>
      <c r="AL8" s="251" t="s">
        <v>59</v>
      </c>
      <c r="AM8" s="252"/>
      <c r="AN8" s="251" t="s">
        <v>66</v>
      </c>
      <c r="AO8" s="252"/>
      <c r="AP8" s="251" t="s">
        <v>67</v>
      </c>
      <c r="AQ8" s="252"/>
      <c r="AR8" s="251" t="s">
        <v>68</v>
      </c>
      <c r="AS8" s="252"/>
      <c r="AT8" s="251" t="s">
        <v>69</v>
      </c>
      <c r="AU8" s="252"/>
      <c r="AV8" s="52"/>
      <c r="AW8" s="251" t="s">
        <v>70</v>
      </c>
      <c r="AX8" s="252"/>
      <c r="AY8" s="251" t="s">
        <v>71</v>
      </c>
      <c r="AZ8" s="252"/>
      <c r="BA8" s="251" t="s">
        <v>72</v>
      </c>
      <c r="BB8" s="252"/>
      <c r="BC8" s="251" t="s">
        <v>73</v>
      </c>
      <c r="BD8" s="252"/>
      <c r="BE8" s="251" t="s">
        <v>74</v>
      </c>
      <c r="BF8" s="252"/>
      <c r="BG8" s="251" t="s">
        <v>75</v>
      </c>
      <c r="BH8" s="252"/>
      <c r="BI8" s="251" t="s">
        <v>76</v>
      </c>
      <c r="BJ8" s="252"/>
      <c r="BK8" s="251" t="s">
        <v>77</v>
      </c>
      <c r="BL8" s="252"/>
      <c r="BM8" s="251" t="s">
        <v>78</v>
      </c>
      <c r="BN8" s="252"/>
      <c r="BO8" s="251" t="s">
        <v>79</v>
      </c>
      <c r="BP8" s="252"/>
      <c r="BQ8" s="251" t="s">
        <v>80</v>
      </c>
      <c r="BR8" s="252"/>
      <c r="BS8" s="251" t="s">
        <v>81</v>
      </c>
      <c r="BT8" s="252"/>
      <c r="BU8" s="251" t="s">
        <v>82</v>
      </c>
      <c r="BV8" s="252"/>
      <c r="BW8" s="251" t="s">
        <v>83</v>
      </c>
      <c r="BX8" s="252"/>
      <c r="BY8" s="251" t="s">
        <v>84</v>
      </c>
      <c r="BZ8" s="252"/>
      <c r="CA8" s="251" t="s">
        <v>85</v>
      </c>
      <c r="CB8" s="252"/>
      <c r="CC8" s="251" t="s">
        <v>86</v>
      </c>
      <c r="CD8" s="252"/>
      <c r="CE8" s="251" t="s">
        <v>87</v>
      </c>
      <c r="CF8" s="252"/>
      <c r="CG8" s="251" t="s">
        <v>88</v>
      </c>
      <c r="CH8" s="252"/>
      <c r="CI8" s="251" t="s">
        <v>89</v>
      </c>
      <c r="CJ8" s="252"/>
      <c r="CK8" s="251" t="s">
        <v>90</v>
      </c>
      <c r="CL8" s="252"/>
      <c r="CM8" s="251" t="s">
        <v>91</v>
      </c>
      <c r="CN8" s="252"/>
      <c r="CO8" s="251" t="s">
        <v>92</v>
      </c>
      <c r="CP8" s="252"/>
      <c r="CQ8" s="251" t="s">
        <v>93</v>
      </c>
      <c r="CR8" s="253"/>
      <c r="CS8" s="244" t="s">
        <v>94</v>
      </c>
      <c r="CT8" s="244"/>
      <c r="CU8" s="53"/>
      <c r="CV8" s="53"/>
    </row>
    <row r="9" spans="1:100" s="47" customFormat="1" ht="13.5" hidden="1" customHeight="1" thickBot="1" x14ac:dyDescent="0.3">
      <c r="A9" s="282"/>
      <c r="B9" s="283"/>
      <c r="C9" s="283"/>
      <c r="D9" s="286"/>
      <c r="E9" s="289"/>
      <c r="F9" s="291"/>
      <c r="G9" s="276"/>
      <c r="H9" s="276"/>
      <c r="I9" s="293"/>
      <c r="J9" s="276"/>
      <c r="K9" s="276"/>
      <c r="L9" s="245" t="s">
        <v>95</v>
      </c>
      <c r="M9" s="245" t="s">
        <v>96</v>
      </c>
      <c r="N9" s="245" t="s">
        <v>97</v>
      </c>
      <c r="O9" s="247" t="s">
        <v>98</v>
      </c>
      <c r="P9" s="243" t="s">
        <v>99</v>
      </c>
      <c r="Q9" s="243"/>
      <c r="R9" s="243" t="s">
        <v>99</v>
      </c>
      <c r="S9" s="243"/>
      <c r="T9" s="243" t="s">
        <v>99</v>
      </c>
      <c r="U9" s="243"/>
      <c r="V9" s="241" t="s">
        <v>100</v>
      </c>
      <c r="W9" s="242"/>
      <c r="X9" s="249" t="s">
        <v>99</v>
      </c>
      <c r="Y9" s="250"/>
      <c r="Z9" s="54"/>
      <c r="AA9" s="54"/>
      <c r="AB9" s="54"/>
      <c r="AC9" s="54"/>
      <c r="AD9" s="54"/>
      <c r="AE9" s="54"/>
      <c r="AF9" s="55"/>
      <c r="AG9" s="55"/>
      <c r="AH9" s="55"/>
      <c r="AI9" s="55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241" t="s">
        <v>101</v>
      </c>
      <c r="BL9" s="242"/>
      <c r="BM9" s="241" t="s">
        <v>101</v>
      </c>
      <c r="BN9" s="242"/>
      <c r="BO9" s="241" t="s">
        <v>101</v>
      </c>
      <c r="BP9" s="242"/>
      <c r="BQ9" s="241" t="s">
        <v>101</v>
      </c>
      <c r="BR9" s="242"/>
      <c r="BS9" s="241" t="s">
        <v>102</v>
      </c>
      <c r="BT9" s="242"/>
      <c r="BU9" s="241" t="s">
        <v>102</v>
      </c>
      <c r="BV9" s="242"/>
      <c r="BW9" s="241" t="s">
        <v>101</v>
      </c>
      <c r="BX9" s="242"/>
      <c r="BY9" s="241" t="s">
        <v>103</v>
      </c>
      <c r="BZ9" s="242"/>
      <c r="CA9" s="241" t="s">
        <v>101</v>
      </c>
      <c r="CB9" s="242"/>
      <c r="CC9" s="241" t="s">
        <v>101</v>
      </c>
      <c r="CD9" s="242"/>
      <c r="CE9" s="56" t="s">
        <v>103</v>
      </c>
      <c r="CF9" s="54"/>
      <c r="CG9" s="241" t="s">
        <v>101</v>
      </c>
      <c r="CH9" s="242"/>
      <c r="CI9" s="241" t="s">
        <v>101</v>
      </c>
      <c r="CJ9" s="242"/>
      <c r="CK9" s="241" t="s">
        <v>101</v>
      </c>
      <c r="CL9" s="242"/>
      <c r="CM9" s="241" t="s">
        <v>101</v>
      </c>
      <c r="CN9" s="242"/>
      <c r="CO9" s="241" t="s">
        <v>104</v>
      </c>
      <c r="CP9" s="242"/>
      <c r="CQ9" s="241" t="s">
        <v>104</v>
      </c>
      <c r="CR9" s="242"/>
      <c r="CS9" s="243" t="s">
        <v>99</v>
      </c>
      <c r="CT9" s="243"/>
      <c r="CU9" s="53"/>
      <c r="CV9" s="53"/>
    </row>
    <row r="10" spans="1:100" s="59" customFormat="1" ht="45" customHeight="1" x14ac:dyDescent="0.2">
      <c r="A10" s="282"/>
      <c r="B10" s="284"/>
      <c r="C10" s="284"/>
      <c r="D10" s="287"/>
      <c r="E10" s="290"/>
      <c r="F10" s="246"/>
      <c r="G10" s="277"/>
      <c r="H10" s="277"/>
      <c r="I10" s="294"/>
      <c r="J10" s="277"/>
      <c r="K10" s="277"/>
      <c r="L10" s="246"/>
      <c r="M10" s="246"/>
      <c r="N10" s="246"/>
      <c r="O10" s="248"/>
      <c r="P10" s="57" t="s">
        <v>105</v>
      </c>
      <c r="Q10" s="57" t="s">
        <v>106</v>
      </c>
      <c r="R10" s="57" t="s">
        <v>105</v>
      </c>
      <c r="S10" s="57" t="s">
        <v>106</v>
      </c>
      <c r="T10" s="57" t="s">
        <v>105</v>
      </c>
      <c r="U10" s="57" t="s">
        <v>106</v>
      </c>
      <c r="V10" s="57" t="s">
        <v>105</v>
      </c>
      <c r="W10" s="57" t="s">
        <v>106</v>
      </c>
      <c r="X10" s="57" t="s">
        <v>105</v>
      </c>
      <c r="Y10" s="57" t="s">
        <v>106</v>
      </c>
      <c r="Z10" s="57" t="s">
        <v>105</v>
      </c>
      <c r="AA10" s="57" t="s">
        <v>106</v>
      </c>
      <c r="AB10" s="57" t="s">
        <v>105</v>
      </c>
      <c r="AC10" s="57" t="s">
        <v>106</v>
      </c>
      <c r="AD10" s="57" t="s">
        <v>105</v>
      </c>
      <c r="AE10" s="57" t="s">
        <v>106</v>
      </c>
      <c r="AF10" s="57" t="s">
        <v>105</v>
      </c>
      <c r="AG10" s="57" t="s">
        <v>106</v>
      </c>
      <c r="AH10" s="57" t="s">
        <v>105</v>
      </c>
      <c r="AI10" s="57" t="s">
        <v>106</v>
      </c>
      <c r="AJ10" s="57" t="s">
        <v>105</v>
      </c>
      <c r="AK10" s="57" t="s">
        <v>106</v>
      </c>
      <c r="AL10" s="57" t="s">
        <v>105</v>
      </c>
      <c r="AM10" s="57" t="s">
        <v>106</v>
      </c>
      <c r="AN10" s="57" t="s">
        <v>105</v>
      </c>
      <c r="AO10" s="57" t="s">
        <v>106</v>
      </c>
      <c r="AP10" s="57" t="s">
        <v>105</v>
      </c>
      <c r="AQ10" s="57" t="s">
        <v>106</v>
      </c>
      <c r="AR10" s="57" t="s">
        <v>105</v>
      </c>
      <c r="AS10" s="57" t="s">
        <v>106</v>
      </c>
      <c r="AT10" s="57" t="s">
        <v>105</v>
      </c>
      <c r="AU10" s="57" t="s">
        <v>106</v>
      </c>
      <c r="AV10" s="57" t="s">
        <v>106</v>
      </c>
      <c r="AW10" s="57" t="s">
        <v>105</v>
      </c>
      <c r="AX10" s="57" t="s">
        <v>106</v>
      </c>
      <c r="AY10" s="57" t="s">
        <v>105</v>
      </c>
      <c r="AZ10" s="57" t="s">
        <v>106</v>
      </c>
      <c r="BA10" s="57" t="s">
        <v>105</v>
      </c>
      <c r="BB10" s="57" t="s">
        <v>106</v>
      </c>
      <c r="BC10" s="57" t="s">
        <v>105</v>
      </c>
      <c r="BD10" s="57" t="s">
        <v>106</v>
      </c>
      <c r="BE10" s="57" t="s">
        <v>105</v>
      </c>
      <c r="BF10" s="57" t="s">
        <v>106</v>
      </c>
      <c r="BG10" s="57" t="s">
        <v>105</v>
      </c>
      <c r="BH10" s="57" t="s">
        <v>106</v>
      </c>
      <c r="BI10" s="57" t="s">
        <v>105</v>
      </c>
      <c r="BJ10" s="57" t="s">
        <v>106</v>
      </c>
      <c r="BK10" s="57" t="s">
        <v>105</v>
      </c>
      <c r="BL10" s="57" t="s">
        <v>106</v>
      </c>
      <c r="BM10" s="57" t="s">
        <v>105</v>
      </c>
      <c r="BN10" s="57" t="s">
        <v>106</v>
      </c>
      <c r="BO10" s="57" t="s">
        <v>105</v>
      </c>
      <c r="BP10" s="57" t="s">
        <v>106</v>
      </c>
      <c r="BQ10" s="57" t="s">
        <v>105</v>
      </c>
      <c r="BR10" s="57" t="s">
        <v>106</v>
      </c>
      <c r="BS10" s="57" t="s">
        <v>105</v>
      </c>
      <c r="BT10" s="57" t="s">
        <v>106</v>
      </c>
      <c r="BU10" s="57" t="s">
        <v>105</v>
      </c>
      <c r="BV10" s="57" t="s">
        <v>106</v>
      </c>
      <c r="BW10" s="57" t="s">
        <v>105</v>
      </c>
      <c r="BX10" s="57" t="s">
        <v>106</v>
      </c>
      <c r="BY10" s="57" t="s">
        <v>105</v>
      </c>
      <c r="BZ10" s="57" t="s">
        <v>106</v>
      </c>
      <c r="CA10" s="57" t="s">
        <v>105</v>
      </c>
      <c r="CB10" s="57" t="s">
        <v>106</v>
      </c>
      <c r="CC10" s="57" t="s">
        <v>105</v>
      </c>
      <c r="CD10" s="57" t="s">
        <v>106</v>
      </c>
      <c r="CE10" s="57" t="s">
        <v>105</v>
      </c>
      <c r="CF10" s="57" t="s">
        <v>106</v>
      </c>
      <c r="CG10" s="58" t="s">
        <v>107</v>
      </c>
      <c r="CH10" s="58" t="s">
        <v>106</v>
      </c>
      <c r="CI10" s="57" t="s">
        <v>105</v>
      </c>
      <c r="CJ10" s="57" t="s">
        <v>106</v>
      </c>
      <c r="CK10" s="57" t="s">
        <v>105</v>
      </c>
      <c r="CL10" s="57" t="s">
        <v>106</v>
      </c>
      <c r="CM10" s="57" t="s">
        <v>105</v>
      </c>
      <c r="CN10" s="57" t="s">
        <v>106</v>
      </c>
      <c r="CO10" s="57" t="s">
        <v>105</v>
      </c>
      <c r="CP10" s="57" t="s">
        <v>106</v>
      </c>
      <c r="CQ10" s="57" t="s">
        <v>105</v>
      </c>
      <c r="CR10" s="57" t="s">
        <v>106</v>
      </c>
      <c r="CS10" s="57" t="s">
        <v>105</v>
      </c>
      <c r="CT10" s="57" t="s">
        <v>106</v>
      </c>
      <c r="CU10" s="57" t="s">
        <v>105</v>
      </c>
      <c r="CV10" s="57" t="s">
        <v>106</v>
      </c>
    </row>
    <row r="11" spans="1:100" s="47" customFormat="1" ht="20.25" customHeight="1" x14ac:dyDescent="0.25">
      <c r="A11" s="53"/>
      <c r="B11" s="60"/>
      <c r="C11" s="60"/>
      <c r="D11" s="61" t="s">
        <v>108</v>
      </c>
      <c r="E11" s="62"/>
      <c r="F11" s="63"/>
      <c r="G11" s="63"/>
      <c r="H11" s="64"/>
      <c r="I11" s="64"/>
      <c r="J11" s="64"/>
      <c r="K11" s="64"/>
      <c r="L11" s="65"/>
      <c r="M11" s="65"/>
      <c r="N11" s="65"/>
      <c r="O11" s="66"/>
      <c r="P11" s="67"/>
      <c r="Q11" s="68">
        <v>1.1000000000000001</v>
      </c>
      <c r="R11" s="68"/>
      <c r="S11" s="68">
        <v>1.1000000000000001</v>
      </c>
      <c r="T11" s="68"/>
      <c r="U11" s="68">
        <v>1.4</v>
      </c>
      <c r="V11" s="68"/>
      <c r="W11" s="68">
        <v>1.4</v>
      </c>
      <c r="X11" s="68"/>
      <c r="Y11" s="68">
        <v>1.4</v>
      </c>
      <c r="Z11" s="68"/>
      <c r="AA11" s="68">
        <v>1.1000000000000001</v>
      </c>
      <c r="AB11" s="68"/>
      <c r="AC11" s="68">
        <v>1.1000000000000001</v>
      </c>
      <c r="AD11" s="68"/>
      <c r="AE11" s="68">
        <v>1.1000000000000001</v>
      </c>
      <c r="AF11" s="69"/>
      <c r="AG11" s="68">
        <v>1.1000000000000001</v>
      </c>
      <c r="AH11" s="69"/>
      <c r="AI11" s="68">
        <v>1.3</v>
      </c>
      <c r="AJ11" s="68"/>
      <c r="AK11" s="68">
        <v>1.3</v>
      </c>
      <c r="AL11" s="68"/>
      <c r="AM11" s="68">
        <v>1.4</v>
      </c>
      <c r="AN11" s="68"/>
      <c r="AO11" s="68">
        <v>1.1000000000000001</v>
      </c>
      <c r="AP11" s="68"/>
      <c r="AQ11" s="68">
        <v>0.9</v>
      </c>
      <c r="AR11" s="68"/>
      <c r="AS11" s="68">
        <v>1.2</v>
      </c>
      <c r="AT11" s="68"/>
      <c r="AU11" s="68">
        <v>1.2</v>
      </c>
      <c r="AV11" s="68"/>
      <c r="AW11" s="68"/>
      <c r="AX11" s="68">
        <v>1.1000000000000001</v>
      </c>
      <c r="AY11" s="68"/>
      <c r="AZ11" s="68">
        <v>1</v>
      </c>
      <c r="BA11" s="68"/>
      <c r="BB11" s="68">
        <v>1</v>
      </c>
      <c r="BC11" s="68"/>
      <c r="BD11" s="68">
        <v>1.2</v>
      </c>
      <c r="BE11" s="68"/>
      <c r="BF11" s="68">
        <v>0.9</v>
      </c>
      <c r="BG11" s="68"/>
      <c r="BH11" s="68">
        <v>1.2</v>
      </c>
      <c r="BI11" s="68"/>
      <c r="BJ11" s="70">
        <v>1.2</v>
      </c>
      <c r="BK11" s="68"/>
      <c r="BL11" s="68">
        <v>1</v>
      </c>
      <c r="BM11" s="68"/>
      <c r="BN11" s="68">
        <v>1</v>
      </c>
      <c r="BO11" s="68"/>
      <c r="BP11" s="68">
        <v>1</v>
      </c>
      <c r="BQ11" s="68"/>
      <c r="BR11" s="68">
        <v>1</v>
      </c>
      <c r="BS11" s="68"/>
      <c r="BT11" s="68">
        <v>0.8</v>
      </c>
      <c r="BU11" s="68"/>
      <c r="BV11" s="68">
        <v>0.8</v>
      </c>
      <c r="BW11" s="68"/>
      <c r="BX11" s="68">
        <v>1</v>
      </c>
      <c r="BY11" s="68"/>
      <c r="BZ11" s="68">
        <v>1.2</v>
      </c>
      <c r="CA11" s="68"/>
      <c r="CB11" s="68">
        <v>1</v>
      </c>
      <c r="CC11" s="68"/>
      <c r="CD11" s="68">
        <v>1</v>
      </c>
      <c r="CE11" s="68"/>
      <c r="CF11" s="68">
        <v>0.9</v>
      </c>
      <c r="CG11" s="68"/>
      <c r="CH11" s="68">
        <v>1</v>
      </c>
      <c r="CI11" s="68"/>
      <c r="CJ11" s="68">
        <v>0.8</v>
      </c>
      <c r="CK11" s="68"/>
      <c r="CL11" s="68">
        <v>1</v>
      </c>
      <c r="CM11" s="68"/>
      <c r="CN11" s="68">
        <v>1</v>
      </c>
      <c r="CO11" s="68"/>
      <c r="CP11" s="68">
        <v>1</v>
      </c>
      <c r="CQ11" s="68"/>
      <c r="CR11" s="70">
        <v>1</v>
      </c>
      <c r="CS11" s="68"/>
      <c r="CT11" s="68">
        <v>1.1000000000000001</v>
      </c>
      <c r="CU11" s="53"/>
      <c r="CV11" s="53"/>
    </row>
    <row r="12" spans="1:100" s="47" customFormat="1" ht="20.25" hidden="1" customHeight="1" x14ac:dyDescent="0.25">
      <c r="A12" s="53"/>
      <c r="B12" s="60"/>
      <c r="C12" s="60"/>
      <c r="D12" s="61"/>
      <c r="E12" s="62"/>
      <c r="F12" s="63"/>
      <c r="G12" s="63"/>
      <c r="H12" s="64"/>
      <c r="I12" s="64"/>
      <c r="J12" s="64"/>
      <c r="K12" s="64"/>
      <c r="L12" s="65"/>
      <c r="M12" s="65"/>
      <c r="N12" s="65"/>
      <c r="O12" s="66"/>
      <c r="P12" s="71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3"/>
      <c r="AG12" s="73"/>
      <c r="AH12" s="73"/>
      <c r="AI12" s="73"/>
      <c r="AJ12" s="72"/>
      <c r="AK12" s="72"/>
      <c r="AL12" s="72"/>
      <c r="AM12" s="72"/>
      <c r="AN12" s="72"/>
      <c r="AO12" s="72"/>
      <c r="AP12" s="74"/>
      <c r="AQ12" s="72"/>
      <c r="AR12" s="72"/>
      <c r="AS12" s="72"/>
      <c r="AT12" s="72"/>
      <c r="AU12" s="72"/>
      <c r="AV12" s="72"/>
      <c r="AW12" s="72"/>
      <c r="AX12" s="72"/>
      <c r="AY12" s="74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4"/>
      <c r="BK12" s="74"/>
      <c r="BL12" s="72"/>
      <c r="BM12" s="74"/>
      <c r="BN12" s="72"/>
      <c r="BO12" s="72"/>
      <c r="BP12" s="72"/>
      <c r="BQ12" s="72"/>
      <c r="BR12" s="72"/>
      <c r="BS12" s="74"/>
      <c r="BT12" s="72"/>
      <c r="BU12" s="74"/>
      <c r="BV12" s="72"/>
      <c r="BW12" s="74"/>
      <c r="BX12" s="72"/>
      <c r="BY12" s="74"/>
      <c r="BZ12" s="72"/>
      <c r="CA12" s="72"/>
      <c r="CB12" s="72"/>
      <c r="CC12" s="72"/>
      <c r="CD12" s="72"/>
      <c r="CE12" s="74"/>
      <c r="CF12" s="72"/>
      <c r="CG12" s="74"/>
      <c r="CH12" s="74"/>
      <c r="CI12" s="72"/>
      <c r="CJ12" s="72"/>
      <c r="CK12" s="75"/>
      <c r="CL12" s="72"/>
      <c r="CM12" s="74"/>
      <c r="CN12" s="72"/>
      <c r="CO12" s="74"/>
      <c r="CP12" s="72"/>
      <c r="CQ12" s="74"/>
      <c r="CR12" s="74"/>
      <c r="CS12" s="68"/>
      <c r="CT12" s="68"/>
      <c r="CU12" s="53"/>
      <c r="CV12" s="53"/>
    </row>
    <row r="13" spans="1:100" s="47" customFormat="1" ht="20.25" hidden="1" customHeight="1" x14ac:dyDescent="0.25">
      <c r="A13" s="53"/>
      <c r="B13" s="60"/>
      <c r="C13" s="60"/>
      <c r="D13" s="61"/>
      <c r="E13" s="62"/>
      <c r="F13" s="63"/>
      <c r="G13" s="63"/>
      <c r="H13" s="64"/>
      <c r="I13" s="64"/>
      <c r="J13" s="64"/>
      <c r="K13" s="64"/>
      <c r="L13" s="65"/>
      <c r="M13" s="65"/>
      <c r="N13" s="65"/>
      <c r="O13" s="66"/>
      <c r="P13" s="71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3"/>
      <c r="AG13" s="73"/>
      <c r="AH13" s="73"/>
      <c r="AI13" s="73"/>
      <c r="AJ13" s="72"/>
      <c r="AK13" s="72"/>
      <c r="AL13" s="72"/>
      <c r="AM13" s="72"/>
      <c r="AN13" s="72"/>
      <c r="AO13" s="72"/>
      <c r="AP13" s="74"/>
      <c r="AQ13" s="72"/>
      <c r="AR13" s="72"/>
      <c r="AS13" s="72"/>
      <c r="AT13" s="72"/>
      <c r="AU13" s="72"/>
      <c r="AV13" s="72"/>
      <c r="AW13" s="72"/>
      <c r="AX13" s="72"/>
      <c r="AY13" s="74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4"/>
      <c r="BK13" s="74"/>
      <c r="BL13" s="72"/>
      <c r="BM13" s="74"/>
      <c r="BN13" s="72"/>
      <c r="BO13" s="72"/>
      <c r="BP13" s="72"/>
      <c r="BQ13" s="72"/>
      <c r="BR13" s="72"/>
      <c r="BS13" s="74"/>
      <c r="BT13" s="72"/>
      <c r="BU13" s="74"/>
      <c r="BV13" s="72"/>
      <c r="BW13" s="74"/>
      <c r="BX13" s="72"/>
      <c r="BY13" s="74"/>
      <c r="BZ13" s="72"/>
      <c r="CA13" s="72"/>
      <c r="CB13" s="72"/>
      <c r="CC13" s="72"/>
      <c r="CD13" s="72"/>
      <c r="CE13" s="74"/>
      <c r="CF13" s="72"/>
      <c r="CG13" s="74"/>
      <c r="CH13" s="74"/>
      <c r="CI13" s="72"/>
      <c r="CJ13" s="72"/>
      <c r="CK13" s="75"/>
      <c r="CL13" s="72"/>
      <c r="CM13" s="74"/>
      <c r="CN13" s="72"/>
      <c r="CO13" s="74"/>
      <c r="CP13" s="72"/>
      <c r="CQ13" s="74"/>
      <c r="CR13" s="74"/>
      <c r="CS13" s="68"/>
      <c r="CT13" s="68"/>
      <c r="CU13" s="53"/>
      <c r="CV13" s="53"/>
    </row>
    <row r="14" spans="1:100" ht="15.75" customHeight="1" x14ac:dyDescent="0.25">
      <c r="A14" s="76">
        <v>1</v>
      </c>
      <c r="B14" s="77"/>
      <c r="C14" s="78" t="s">
        <v>109</v>
      </c>
      <c r="D14" s="79" t="s">
        <v>110</v>
      </c>
      <c r="E14" s="80">
        <v>28004</v>
      </c>
      <c r="F14" s="81">
        <v>0.5</v>
      </c>
      <c r="G14" s="82"/>
      <c r="H14" s="83"/>
      <c r="I14" s="83"/>
      <c r="J14" s="83"/>
      <c r="K14" s="84"/>
      <c r="L14" s="85"/>
      <c r="M14" s="85"/>
      <c r="N14" s="85"/>
      <c r="O14" s="86"/>
      <c r="P14" s="87">
        <f t="shared" ref="P14:V14" si="0">P15</f>
        <v>0</v>
      </c>
      <c r="Q14" s="87">
        <f t="shared" si="0"/>
        <v>0</v>
      </c>
      <c r="R14" s="87">
        <f t="shared" si="0"/>
        <v>0</v>
      </c>
      <c r="S14" s="87">
        <f t="shared" si="0"/>
        <v>0</v>
      </c>
      <c r="T14" s="87">
        <f t="shared" si="0"/>
        <v>0</v>
      </c>
      <c r="U14" s="87">
        <f t="shared" si="0"/>
        <v>0</v>
      </c>
      <c r="V14" s="87">
        <f t="shared" si="0"/>
        <v>510</v>
      </c>
      <c r="W14" s="87">
        <f>W15</f>
        <v>13996399.199999999</v>
      </c>
      <c r="X14" s="87">
        <f t="shared" ref="X14:AC14" si="1">X15</f>
        <v>0</v>
      </c>
      <c r="Y14" s="87">
        <f t="shared" si="1"/>
        <v>0</v>
      </c>
      <c r="Z14" s="87">
        <f t="shared" si="1"/>
        <v>0</v>
      </c>
      <c r="AA14" s="87">
        <f t="shared" si="1"/>
        <v>0</v>
      </c>
      <c r="AB14" s="87">
        <f t="shared" si="1"/>
        <v>0</v>
      </c>
      <c r="AC14" s="87">
        <f t="shared" si="1"/>
        <v>0</v>
      </c>
      <c r="AD14" s="87">
        <v>0</v>
      </c>
      <c r="AE14" s="87">
        <f t="shared" ref="AE14:AU14" si="2">AE15</f>
        <v>0</v>
      </c>
      <c r="AF14" s="87">
        <f t="shared" si="2"/>
        <v>0</v>
      </c>
      <c r="AG14" s="87">
        <f t="shared" si="2"/>
        <v>0</v>
      </c>
      <c r="AH14" s="87">
        <f t="shared" si="2"/>
        <v>0</v>
      </c>
      <c r="AI14" s="87">
        <f t="shared" si="2"/>
        <v>0</v>
      </c>
      <c r="AJ14" s="87">
        <f t="shared" si="2"/>
        <v>80</v>
      </c>
      <c r="AK14" s="87">
        <f t="shared" si="2"/>
        <v>2634616.3199999998</v>
      </c>
      <c r="AL14" s="87">
        <f t="shared" si="2"/>
        <v>0</v>
      </c>
      <c r="AM14" s="87">
        <f t="shared" si="2"/>
        <v>0</v>
      </c>
      <c r="AN14" s="87">
        <f t="shared" si="2"/>
        <v>0</v>
      </c>
      <c r="AO14" s="87">
        <f t="shared" si="2"/>
        <v>0</v>
      </c>
      <c r="AP14" s="87">
        <f t="shared" si="2"/>
        <v>0</v>
      </c>
      <c r="AQ14" s="87">
        <f t="shared" si="2"/>
        <v>0</v>
      </c>
      <c r="AR14" s="87">
        <f t="shared" si="2"/>
        <v>0</v>
      </c>
      <c r="AS14" s="87">
        <f t="shared" si="2"/>
        <v>0</v>
      </c>
      <c r="AT14" s="87">
        <f t="shared" si="2"/>
        <v>84</v>
      </c>
      <c r="AU14" s="87">
        <f t="shared" si="2"/>
        <v>0</v>
      </c>
      <c r="AV14" s="88" t="e">
        <f>AU14-#REF!</f>
        <v>#REF!</v>
      </c>
      <c r="AW14" s="87">
        <f t="shared" ref="AW14:CV14" si="3">AW15</f>
        <v>60</v>
      </c>
      <c r="AX14" s="87">
        <f t="shared" si="3"/>
        <v>1975962.24</v>
      </c>
      <c r="AY14" s="87">
        <f t="shared" si="3"/>
        <v>0</v>
      </c>
      <c r="AZ14" s="87">
        <f t="shared" si="3"/>
        <v>0</v>
      </c>
      <c r="BA14" s="87">
        <f t="shared" si="3"/>
        <v>0</v>
      </c>
      <c r="BB14" s="87">
        <f t="shared" si="3"/>
        <v>0</v>
      </c>
      <c r="BC14" s="87">
        <f t="shared" si="3"/>
        <v>33</v>
      </c>
      <c r="BD14" s="87"/>
      <c r="BE14" s="87">
        <f t="shared" si="3"/>
        <v>0</v>
      </c>
      <c r="BF14" s="87">
        <f t="shared" si="3"/>
        <v>0</v>
      </c>
      <c r="BG14" s="87">
        <f t="shared" si="3"/>
        <v>48</v>
      </c>
      <c r="BH14" s="87"/>
      <c r="BI14" s="87">
        <f t="shared" si="3"/>
        <v>50</v>
      </c>
      <c r="BJ14" s="87"/>
      <c r="BK14" s="87">
        <f t="shared" si="3"/>
        <v>0</v>
      </c>
      <c r="BL14" s="87">
        <f t="shared" si="3"/>
        <v>0</v>
      </c>
      <c r="BM14" s="87">
        <f t="shared" si="3"/>
        <v>0</v>
      </c>
      <c r="BN14" s="87">
        <f t="shared" si="3"/>
        <v>0</v>
      </c>
      <c r="BO14" s="87">
        <f t="shared" si="3"/>
        <v>0</v>
      </c>
      <c r="BP14" s="87">
        <f t="shared" si="3"/>
        <v>0</v>
      </c>
      <c r="BQ14" s="87">
        <f t="shared" si="3"/>
        <v>80</v>
      </c>
      <c r="BR14" s="87"/>
      <c r="BS14" s="87">
        <f t="shared" si="3"/>
        <v>0</v>
      </c>
      <c r="BT14" s="87">
        <f t="shared" si="3"/>
        <v>0</v>
      </c>
      <c r="BU14" s="87">
        <f t="shared" si="3"/>
        <v>0</v>
      </c>
      <c r="BV14" s="87">
        <f t="shared" si="3"/>
        <v>0</v>
      </c>
      <c r="BW14" s="87">
        <f t="shared" si="3"/>
        <v>10</v>
      </c>
      <c r="BX14" s="87"/>
      <c r="BY14" s="87">
        <f t="shared" si="3"/>
        <v>0</v>
      </c>
      <c r="BZ14" s="87">
        <f t="shared" si="3"/>
        <v>0</v>
      </c>
      <c r="CA14" s="87">
        <f t="shared" si="3"/>
        <v>0</v>
      </c>
      <c r="CB14" s="87">
        <f t="shared" si="3"/>
        <v>0</v>
      </c>
      <c r="CC14" s="87">
        <f t="shared" si="3"/>
        <v>10</v>
      </c>
      <c r="CD14" s="87"/>
      <c r="CE14" s="87">
        <f t="shared" si="3"/>
        <v>0</v>
      </c>
      <c r="CF14" s="87">
        <f t="shared" si="3"/>
        <v>0</v>
      </c>
      <c r="CG14" s="87">
        <f t="shared" si="3"/>
        <v>0</v>
      </c>
      <c r="CH14" s="87">
        <f t="shared" si="3"/>
        <v>0</v>
      </c>
      <c r="CI14" s="87">
        <f t="shared" si="3"/>
        <v>0</v>
      </c>
      <c r="CJ14" s="87">
        <f t="shared" si="3"/>
        <v>0</v>
      </c>
      <c r="CK14" s="87">
        <f t="shared" si="3"/>
        <v>0</v>
      </c>
      <c r="CL14" s="87">
        <f t="shared" si="3"/>
        <v>0</v>
      </c>
      <c r="CM14" s="87">
        <f t="shared" si="3"/>
        <v>25</v>
      </c>
      <c r="CN14" s="87">
        <f t="shared" si="3"/>
        <v>823317.59999999986</v>
      </c>
      <c r="CO14" s="87">
        <f t="shared" si="3"/>
        <v>0</v>
      </c>
      <c r="CP14" s="87">
        <f t="shared" si="3"/>
        <v>0</v>
      </c>
      <c r="CQ14" s="87">
        <f t="shared" si="3"/>
        <v>0</v>
      </c>
      <c r="CR14" s="87"/>
      <c r="CS14" s="87">
        <f t="shared" si="3"/>
        <v>0</v>
      </c>
      <c r="CT14" s="87">
        <f t="shared" si="3"/>
        <v>0</v>
      </c>
      <c r="CU14" s="87">
        <f t="shared" si="3"/>
        <v>990</v>
      </c>
      <c r="CV14" s="87">
        <f t="shared" si="3"/>
        <v>19430295.359999999</v>
      </c>
    </row>
    <row r="15" spans="1:100" s="47" customFormat="1" ht="45" x14ac:dyDescent="0.25">
      <c r="A15" s="53"/>
      <c r="B15" s="215">
        <v>1</v>
      </c>
      <c r="C15" s="99" t="s">
        <v>111</v>
      </c>
      <c r="D15" s="100" t="s">
        <v>112</v>
      </c>
      <c r="E15" s="80">
        <v>28004</v>
      </c>
      <c r="F15" s="216">
        <v>0.5</v>
      </c>
      <c r="G15" s="94">
        <v>1.4</v>
      </c>
      <c r="H15" s="89"/>
      <c r="I15" s="90"/>
      <c r="J15" s="90"/>
      <c r="K15" s="53"/>
      <c r="L15" s="91">
        <v>1.4</v>
      </c>
      <c r="M15" s="91">
        <v>1.68</v>
      </c>
      <c r="N15" s="91">
        <v>2.23</v>
      </c>
      <c r="O15" s="92">
        <v>2.57</v>
      </c>
      <c r="P15" s="185"/>
      <c r="Q15" s="104">
        <f>(P15*$E15*$F15*$G15*$L15)</f>
        <v>0</v>
      </c>
      <c r="R15" s="108"/>
      <c r="S15" s="108">
        <f>(R15*$E15*$F15*$G15*$L15)</f>
        <v>0</v>
      </c>
      <c r="T15" s="104"/>
      <c r="U15" s="104">
        <f>(T15*$E15*$F15*$G15*$L15)</f>
        <v>0</v>
      </c>
      <c r="V15" s="104">
        <v>510</v>
      </c>
      <c r="W15" s="104">
        <f>(V15*$E15*$F15*$G15*$L15)</f>
        <v>13996399.199999999</v>
      </c>
      <c r="X15" s="217"/>
      <c r="Y15" s="104"/>
      <c r="Z15" s="218"/>
      <c r="AA15" s="104">
        <f>(Z15*$E15*$F15*$G15*$L15)</f>
        <v>0</v>
      </c>
      <c r="AB15" s="219"/>
      <c r="AC15" s="104"/>
      <c r="AD15" s="219"/>
      <c r="AE15" s="104">
        <f>(AD15*$E15*$F15*$G15*$L15)</f>
        <v>0</v>
      </c>
      <c r="AF15" s="220"/>
      <c r="AG15" s="104"/>
      <c r="AH15" s="104"/>
      <c r="AI15" s="104"/>
      <c r="AJ15" s="104">
        <v>80</v>
      </c>
      <c r="AK15" s="105">
        <f>(AJ15*$E15*$F15*$G15*$M15)</f>
        <v>2634616.3199999998</v>
      </c>
      <c r="AL15" s="221"/>
      <c r="AM15" s="104">
        <f>(AL15*$E15*$F15*$H15*$M15)</f>
        <v>0</v>
      </c>
      <c r="AN15" s="218"/>
      <c r="AO15" s="108">
        <f>(AN15*$E15*$F15*$G15*$M15)</f>
        <v>0</v>
      </c>
      <c r="AP15" s="218"/>
      <c r="AQ15" s="104">
        <f>(AP15*$E15*$F15*$G15*$L15)</f>
        <v>0</v>
      </c>
      <c r="AR15" s="219"/>
      <c r="AS15" s="104"/>
      <c r="AT15" s="222">
        <v>84</v>
      </c>
      <c r="AU15" s="104"/>
      <c r="AV15" s="88" t="e">
        <f>AU15-#REF!</f>
        <v>#REF!</v>
      </c>
      <c r="AW15" s="217">
        <v>60</v>
      </c>
      <c r="AX15" s="104">
        <f>(AW15*$E15*$F15*$G15*$M15)</f>
        <v>1975962.24</v>
      </c>
      <c r="AY15" s="219"/>
      <c r="AZ15" s="104"/>
      <c r="BA15" s="217"/>
      <c r="BB15" s="223"/>
      <c r="BC15" s="104">
        <v>33</v>
      </c>
      <c r="BD15" s="104"/>
      <c r="BE15" s="219"/>
      <c r="BF15" s="104"/>
      <c r="BG15" s="104">
        <v>48</v>
      </c>
      <c r="BH15" s="104"/>
      <c r="BI15" s="224">
        <v>50</v>
      </c>
      <c r="BJ15" s="108"/>
      <c r="BK15" s="219"/>
      <c r="BL15" s="104"/>
      <c r="BM15" s="219"/>
      <c r="BN15" s="104"/>
      <c r="BO15" s="219"/>
      <c r="BP15" s="104"/>
      <c r="BQ15" s="104">
        <v>80</v>
      </c>
      <c r="BR15" s="104"/>
      <c r="BS15" s="219"/>
      <c r="BT15" s="104"/>
      <c r="BU15" s="219"/>
      <c r="BV15" s="104"/>
      <c r="BW15" s="104">
        <v>10</v>
      </c>
      <c r="BX15" s="104"/>
      <c r="BY15" s="219"/>
      <c r="BZ15" s="104"/>
      <c r="CA15" s="219"/>
      <c r="CB15" s="104"/>
      <c r="CC15" s="104">
        <v>10</v>
      </c>
      <c r="CD15" s="104"/>
      <c r="CE15" s="219"/>
      <c r="CF15" s="104"/>
      <c r="CG15" s="219"/>
      <c r="CH15" s="108">
        <f>(CG15*$E15*$F15*$G15*$M15)</f>
        <v>0</v>
      </c>
      <c r="CI15" s="218"/>
      <c r="CJ15" s="104"/>
      <c r="CK15" s="225"/>
      <c r="CL15" s="104"/>
      <c r="CM15" s="104">
        <v>25</v>
      </c>
      <c r="CN15" s="104">
        <f>(CM15*$E15*$F15*$G15*$M15)</f>
        <v>823317.59999999986</v>
      </c>
      <c r="CO15" s="219"/>
      <c r="CP15" s="104"/>
      <c r="CQ15" s="219"/>
      <c r="CR15" s="108"/>
      <c r="CS15" s="104"/>
      <c r="CT15" s="104"/>
      <c r="CU15" s="105">
        <f>SUM(P15,R15,T15,V15,X15,Z15,AB15,AD15,AF15,AL15,BO15,AH15,AR15,CA15,AT15,AW15,AJ15,BA15,AN15,BC15,CC15,BE15,BG15,BI15,BQ15,BK15,BM15,BS15,BU15,BW15,BY15,CE15,AY15,AP15,CG15,CI15,CK15,CM15,CO15,CQ15,CS15)</f>
        <v>990</v>
      </c>
      <c r="CV15" s="105">
        <f>SUM(Q15,S15,U15,W15,Y15,AA15,AC15,AE15,AG15,AM15,BP15,AI15,AS15,CB15,AU15,AX15,AK15,BB15,AO15,BD15,CD15,BF15,BH15,BJ15,BR15,BL15,BN15,BT15,BV15,BX15,BZ15,CF15,AZ15,AQ15,CH15,CJ15,CL15,CN15,CP15,CR15,CT15)</f>
        <v>19430295.359999999</v>
      </c>
    </row>
    <row r="16" spans="1:100" ht="17.25" customHeight="1" x14ac:dyDescent="0.25">
      <c r="A16" s="93">
        <v>2</v>
      </c>
      <c r="B16" s="77"/>
      <c r="C16" s="78" t="s">
        <v>113</v>
      </c>
      <c r="D16" s="79" t="s">
        <v>114</v>
      </c>
      <c r="E16" s="80">
        <v>28004</v>
      </c>
      <c r="F16" s="81">
        <v>0.8</v>
      </c>
      <c r="G16" s="94"/>
      <c r="H16" s="90"/>
      <c r="I16" s="90"/>
      <c r="J16" s="90"/>
      <c r="K16" s="95"/>
      <c r="L16" s="96">
        <v>1.4</v>
      </c>
      <c r="M16" s="96">
        <v>1.68</v>
      </c>
      <c r="N16" s="96">
        <v>2.23</v>
      </c>
      <c r="O16" s="97">
        <v>2.57</v>
      </c>
      <c r="P16" s="87">
        <f>SUM(P17:P33)</f>
        <v>2281</v>
      </c>
      <c r="Q16" s="87">
        <f t="shared" ref="Q16:AU16" si="4">SUM(Q17:Q33)</f>
        <v>91368494.887169912</v>
      </c>
      <c r="R16" s="87">
        <f t="shared" si="4"/>
        <v>0</v>
      </c>
      <c r="S16" s="87">
        <f t="shared" si="4"/>
        <v>0</v>
      </c>
      <c r="T16" s="87">
        <f t="shared" si="4"/>
        <v>0</v>
      </c>
      <c r="U16" s="87">
        <f t="shared" si="4"/>
        <v>0</v>
      </c>
      <c r="V16" s="87">
        <f t="shared" si="4"/>
        <v>7630</v>
      </c>
      <c r="W16" s="87">
        <f t="shared" si="4"/>
        <v>527291945.62128001</v>
      </c>
      <c r="X16" s="87">
        <f t="shared" si="4"/>
        <v>49</v>
      </c>
      <c r="Y16" s="87">
        <f t="shared" si="4"/>
        <v>2598468.7567999996</v>
      </c>
      <c r="Z16" s="87">
        <f t="shared" si="4"/>
        <v>0</v>
      </c>
      <c r="AA16" s="87">
        <f t="shared" si="4"/>
        <v>0</v>
      </c>
      <c r="AB16" s="87">
        <f t="shared" si="4"/>
        <v>0</v>
      </c>
      <c r="AC16" s="87">
        <f t="shared" si="4"/>
        <v>0</v>
      </c>
      <c r="AD16" s="87">
        <f t="shared" si="4"/>
        <v>100</v>
      </c>
      <c r="AE16" s="87">
        <f t="shared" si="4"/>
        <v>4579214.08</v>
      </c>
      <c r="AF16" s="87">
        <f t="shared" si="4"/>
        <v>2355</v>
      </c>
      <c r="AG16" s="87">
        <f t="shared" si="4"/>
        <v>73364674.770799994</v>
      </c>
      <c r="AH16" s="87">
        <f t="shared" si="4"/>
        <v>2301</v>
      </c>
      <c r="AI16" s="87">
        <f t="shared" si="4"/>
        <v>91388159.506559983</v>
      </c>
      <c r="AJ16" s="87">
        <f t="shared" si="4"/>
        <v>2799</v>
      </c>
      <c r="AK16" s="87">
        <f t="shared" si="4"/>
        <v>230463255.48355201</v>
      </c>
      <c r="AL16" s="87">
        <f t="shared" si="4"/>
        <v>9</v>
      </c>
      <c r="AM16" s="87">
        <f t="shared" si="4"/>
        <v>585261.19679999992</v>
      </c>
      <c r="AN16" s="87">
        <f t="shared" si="4"/>
        <v>150</v>
      </c>
      <c r="AO16" s="87">
        <f t="shared" si="4"/>
        <v>6876038.0868479991</v>
      </c>
      <c r="AP16" s="87">
        <f t="shared" si="4"/>
        <v>0</v>
      </c>
      <c r="AQ16" s="87">
        <f t="shared" si="4"/>
        <v>0</v>
      </c>
      <c r="AR16" s="87">
        <f t="shared" si="4"/>
        <v>7000</v>
      </c>
      <c r="AS16" s="87">
        <f t="shared" si="4"/>
        <v>443484965.14559996</v>
      </c>
      <c r="AT16" s="87">
        <f t="shared" si="4"/>
        <v>592</v>
      </c>
      <c r="AU16" s="87">
        <f t="shared" si="4"/>
        <v>0</v>
      </c>
      <c r="AV16" s="88" t="e">
        <f>AU16-#REF!</f>
        <v>#REF!</v>
      </c>
      <c r="AW16" s="87">
        <f t="shared" ref="AW16:CV16" si="5">SUM(AW17:AW33)</f>
        <v>1181</v>
      </c>
      <c r="AX16" s="87">
        <f t="shared" si="5"/>
        <v>56943811.460256003</v>
      </c>
      <c r="AY16" s="87">
        <f t="shared" si="5"/>
        <v>0</v>
      </c>
      <c r="AZ16" s="87">
        <f t="shared" si="5"/>
        <v>0</v>
      </c>
      <c r="BA16" s="87">
        <f t="shared" si="5"/>
        <v>7610</v>
      </c>
      <c r="BB16" s="87">
        <f t="shared" si="5"/>
        <v>348325916.93760002</v>
      </c>
      <c r="BC16" s="87">
        <f t="shared" si="5"/>
        <v>981</v>
      </c>
      <c r="BD16" s="87"/>
      <c r="BE16" s="87">
        <f t="shared" si="5"/>
        <v>60</v>
      </c>
      <c r="BF16" s="87">
        <f t="shared" si="5"/>
        <v>2074873.2641279998</v>
      </c>
      <c r="BG16" s="87">
        <f t="shared" si="5"/>
        <v>838</v>
      </c>
      <c r="BH16" s="87"/>
      <c r="BI16" s="87">
        <f t="shared" si="5"/>
        <v>1047</v>
      </c>
      <c r="BJ16" s="87"/>
      <c r="BK16" s="87">
        <f t="shared" si="5"/>
        <v>0</v>
      </c>
      <c r="BL16" s="87">
        <f t="shared" si="5"/>
        <v>0</v>
      </c>
      <c r="BM16" s="87">
        <f t="shared" si="5"/>
        <v>0</v>
      </c>
      <c r="BN16" s="87">
        <f t="shared" si="5"/>
        <v>0</v>
      </c>
      <c r="BO16" s="87">
        <f t="shared" si="5"/>
        <v>285</v>
      </c>
      <c r="BP16" s="87">
        <f t="shared" si="5"/>
        <v>8499774.0799999982</v>
      </c>
      <c r="BQ16" s="87">
        <f t="shared" si="5"/>
        <v>838</v>
      </c>
      <c r="BR16" s="87"/>
      <c r="BS16" s="87">
        <f t="shared" si="5"/>
        <v>160</v>
      </c>
      <c r="BT16" s="87">
        <f t="shared" si="5"/>
        <v>5048426.7007999998</v>
      </c>
      <c r="BU16" s="87">
        <f t="shared" si="5"/>
        <v>103</v>
      </c>
      <c r="BV16" s="87">
        <f t="shared" si="5"/>
        <v>1816505.2236800001</v>
      </c>
      <c r="BW16" s="87">
        <f t="shared" si="5"/>
        <v>320</v>
      </c>
      <c r="BX16" s="87"/>
      <c r="BY16" s="87">
        <f t="shared" si="5"/>
        <v>0</v>
      </c>
      <c r="BZ16" s="87">
        <f t="shared" si="5"/>
        <v>0</v>
      </c>
      <c r="CA16" s="87">
        <f t="shared" si="5"/>
        <v>330</v>
      </c>
      <c r="CB16" s="87">
        <f t="shared" si="5"/>
        <v>0</v>
      </c>
      <c r="CC16" s="87">
        <f t="shared" si="5"/>
        <v>673</v>
      </c>
      <c r="CD16" s="87"/>
      <c r="CE16" s="87">
        <f t="shared" si="5"/>
        <v>0</v>
      </c>
      <c r="CF16" s="87">
        <f t="shared" si="5"/>
        <v>0</v>
      </c>
      <c r="CG16" s="87">
        <f t="shared" si="5"/>
        <v>0</v>
      </c>
      <c r="CH16" s="87">
        <f t="shared" si="5"/>
        <v>0</v>
      </c>
      <c r="CI16" s="87">
        <f t="shared" si="5"/>
        <v>0</v>
      </c>
      <c r="CJ16" s="87">
        <f t="shared" si="5"/>
        <v>0</v>
      </c>
      <c r="CK16" s="87">
        <f t="shared" si="5"/>
        <v>45</v>
      </c>
      <c r="CL16" s="87"/>
      <c r="CM16" s="87">
        <f t="shared" si="5"/>
        <v>169</v>
      </c>
      <c r="CN16" s="87">
        <f t="shared" si="5"/>
        <v>6936192.0230400003</v>
      </c>
      <c r="CO16" s="87">
        <f t="shared" si="5"/>
        <v>80</v>
      </c>
      <c r="CP16" s="87"/>
      <c r="CQ16" s="87">
        <f t="shared" si="5"/>
        <v>247</v>
      </c>
      <c r="CR16" s="87"/>
      <c r="CS16" s="87">
        <f t="shared" si="5"/>
        <v>0</v>
      </c>
      <c r="CT16" s="87">
        <f t="shared" si="5"/>
        <v>0</v>
      </c>
      <c r="CU16" s="87">
        <f t="shared" si="5"/>
        <v>40233</v>
      </c>
      <c r="CV16" s="87">
        <f t="shared" si="5"/>
        <v>1901645977.2249136</v>
      </c>
    </row>
    <row r="17" spans="1:100" ht="30" x14ac:dyDescent="0.25">
      <c r="A17" s="76"/>
      <c r="B17" s="98">
        <v>2</v>
      </c>
      <c r="C17" s="99" t="s">
        <v>115</v>
      </c>
      <c r="D17" s="100" t="s">
        <v>116</v>
      </c>
      <c r="E17" s="80">
        <v>28004</v>
      </c>
      <c r="F17" s="101">
        <v>0.93</v>
      </c>
      <c r="G17" s="94">
        <v>1.4</v>
      </c>
      <c r="H17" s="90"/>
      <c r="I17" s="90"/>
      <c r="J17" s="90"/>
      <c r="K17" s="53"/>
      <c r="L17" s="102">
        <v>1.4</v>
      </c>
      <c r="M17" s="102">
        <v>1.68</v>
      </c>
      <c r="N17" s="102">
        <v>2.23</v>
      </c>
      <c r="O17" s="103">
        <v>2.57</v>
      </c>
      <c r="P17" s="104">
        <v>362</v>
      </c>
      <c r="Q17" s="104">
        <f>(P17*$E17*$F17*$G17*$L17*$Q$11)</f>
        <v>20326394.23584</v>
      </c>
      <c r="R17" s="104"/>
      <c r="S17" s="104">
        <f>(R17*$E17*$F17*$G17*$L17*$S$11)</f>
        <v>0</v>
      </c>
      <c r="T17" s="104"/>
      <c r="U17" s="104">
        <f>(T17*$E17*$F17*$G17*$L17*$U$11)</f>
        <v>0</v>
      </c>
      <c r="V17" s="104">
        <v>2310</v>
      </c>
      <c r="W17" s="105">
        <f>(V17*$E17*$F17*$G17*$L17*$W$11)</f>
        <v>165081765.34079999</v>
      </c>
      <c r="X17" s="104"/>
      <c r="Y17" s="104">
        <f>(X17*$E17*$F17*$G17*$L17*$Y$11)</f>
        <v>0</v>
      </c>
      <c r="Z17" s="104"/>
      <c r="AA17" s="104">
        <f>(Z17*$E17*$F17*$G17*$L17*$AA$11)</f>
        <v>0</v>
      </c>
      <c r="AB17" s="104"/>
      <c r="AC17" s="104"/>
      <c r="AD17" s="104"/>
      <c r="AE17" s="104">
        <f>(AD17*$E17*$F17*$G17*$L17*$AE$11)</f>
        <v>0</v>
      </c>
      <c r="AF17" s="104">
        <v>300</v>
      </c>
      <c r="AG17" s="105">
        <f>(AF17*$E17*$F17*$G17*$L17*$AG$11)</f>
        <v>16845078.095999997</v>
      </c>
      <c r="AH17" s="106">
        <v>309</v>
      </c>
      <c r="AI17" s="104">
        <f>(AH17*$E17*$F17*$G17*$L17*$AI$11)</f>
        <v>20505054.15504</v>
      </c>
      <c r="AJ17" s="104">
        <v>1300</v>
      </c>
      <c r="AK17" s="104">
        <f>(AJ17*$E17*$F17*$G17*$M17*$AK$11)</f>
        <v>103520661.7536</v>
      </c>
      <c r="AL17" s="107"/>
      <c r="AM17" s="104">
        <f>(AL17*$E17*$F17*$G17*$M17*$AM$11)</f>
        <v>0</v>
      </c>
      <c r="AN17" s="104">
        <v>37</v>
      </c>
      <c r="AO17" s="108">
        <f>(AN17*$E17*$F17*$G17*$M17*$AO$11)</f>
        <v>2493071.5582080004</v>
      </c>
      <c r="AP17" s="104"/>
      <c r="AQ17" s="104">
        <f>(AP17*$E17*$F17*$G17*$L17*$AQ$11)</f>
        <v>0</v>
      </c>
      <c r="AR17" s="104">
        <v>3400</v>
      </c>
      <c r="AS17" s="105">
        <f>(AR17*$E17*$F17*$G17*$L17*$AS$11)</f>
        <v>208266420.09599999</v>
      </c>
      <c r="AT17" s="104">
        <v>149</v>
      </c>
      <c r="AU17" s="104"/>
      <c r="AV17" s="88" t="e">
        <f>AU17-#REF!</f>
        <v>#REF!</v>
      </c>
      <c r="AW17" s="104">
        <v>450</v>
      </c>
      <c r="AX17" s="104">
        <f>(AW17*$E17*$F17*$G17*$M17*$AX$11)</f>
        <v>30321140.572800003</v>
      </c>
      <c r="AY17" s="104"/>
      <c r="AZ17" s="104">
        <f>(AY17*$E17*$F17*$G17*$M17*$AZ$11)</f>
        <v>0</v>
      </c>
      <c r="BA17" s="109">
        <v>2750</v>
      </c>
      <c r="BB17" s="105">
        <f>(BA17*$E17*$F17*$G17*$M17*$BB$11)</f>
        <v>168450780.96000001</v>
      </c>
      <c r="BC17" s="104">
        <v>340</v>
      </c>
      <c r="BD17" s="104"/>
      <c r="BE17" s="104">
        <v>9</v>
      </c>
      <c r="BF17" s="104">
        <f>(BE17*$E17*$F17*$G17*$M17*$BF$11)</f>
        <v>496164.11846399994</v>
      </c>
      <c r="BG17" s="104">
        <v>159</v>
      </c>
      <c r="BH17" s="105"/>
      <c r="BI17" s="104">
        <v>230</v>
      </c>
      <c r="BJ17" s="108"/>
      <c r="BK17" s="104"/>
      <c r="BL17" s="104">
        <f>(BK17*$E17*$F17*$G17*$L17*$BL$11)</f>
        <v>0</v>
      </c>
      <c r="BM17" s="104"/>
      <c r="BN17" s="104">
        <f>(BM17*$E17*$F17*$G17*$L17*$BN$11)</f>
        <v>0</v>
      </c>
      <c r="BO17" s="104"/>
      <c r="BP17" s="104">
        <f>(BO17*$E17*$F17*$G17*$L17*$BP$11)</f>
        <v>0</v>
      </c>
      <c r="BQ17" s="104">
        <v>300</v>
      </c>
      <c r="BR17" s="104"/>
      <c r="BS17" s="104">
        <v>80</v>
      </c>
      <c r="BT17" s="105">
        <f>(BS17*$E17*$F17*$G17*$L17*$BT$11)</f>
        <v>3266924.2368000001</v>
      </c>
      <c r="BU17" s="104">
        <v>8</v>
      </c>
      <c r="BV17" s="105">
        <f>(BU17*$E17*$F17*$G17*$L17*$BV$11)</f>
        <v>326692.42368000001</v>
      </c>
      <c r="BW17" s="104">
        <v>60</v>
      </c>
      <c r="BX17" s="104"/>
      <c r="BY17" s="104"/>
      <c r="BZ17" s="104">
        <f>(BY17*$E17*$F17*$G17*$L17*$BZ$11)</f>
        <v>0</v>
      </c>
      <c r="CA17" s="104">
        <v>120</v>
      </c>
      <c r="CB17" s="104"/>
      <c r="CC17" s="104">
        <v>180</v>
      </c>
      <c r="CD17" s="104"/>
      <c r="CE17" s="109"/>
      <c r="CF17" s="104">
        <f>(CE17*$E17*$F17*$G17*$M17*$CF$11)</f>
        <v>0</v>
      </c>
      <c r="CG17" s="104"/>
      <c r="CH17" s="108">
        <f>(CG17*$E17*$F17*$G17*$M17*CH$11)</f>
        <v>0</v>
      </c>
      <c r="CI17" s="104"/>
      <c r="CJ17" s="104">
        <f>(CI17*$E17*$F17*$G17*$M17*$CJ$11)</f>
        <v>0</v>
      </c>
      <c r="CK17" s="110">
        <v>4</v>
      </c>
      <c r="CL17" s="104"/>
      <c r="CM17" s="104">
        <v>70</v>
      </c>
      <c r="CN17" s="104">
        <f>(CM17*$E17*$F17*$G17*$M17*$CN$11)</f>
        <v>4287838.0608000001</v>
      </c>
      <c r="CO17" s="104">
        <v>40</v>
      </c>
      <c r="CP17" s="104"/>
      <c r="CQ17" s="104">
        <v>108</v>
      </c>
      <c r="CR17" s="111"/>
      <c r="CS17" s="240"/>
      <c r="CT17" s="240"/>
      <c r="CU17" s="105">
        <f t="shared" ref="CU17:CU33" si="6">SUM(P17,R17,T17,V17,X17,Z17,AB17,AD17,AF17,AL17,BO17,AH17,AR17,CA17,AT17,AW17,AJ17,BA17,AN17,BC17,CC17,BE17,BG17,BI17,BQ17,BK17,BM17,BS17,BU17,BW17,BY17,CE17,AY17,AP17,CG17,CI17,CK17,CM17,CO17,CQ17,CS17)</f>
        <v>13075</v>
      </c>
      <c r="CV17" s="105">
        <f t="shared" ref="CV17:CV33" si="7">SUM(Q17,S17,U17,W17,Y17,AA17,AC17,AE17,AG17,AM17,BP17,AI17,AS17,CB17,AU17,AX17,AK17,BB17,AO17,BD17,CD17,BF17,BH17,BJ17,BR17,BL17,BN17,BT17,BV17,BX17,BZ17,CF17,AZ17,AQ17,CH17,CJ17,CL17,CN17,CP17,CR17,CT17)</f>
        <v>744187985.60803175</v>
      </c>
    </row>
    <row r="18" spans="1:100" ht="30" customHeight="1" x14ac:dyDescent="0.25">
      <c r="A18" s="76"/>
      <c r="B18" s="98">
        <v>3</v>
      </c>
      <c r="C18" s="99" t="s">
        <v>117</v>
      </c>
      <c r="D18" s="100" t="s">
        <v>118</v>
      </c>
      <c r="E18" s="80">
        <v>28004</v>
      </c>
      <c r="F18" s="101">
        <v>0.28000000000000003</v>
      </c>
      <c r="G18" s="94">
        <v>1.4</v>
      </c>
      <c r="H18" s="90"/>
      <c r="I18" s="90"/>
      <c r="J18" s="90"/>
      <c r="K18" s="53"/>
      <c r="L18" s="91">
        <v>1.4</v>
      </c>
      <c r="M18" s="91">
        <v>1.68</v>
      </c>
      <c r="N18" s="91">
        <v>2.23</v>
      </c>
      <c r="O18" s="92">
        <v>2.57</v>
      </c>
      <c r="P18" s="104">
        <v>419</v>
      </c>
      <c r="Q18" s="104">
        <f>(P18*$E18*$F18*$G18*$L18)</f>
        <v>6439441.3887999989</v>
      </c>
      <c r="R18" s="104"/>
      <c r="S18" s="108">
        <f>(R18*$E18*$F18*$G18*$L18)</f>
        <v>0</v>
      </c>
      <c r="T18" s="104"/>
      <c r="U18" s="104">
        <f>(T18*$E18*$F18*$G18*$L18)</f>
        <v>0</v>
      </c>
      <c r="V18" s="104">
        <v>260</v>
      </c>
      <c r="W18" s="104">
        <f>(V18*$E18*$F18*$G18*$L18)</f>
        <v>3995834.7519999999</v>
      </c>
      <c r="X18" s="104"/>
      <c r="Y18" s="104">
        <f>(X18*$E18*$F18*$G18*$L18)</f>
        <v>0</v>
      </c>
      <c r="Z18" s="104"/>
      <c r="AA18" s="104">
        <f>(Z18*$E18*$F18*$G18*$L18)</f>
        <v>0</v>
      </c>
      <c r="AB18" s="104"/>
      <c r="AC18" s="104"/>
      <c r="AD18" s="104"/>
      <c r="AE18" s="104">
        <f>(AD18*$E18*$F18*$G18*$L18)</f>
        <v>0</v>
      </c>
      <c r="AF18" s="104">
        <v>336</v>
      </c>
      <c r="AG18" s="104">
        <f>(AF18*$E18*$F18*$G18*$L18)</f>
        <v>5163847.9872000003</v>
      </c>
      <c r="AH18" s="106">
        <v>600</v>
      </c>
      <c r="AI18" s="104">
        <f>(AH18*$E18*$F18*$G18*$L18)</f>
        <v>9221157.1199999992</v>
      </c>
      <c r="AJ18" s="104"/>
      <c r="AK18" s="105">
        <f>(AJ18*$E18*$F18*$G18*$M18)</f>
        <v>0</v>
      </c>
      <c r="AL18" s="109"/>
      <c r="AM18" s="104">
        <f>AL18*E18*F18*G18*M18</f>
        <v>0</v>
      </c>
      <c r="AN18" s="104"/>
      <c r="AO18" s="108">
        <f>(AN18*$E18*$F18*$G18*$M18)</f>
        <v>0</v>
      </c>
      <c r="AP18" s="104"/>
      <c r="AQ18" s="104">
        <f>(AP18*$E18*$F18*$G18*$L18)</f>
        <v>0</v>
      </c>
      <c r="AR18" s="104"/>
      <c r="AS18" s="104"/>
      <c r="AT18" s="104">
        <v>15</v>
      </c>
      <c r="AU18" s="104"/>
      <c r="AV18" s="88" t="e">
        <f>AU18-#REF!</f>
        <v>#REF!</v>
      </c>
      <c r="AW18" s="104">
        <v>280</v>
      </c>
      <c r="AX18" s="104">
        <f>(AW18*$E18*$F18*$G18*$M18)</f>
        <v>5163847.9872000003</v>
      </c>
      <c r="AY18" s="104"/>
      <c r="AZ18" s="104">
        <f>(AY18*$E18*$F18*$G18*$M18)</f>
        <v>0</v>
      </c>
      <c r="BA18" s="109">
        <v>1000</v>
      </c>
      <c r="BB18" s="104">
        <f>(BA18*$E18*$F18*$G18*$M18)</f>
        <v>18442314.239999998</v>
      </c>
      <c r="BC18" s="114">
        <v>36</v>
      </c>
      <c r="BD18" s="104"/>
      <c r="BE18" s="104">
        <v>3</v>
      </c>
      <c r="BF18" s="104">
        <f>(BE18*$E18*$F18*$G18*$M18)</f>
        <v>55326.942719999992</v>
      </c>
      <c r="BG18" s="104">
        <v>200</v>
      </c>
      <c r="BH18" s="104"/>
      <c r="BI18" s="104">
        <v>163</v>
      </c>
      <c r="BJ18" s="108"/>
      <c r="BK18" s="104"/>
      <c r="BL18" s="104">
        <f>(BK18*$E18*$F18*$G18*$L18)</f>
        <v>0</v>
      </c>
      <c r="BM18" s="104"/>
      <c r="BN18" s="104">
        <f>(BM18*$E18*$F18*$G18*$L18)</f>
        <v>0</v>
      </c>
      <c r="BO18" s="104"/>
      <c r="BP18" s="104">
        <f>(BO18*$E18*$F18*$G18*$L18)</f>
        <v>0</v>
      </c>
      <c r="BQ18" s="104">
        <v>150</v>
      </c>
      <c r="BR18" s="104"/>
      <c r="BS18" s="104"/>
      <c r="BT18" s="104">
        <f>(BS18*$E18*$F18*$G18*$L18)</f>
        <v>0</v>
      </c>
      <c r="BU18" s="104">
        <v>30</v>
      </c>
      <c r="BV18" s="104">
        <f>(BU18*$E18*$F18*$G18*$L18)</f>
        <v>461057.85600000003</v>
      </c>
      <c r="BW18" s="104">
        <v>90</v>
      </c>
      <c r="BX18" s="104"/>
      <c r="BY18" s="104"/>
      <c r="BZ18" s="104">
        <f>(BY18*$E18*$F18*$G18*$L18)</f>
        <v>0</v>
      </c>
      <c r="CA18" s="104">
        <v>46</v>
      </c>
      <c r="CB18" s="104"/>
      <c r="CC18" s="104">
        <v>110</v>
      </c>
      <c r="CD18" s="104"/>
      <c r="CE18" s="109"/>
      <c r="CF18" s="104">
        <f>(CE18*$E18*$F18*$G18*$M18)</f>
        <v>0</v>
      </c>
      <c r="CG18" s="104"/>
      <c r="CH18" s="108">
        <f>(CG18*$E18*$F18*$G18*$M18)</f>
        <v>0</v>
      </c>
      <c r="CI18" s="104"/>
      <c r="CJ18" s="104"/>
      <c r="CK18" s="110">
        <v>10</v>
      </c>
      <c r="CL18" s="104"/>
      <c r="CM18" s="104">
        <v>35</v>
      </c>
      <c r="CN18" s="104">
        <f>(CM18*$E18*$F18*$G18*$M18)</f>
        <v>645480.99840000004</v>
      </c>
      <c r="CO18" s="104">
        <v>6</v>
      </c>
      <c r="CP18" s="104"/>
      <c r="CQ18" s="104">
        <v>45</v>
      </c>
      <c r="CR18" s="108"/>
      <c r="CS18" s="104"/>
      <c r="CT18" s="104"/>
      <c r="CU18" s="105">
        <f t="shared" si="6"/>
        <v>3834</v>
      </c>
      <c r="CV18" s="105">
        <f t="shared" si="7"/>
        <v>49588309.272320002</v>
      </c>
    </row>
    <row r="19" spans="1:100" s="6" customFormat="1" ht="15.75" customHeight="1" x14ac:dyDescent="0.25">
      <c r="A19" s="76"/>
      <c r="B19" s="98">
        <v>4</v>
      </c>
      <c r="C19" s="99" t="s">
        <v>119</v>
      </c>
      <c r="D19" s="100" t="s">
        <v>120</v>
      </c>
      <c r="E19" s="80">
        <v>28004</v>
      </c>
      <c r="F19" s="101">
        <v>0.98</v>
      </c>
      <c r="G19" s="94">
        <v>1.4</v>
      </c>
      <c r="H19" s="90"/>
      <c r="I19" s="90"/>
      <c r="J19" s="90"/>
      <c r="K19" s="53"/>
      <c r="L19" s="102">
        <v>1.4</v>
      </c>
      <c r="M19" s="102">
        <v>1.68</v>
      </c>
      <c r="N19" s="102">
        <v>2.23</v>
      </c>
      <c r="O19" s="103">
        <v>2.57</v>
      </c>
      <c r="P19" s="104">
        <v>0</v>
      </c>
      <c r="Q19" s="104">
        <f t="shared" ref="Q19:Q21" si="8">(P19*$E19*$F19*$G19*$L19*$Q$11)</f>
        <v>0</v>
      </c>
      <c r="R19" s="104"/>
      <c r="S19" s="104">
        <f>(R19*$E19*$F19*$G19*$L19*$S$11)</f>
        <v>0</v>
      </c>
      <c r="T19" s="104"/>
      <c r="U19" s="104">
        <f>(T19*$E19*$F19*$G19*$L19*$U$11)</f>
        <v>0</v>
      </c>
      <c r="V19" s="104">
        <v>2025</v>
      </c>
      <c r="W19" s="105">
        <f>(V19*$E19*$F19*$G19*$L19*$W$11)</f>
        <v>152494885.87199995</v>
      </c>
      <c r="X19" s="104"/>
      <c r="Y19" s="104">
        <f>(X19*$E19*$F19*$G19*$L19*$Y$11)</f>
        <v>0</v>
      </c>
      <c r="Z19" s="104"/>
      <c r="AA19" s="104">
        <f>(Z19*$E19*$F19*$G19*$L19*$AA$11)</f>
        <v>0</v>
      </c>
      <c r="AB19" s="104"/>
      <c r="AC19" s="104"/>
      <c r="AD19" s="104"/>
      <c r="AE19" s="104">
        <f>(AD19*$E19*$F19*$G19*$L19*$AE$11)</f>
        <v>0</v>
      </c>
      <c r="AF19" s="104"/>
      <c r="AG19" s="105">
        <f>(AF19*$E19*$F19*$G19*$L19*$AG$11)</f>
        <v>0</v>
      </c>
      <c r="AH19" s="112"/>
      <c r="AI19" s="104">
        <f>(AH19*$E19*$F19*$G19*$L19*$AI$11)</f>
        <v>0</v>
      </c>
      <c r="AJ19" s="104">
        <v>930</v>
      </c>
      <c r="AK19" s="104">
        <f>(AJ19*$E19*$F19*$G19*$M19*$AK$11)</f>
        <v>78038652.706559986</v>
      </c>
      <c r="AL19" s="109"/>
      <c r="AM19" s="104">
        <f>(AL19*$E19*$F19*$G19*$M19*$AM$11)</f>
        <v>0</v>
      </c>
      <c r="AN19" s="104"/>
      <c r="AO19" s="108">
        <f>(AN19*$E19*$F19*$G19*$M19*$AO$11)</f>
        <v>0</v>
      </c>
      <c r="AP19" s="104"/>
      <c r="AQ19" s="104">
        <f>(AP19*$E19*$F19*$G19*$L19*$AQ$11)</f>
        <v>0</v>
      </c>
      <c r="AR19" s="104">
        <v>2160</v>
      </c>
      <c r="AS19" s="105">
        <f>(AR19*$E19*$F19*$G19*$L19*$AS$11)</f>
        <v>139423895.65439996</v>
      </c>
      <c r="AT19" s="104">
        <v>111</v>
      </c>
      <c r="AU19" s="104"/>
      <c r="AV19" s="88" t="e">
        <f>AU19-#REF!</f>
        <v>#REF!</v>
      </c>
      <c r="AW19" s="104">
        <v>134</v>
      </c>
      <c r="AX19" s="104">
        <f>(AW19*$E19*$F19*$G19*$M19*$AX$11)</f>
        <v>9514389.9164159987</v>
      </c>
      <c r="AY19" s="104"/>
      <c r="AZ19" s="104">
        <f>(AY19*$E19*$F19*$G19*$M19*$AZ$11)</f>
        <v>0</v>
      </c>
      <c r="BA19" s="109">
        <v>700</v>
      </c>
      <c r="BB19" s="105">
        <f>(BA19*$E19*$F19*$G19*$M19*$BB$11)</f>
        <v>45183669.887999997</v>
      </c>
      <c r="BC19" s="104">
        <v>170</v>
      </c>
      <c r="BD19" s="104"/>
      <c r="BE19" s="104">
        <v>4</v>
      </c>
      <c r="BF19" s="104">
        <f>(BE19*$E19*$F19*$G19*$M19*$BF$11)</f>
        <v>232373.15942399998</v>
      </c>
      <c r="BG19" s="104">
        <v>182</v>
      </c>
      <c r="BH19" s="105"/>
      <c r="BI19" s="104">
        <v>120</v>
      </c>
      <c r="BJ19" s="108"/>
      <c r="BK19" s="104"/>
      <c r="BL19" s="104">
        <f>(BK19*$E19*$F19*$G19*$L19*$BL$11)</f>
        <v>0</v>
      </c>
      <c r="BM19" s="104"/>
      <c r="BN19" s="104">
        <f>(BM19*$E19*$F19*$G19*$L19*$BN$11)</f>
        <v>0</v>
      </c>
      <c r="BO19" s="104"/>
      <c r="BP19" s="104">
        <f>(BO19*$E19*$F19*$G19*$L19*$BP$11)</f>
        <v>0</v>
      </c>
      <c r="BQ19" s="104">
        <v>120</v>
      </c>
      <c r="BR19" s="104"/>
      <c r="BS19" s="104"/>
      <c r="BT19" s="105">
        <f>(BS19*$E19*$F19*$G19*$L19*$BT$11)</f>
        <v>0</v>
      </c>
      <c r="BU19" s="104"/>
      <c r="BV19" s="105">
        <f>(BU19*$E19*$F19*$G19*$L19*$BV$11)</f>
        <v>0</v>
      </c>
      <c r="BW19" s="104">
        <v>60</v>
      </c>
      <c r="BX19" s="104"/>
      <c r="BY19" s="104"/>
      <c r="BZ19" s="104">
        <f>(BY19*$E19*$F19*$G19*$L19*$BZ$11)</f>
        <v>0</v>
      </c>
      <c r="CA19" s="104">
        <v>94</v>
      </c>
      <c r="CB19" s="104"/>
      <c r="CC19" s="104">
        <v>125</v>
      </c>
      <c r="CD19" s="104"/>
      <c r="CE19" s="109"/>
      <c r="CF19" s="104">
        <f>(CE19*$E19*$F19*$G19*$M19*$CF$11)</f>
        <v>0</v>
      </c>
      <c r="CG19" s="104"/>
      <c r="CH19" s="108">
        <f>(CG19*$E19*$F19*$G19*$M19*CH$11)</f>
        <v>0</v>
      </c>
      <c r="CI19" s="104"/>
      <c r="CJ19" s="104">
        <f>(CI19*$E19*$F19*$G19*$M19*$CJ$11)</f>
        <v>0</v>
      </c>
      <c r="CK19" s="110">
        <v>1</v>
      </c>
      <c r="CL19" s="104"/>
      <c r="CM19" s="104"/>
      <c r="CN19" s="104">
        <f>(CM19*$E19*$F19*$G19*$M19*$CN$11)</f>
        <v>0</v>
      </c>
      <c r="CO19" s="104">
        <v>4</v>
      </c>
      <c r="CP19" s="104"/>
      <c r="CQ19" s="104">
        <v>17</v>
      </c>
      <c r="CR19" s="111"/>
      <c r="CS19" s="240"/>
      <c r="CT19" s="240"/>
      <c r="CU19" s="105">
        <f t="shared" si="6"/>
        <v>6957</v>
      </c>
      <c r="CV19" s="105">
        <f t="shared" si="7"/>
        <v>424887867.19679993</v>
      </c>
    </row>
    <row r="20" spans="1:100" ht="15.75" customHeight="1" x14ac:dyDescent="0.25">
      <c r="A20" s="76"/>
      <c r="B20" s="98">
        <v>5</v>
      </c>
      <c r="C20" s="99" t="s">
        <v>121</v>
      </c>
      <c r="D20" s="100" t="s">
        <v>122</v>
      </c>
      <c r="E20" s="80">
        <v>28004</v>
      </c>
      <c r="F20" s="102">
        <v>1.01</v>
      </c>
      <c r="G20" s="94">
        <v>1.4</v>
      </c>
      <c r="H20" s="90"/>
      <c r="I20" s="90"/>
      <c r="J20" s="90"/>
      <c r="K20" s="53"/>
      <c r="L20" s="102">
        <v>1.4</v>
      </c>
      <c r="M20" s="102">
        <v>1.68</v>
      </c>
      <c r="N20" s="102">
        <v>2.23</v>
      </c>
      <c r="O20" s="103">
        <v>2.57</v>
      </c>
      <c r="P20" s="104">
        <v>2</v>
      </c>
      <c r="Q20" s="104">
        <f t="shared" si="8"/>
        <v>121960.78047999999</v>
      </c>
      <c r="R20" s="104"/>
      <c r="S20" s="104">
        <f>(R20*$E20*$F20*$G20*$L20*$S$11)</f>
        <v>0</v>
      </c>
      <c r="T20" s="104"/>
      <c r="U20" s="104">
        <f>(T20*$E20*$F20*$G20*$L20*$U$11)</f>
        <v>0</v>
      </c>
      <c r="V20" s="104">
        <v>1480</v>
      </c>
      <c r="W20" s="105">
        <f>(V20*$E20*$F20*$G20*$L20*$W$11)</f>
        <v>114864880.52479999</v>
      </c>
      <c r="X20" s="104"/>
      <c r="Y20" s="104">
        <f>(X20*$E20*$F20*$G20*$L20*$Y$11)</f>
        <v>0</v>
      </c>
      <c r="Z20" s="104"/>
      <c r="AA20" s="104">
        <f>(Z20*$E20*$F20*$G20*$L20*$AA$11)</f>
        <v>0</v>
      </c>
      <c r="AB20" s="104"/>
      <c r="AC20" s="104"/>
      <c r="AD20" s="104"/>
      <c r="AE20" s="104">
        <f>(AD20*$E20*$F20*$G20*$L20*$AE$11)</f>
        <v>0</v>
      </c>
      <c r="AF20" s="104"/>
      <c r="AG20" s="105">
        <f>(AF20*$E20*$F20*$G20*$L20*$AG$11)</f>
        <v>0</v>
      </c>
      <c r="AH20" s="112"/>
      <c r="AI20" s="104">
        <f>(AH20*$E20*$F20*$G20*$L20*$AI$11)</f>
        <v>0</v>
      </c>
      <c r="AJ20" s="104">
        <v>560</v>
      </c>
      <c r="AK20" s="104">
        <f>(AJ20*$E20*$F20*$G20*$M20*$AK$11)</f>
        <v>48429517.194239996</v>
      </c>
      <c r="AL20" s="109"/>
      <c r="AM20" s="104">
        <f>(AL20*$E20*$F20*$G20*$M20*$AM$11)</f>
        <v>0</v>
      </c>
      <c r="AN20" s="104"/>
      <c r="AO20" s="108">
        <f>(AN20*$E20*$F20*$G20*$M20*$AO$11)</f>
        <v>0</v>
      </c>
      <c r="AP20" s="104"/>
      <c r="AQ20" s="104">
        <f>(AP20*$E20*$F20*$G20*$L20*$AQ$11)</f>
        <v>0</v>
      </c>
      <c r="AR20" s="104">
        <v>1440</v>
      </c>
      <c r="AS20" s="105">
        <f>(AR20*$E20*$F20*$G20*$L20*$AS$11)</f>
        <v>95794649.395199984</v>
      </c>
      <c r="AT20" s="104">
        <v>61</v>
      </c>
      <c r="AU20" s="104"/>
      <c r="AV20" s="88" t="e">
        <f>AU20-#REF!</f>
        <v>#REF!</v>
      </c>
      <c r="AW20" s="104">
        <v>60</v>
      </c>
      <c r="AX20" s="104">
        <f>(AW20*$E20*$F20*$G20*$M20*$AX$11)</f>
        <v>4390588.0972799994</v>
      </c>
      <c r="AY20" s="104"/>
      <c r="AZ20" s="104">
        <f>(AY20*$E20*$F20*$G20*$M20*$AZ$11)</f>
        <v>0</v>
      </c>
      <c r="BA20" s="109">
        <v>370</v>
      </c>
      <c r="BB20" s="105">
        <f>(BA20*$E20*$F20*$G20*$M20*$BB$11)</f>
        <v>24613902.969599999</v>
      </c>
      <c r="BC20" s="104">
        <v>30</v>
      </c>
      <c r="BD20" s="104"/>
      <c r="BE20" s="104"/>
      <c r="BF20" s="104">
        <f>(BE20*$E20*$F20*$G20*$M20*$BF$11)</f>
        <v>0</v>
      </c>
      <c r="BG20" s="104">
        <v>74</v>
      </c>
      <c r="BH20" s="105"/>
      <c r="BI20" s="104">
        <v>78</v>
      </c>
      <c r="BJ20" s="108"/>
      <c r="BK20" s="104"/>
      <c r="BL20" s="104">
        <f>(BK20*$E20*$F20*$G20*$L20*$BL$11)</f>
        <v>0</v>
      </c>
      <c r="BM20" s="104"/>
      <c r="BN20" s="104">
        <f>(BM20*$E20*$F20*$G20*$L20*$BN$11)</f>
        <v>0</v>
      </c>
      <c r="BO20" s="104"/>
      <c r="BP20" s="104">
        <f>(BO20*$E20*$F20*$G20*$L20*$BP$11)</f>
        <v>0</v>
      </c>
      <c r="BQ20" s="104">
        <v>6</v>
      </c>
      <c r="BR20" s="104"/>
      <c r="BS20" s="104"/>
      <c r="BT20" s="105">
        <f>(BS20*$E20*$F20*$G20*$L20*$BT$11)</f>
        <v>0</v>
      </c>
      <c r="BU20" s="104"/>
      <c r="BV20" s="105">
        <f>(BU20*$E20*$F20*$G20*$L20*$BV$11)</f>
        <v>0</v>
      </c>
      <c r="BW20" s="104">
        <v>10</v>
      </c>
      <c r="BX20" s="104"/>
      <c r="BY20" s="104"/>
      <c r="BZ20" s="104">
        <f>(BY20*$E20*$F20*$G20*$L20*$BZ$11)</f>
        <v>0</v>
      </c>
      <c r="CA20" s="104">
        <v>12</v>
      </c>
      <c r="CB20" s="104"/>
      <c r="CC20" s="104">
        <v>15</v>
      </c>
      <c r="CD20" s="104"/>
      <c r="CE20" s="109"/>
      <c r="CF20" s="104">
        <f>(CE20*$E20*$F20*$G20*$M20*$CF$11)</f>
        <v>0</v>
      </c>
      <c r="CG20" s="104"/>
      <c r="CH20" s="108">
        <f t="shared" ref="CH20:CH21" si="9">(CG20*$E20*$F20*$G20*$M20*CH$11)</f>
        <v>0</v>
      </c>
      <c r="CI20" s="104"/>
      <c r="CJ20" s="104">
        <f>(CI20*$E20*$F20*$G20*$M20*$CJ$11)</f>
        <v>0</v>
      </c>
      <c r="CK20" s="110"/>
      <c r="CL20" s="104">
        <f>(CK20*$E20*$F20*$G20*$M20*$CL$11)</f>
        <v>0</v>
      </c>
      <c r="CM20" s="104">
        <v>3</v>
      </c>
      <c r="CN20" s="104">
        <f>(CM20*$E20*$F20*$G20*$M20*$CN$11)</f>
        <v>199572.18623999995</v>
      </c>
      <c r="CO20" s="104"/>
      <c r="CP20" s="104">
        <f>(CO20*$E20*$F20*$G20*$N20*$CP$11)</f>
        <v>0</v>
      </c>
      <c r="CQ20" s="104">
        <v>3</v>
      </c>
      <c r="CR20" s="111"/>
      <c r="CS20" s="240"/>
      <c r="CT20" s="240"/>
      <c r="CU20" s="105">
        <f t="shared" si="6"/>
        <v>4204</v>
      </c>
      <c r="CV20" s="105">
        <f t="shared" si="7"/>
        <v>288415071.14784002</v>
      </c>
    </row>
    <row r="21" spans="1:100" ht="23.25" customHeight="1" x14ac:dyDescent="0.25">
      <c r="A21" s="76"/>
      <c r="B21" s="98">
        <v>6</v>
      </c>
      <c r="C21" s="99" t="s">
        <v>123</v>
      </c>
      <c r="D21" s="100" t="s">
        <v>124</v>
      </c>
      <c r="E21" s="80">
        <v>28004</v>
      </c>
      <c r="F21" s="101">
        <v>0.74</v>
      </c>
      <c r="G21" s="94">
        <v>1.1499999999999999</v>
      </c>
      <c r="H21" s="90"/>
      <c r="I21" s="90"/>
      <c r="J21" s="90"/>
      <c r="K21" s="53"/>
      <c r="L21" s="102">
        <v>1.4</v>
      </c>
      <c r="M21" s="102">
        <v>1.68</v>
      </c>
      <c r="N21" s="102">
        <v>2.23</v>
      </c>
      <c r="O21" s="103">
        <v>2.57</v>
      </c>
      <c r="P21" s="104">
        <v>5</v>
      </c>
      <c r="Q21" s="104">
        <f t="shared" si="8"/>
        <v>183501.81080000001</v>
      </c>
      <c r="R21" s="104"/>
      <c r="S21" s="104">
        <f>(R21*$E21*$F21*$G21*$L21*$S$11)</f>
        <v>0</v>
      </c>
      <c r="T21" s="104"/>
      <c r="U21" s="104">
        <f>(T21*$E21*$F21*$G21*$L21*$U$11)</f>
        <v>0</v>
      </c>
      <c r="V21" s="104">
        <v>85</v>
      </c>
      <c r="W21" s="105">
        <f>(V21*$E21*$F21*$G21*$L21*$W$11)</f>
        <v>3970311.9063999988</v>
      </c>
      <c r="X21" s="104"/>
      <c r="Y21" s="104">
        <f>(X21*$E21*$F21*$G21*$L21*$Y$11)</f>
        <v>0</v>
      </c>
      <c r="Z21" s="104"/>
      <c r="AA21" s="104">
        <f>(Z21*$E21*$F21*$G21*$L21*$AA$11)</f>
        <v>0</v>
      </c>
      <c r="AB21" s="104"/>
      <c r="AC21" s="104"/>
      <c r="AD21" s="104"/>
      <c r="AE21" s="104">
        <f>(AD21*$E21*$F21*$G21*$L21*$AE$11)</f>
        <v>0</v>
      </c>
      <c r="AF21" s="104">
        <v>5</v>
      </c>
      <c r="AG21" s="105">
        <f>(AF21*$E21*$F21*$G21*$L21*$AG$11)</f>
        <v>183501.81080000001</v>
      </c>
      <c r="AH21" s="112">
        <v>4</v>
      </c>
      <c r="AI21" s="104">
        <f>(AH21*$E21*$F21*$G21*$L21*$AI$11)</f>
        <v>173492.62112</v>
      </c>
      <c r="AJ21" s="104">
        <v>7</v>
      </c>
      <c r="AK21" s="104">
        <f>(AJ21*$E21*$F21*$G21*$M21*$AK$11)</f>
        <v>364334.50435199996</v>
      </c>
      <c r="AL21" s="109"/>
      <c r="AM21" s="104">
        <f>(AL21*$E21*$F21*$G21*$M21*$AM$11)</f>
        <v>0</v>
      </c>
      <c r="AN21" s="104"/>
      <c r="AO21" s="108">
        <f>(AN21*$E21*$F21*$G21*$M21*$AO$11)</f>
        <v>0</v>
      </c>
      <c r="AP21" s="104"/>
      <c r="AQ21" s="104">
        <f>(AP21*$E21*$F21*$G21*$L21*$AQ$11)</f>
        <v>0</v>
      </c>
      <c r="AR21" s="104"/>
      <c r="AS21" s="105">
        <f>(AR21*$E21*$F21*$G21*$L21*$AS$11)</f>
        <v>0</v>
      </c>
      <c r="AT21" s="104"/>
      <c r="AU21" s="104">
        <f>(AT21*$E21*$F21*$G21*$L21*$AU$11)</f>
        <v>0</v>
      </c>
      <c r="AV21" s="88" t="e">
        <f>AU21-#REF!</f>
        <v>#REF!</v>
      </c>
      <c r="AW21" s="104">
        <v>5</v>
      </c>
      <c r="AX21" s="104">
        <f>(AW21*$E21*$F21*$G21*$M21*$AX$11)</f>
        <v>220202.17296</v>
      </c>
      <c r="AY21" s="104"/>
      <c r="AZ21" s="104">
        <f>(AY21*$E21*$F21*$G21*$M21*$AZ$11)</f>
        <v>0</v>
      </c>
      <c r="BA21" s="109">
        <v>40</v>
      </c>
      <c r="BB21" s="105">
        <f>(BA21*$E21*$F21*$G21*$M21*$BB$11)</f>
        <v>1601470.3487999998</v>
      </c>
      <c r="BC21" s="104"/>
      <c r="BD21" s="104">
        <f>(BC21*$E21*$F21*$G21*$M21*$BD$11)</f>
        <v>0</v>
      </c>
      <c r="BE21" s="104"/>
      <c r="BF21" s="104">
        <f>(BE21*$E21*$F21*$G21*$M21*$BF$11)</f>
        <v>0</v>
      </c>
      <c r="BG21" s="104">
        <v>4</v>
      </c>
      <c r="BH21" s="105"/>
      <c r="BI21" s="104">
        <v>1</v>
      </c>
      <c r="BJ21" s="108"/>
      <c r="BK21" s="104"/>
      <c r="BL21" s="104">
        <f>(BK21*$E21*$F21*$G21*$L21*$BL$11)</f>
        <v>0</v>
      </c>
      <c r="BM21" s="104"/>
      <c r="BN21" s="104">
        <f>(BM21*$E21*$F21*$G21*$L21*$BN$11)</f>
        <v>0</v>
      </c>
      <c r="BO21" s="104"/>
      <c r="BP21" s="104">
        <f>(BO21*$E21*$F21*$G21*$L21*$BP$11)</f>
        <v>0</v>
      </c>
      <c r="BQ21" s="104">
        <v>3</v>
      </c>
      <c r="BR21" s="104"/>
      <c r="BS21" s="104"/>
      <c r="BT21" s="105">
        <f>(BS21*$E21*$F21*$G21*$L21*$BT$11)</f>
        <v>0</v>
      </c>
      <c r="BU21" s="104"/>
      <c r="BV21" s="105">
        <f>(BU21*$E21*$F21*$G21*$L21*$BV$11)</f>
        <v>0</v>
      </c>
      <c r="BW21" s="104"/>
      <c r="BX21" s="104">
        <f>(BW21*$E21*$F21*$G21*$L21*$BX$11)</f>
        <v>0</v>
      </c>
      <c r="BY21" s="104"/>
      <c r="BZ21" s="104">
        <f>(BY21*$E21*$F21*$G21*$L21*$BZ$11)</f>
        <v>0</v>
      </c>
      <c r="CA21" s="104"/>
      <c r="CB21" s="104">
        <f>(CA21*$E21*$F21*$G21*$L21*$CB$11)</f>
        <v>0</v>
      </c>
      <c r="CC21" s="104">
        <v>5</v>
      </c>
      <c r="CD21" s="104"/>
      <c r="CE21" s="109"/>
      <c r="CF21" s="104">
        <f>(CE21*$E21*$F21*$G21*$M21*$CF$11)</f>
        <v>0</v>
      </c>
      <c r="CG21" s="104"/>
      <c r="CH21" s="108">
        <f t="shared" si="9"/>
        <v>0</v>
      </c>
      <c r="CI21" s="104"/>
      <c r="CJ21" s="104">
        <f>(CI21*$E21*$F21*$G21*$M21*$CJ$11)</f>
        <v>0</v>
      </c>
      <c r="CK21" s="110"/>
      <c r="CL21" s="104">
        <f>(CK21*$E21*$F21*$G21*$M21*$CL$11)</f>
        <v>0</v>
      </c>
      <c r="CM21" s="104"/>
      <c r="CN21" s="104">
        <f>(CM21*$E21*$F21*$G21*$M21*$CN$11)</f>
        <v>0</v>
      </c>
      <c r="CO21" s="104"/>
      <c r="CP21" s="104">
        <f>(CO21*$E21*$F21*$G21*$N21*$CP$11)</f>
        <v>0</v>
      </c>
      <c r="CQ21" s="104"/>
      <c r="CR21" s="111"/>
      <c r="CS21" s="104"/>
      <c r="CT21" s="104"/>
      <c r="CU21" s="105">
        <f t="shared" si="6"/>
        <v>164</v>
      </c>
      <c r="CV21" s="105">
        <f t="shared" si="7"/>
        <v>6696815.1752319988</v>
      </c>
    </row>
    <row r="22" spans="1:100" s="113" customFormat="1" ht="18" customHeight="1" x14ac:dyDescent="0.25">
      <c r="A22" s="76"/>
      <c r="B22" s="98">
        <v>7</v>
      </c>
      <c r="C22" s="99" t="s">
        <v>125</v>
      </c>
      <c r="D22" s="100" t="s">
        <v>126</v>
      </c>
      <c r="E22" s="80">
        <v>28004</v>
      </c>
      <c r="F22" s="101">
        <v>3.21</v>
      </c>
      <c r="G22" s="89">
        <v>1</v>
      </c>
      <c r="H22" s="90"/>
      <c r="I22" s="90"/>
      <c r="J22" s="90"/>
      <c r="K22" s="53"/>
      <c r="L22" s="91">
        <v>1.4</v>
      </c>
      <c r="M22" s="91">
        <v>1.68</v>
      </c>
      <c r="N22" s="91">
        <v>2.23</v>
      </c>
      <c r="O22" s="92">
        <v>2.57</v>
      </c>
      <c r="P22" s="104">
        <v>1</v>
      </c>
      <c r="Q22" s="104">
        <f>(P22*$E22*$F22*$G22*$L22)</f>
        <v>125849.97599999998</v>
      </c>
      <c r="R22" s="104"/>
      <c r="S22" s="108">
        <f>(R22*$E22*$F22*$G22*$L22)</f>
        <v>0</v>
      </c>
      <c r="T22" s="104"/>
      <c r="U22" s="104">
        <f>(T22*$E22*$F22*$G22*$L22)</f>
        <v>0</v>
      </c>
      <c r="V22" s="104">
        <v>5</v>
      </c>
      <c r="W22" s="104">
        <f>(V22*$E22*$F22*$G22*$L22)</f>
        <v>629249.88</v>
      </c>
      <c r="X22" s="104"/>
      <c r="Y22" s="104">
        <f>(X22*$E22*$F22*$G22*$L22)</f>
        <v>0</v>
      </c>
      <c r="Z22" s="104"/>
      <c r="AA22" s="104">
        <f>(Z22*$E22*$F22*$G22*$L22)</f>
        <v>0</v>
      </c>
      <c r="AB22" s="104"/>
      <c r="AC22" s="104"/>
      <c r="AD22" s="104"/>
      <c r="AE22" s="104">
        <f>(AD22*$E22*$F22*$G22*$L22)</f>
        <v>0</v>
      </c>
      <c r="AF22" s="104">
        <v>2</v>
      </c>
      <c r="AG22" s="104">
        <f>(AF22*$E22*$F22*$G22*$L22)</f>
        <v>251699.95199999996</v>
      </c>
      <c r="AH22" s="112"/>
      <c r="AI22" s="104">
        <f>(AH22*$E22*$F22*$G22*$L22)</f>
        <v>0</v>
      </c>
      <c r="AJ22" s="104"/>
      <c r="AK22" s="105">
        <f>(AJ22*$E22*$F22*$G22*$M22)</f>
        <v>0</v>
      </c>
      <c r="AL22" s="109"/>
      <c r="AM22" s="104">
        <f>AL22*E22*F22*G22*M22</f>
        <v>0</v>
      </c>
      <c r="AN22" s="104"/>
      <c r="AO22" s="108">
        <f>(AN22*$E22*$F22*$G22*$M22)</f>
        <v>0</v>
      </c>
      <c r="AP22" s="104"/>
      <c r="AQ22" s="104">
        <f>(AP22*$E22*$F22*$G22*$L22)</f>
        <v>0</v>
      </c>
      <c r="AR22" s="104"/>
      <c r="AS22" s="104"/>
      <c r="AT22" s="104"/>
      <c r="AU22" s="104">
        <f>(AT22*$E22*$F22*$G22*$L22)</f>
        <v>0</v>
      </c>
      <c r="AV22" s="88" t="e">
        <f>AU22-#REF!</f>
        <v>#REF!</v>
      </c>
      <c r="AW22" s="104"/>
      <c r="AX22" s="104">
        <f>(AW22*$E22*$F22*$G22*$M22)</f>
        <v>0</v>
      </c>
      <c r="AY22" s="104"/>
      <c r="AZ22" s="104">
        <f>(AY22*$E22*$F22*$G22*$M22)</f>
        <v>0</v>
      </c>
      <c r="BA22" s="109"/>
      <c r="BB22" s="104">
        <f>(BA22*$E22*$F22*$G22*$M22)</f>
        <v>0</v>
      </c>
      <c r="BC22" s="104"/>
      <c r="BD22" s="104">
        <f>(BC22*$E22*$F22*$G22*$M22)</f>
        <v>0</v>
      </c>
      <c r="BE22" s="104"/>
      <c r="BF22" s="104">
        <f>(BE22*$E22*$F22*$G22*$M22)</f>
        <v>0</v>
      </c>
      <c r="BG22" s="104"/>
      <c r="BH22" s="104">
        <f>(BG22*$E22*$F22*$G22*$M22)</f>
        <v>0</v>
      </c>
      <c r="BI22" s="104"/>
      <c r="BJ22" s="108">
        <f>(BI22*$E22*$F22*$G22*$M22)</f>
        <v>0</v>
      </c>
      <c r="BK22" s="104"/>
      <c r="BL22" s="104">
        <f>(BK22*$E22*$F22*$G22*$L22)</f>
        <v>0</v>
      </c>
      <c r="BM22" s="104"/>
      <c r="BN22" s="104">
        <f>(BM22*$E22*$F22*$G22*$L22)</f>
        <v>0</v>
      </c>
      <c r="BO22" s="104"/>
      <c r="BP22" s="104">
        <f>(BO22*$E22*$F22*$G22*$L22)</f>
        <v>0</v>
      </c>
      <c r="BQ22" s="104"/>
      <c r="BR22" s="104">
        <f>(BQ22*$E22*$F22*$G22*$M22)</f>
        <v>0</v>
      </c>
      <c r="BS22" s="104"/>
      <c r="BT22" s="104">
        <f>(BS22*$E22*$F22*$G22*$L22)</f>
        <v>0</v>
      </c>
      <c r="BU22" s="104"/>
      <c r="BV22" s="104">
        <f>(BU22*$E22*$F22*$G22*$L22)</f>
        <v>0</v>
      </c>
      <c r="BW22" s="104"/>
      <c r="BX22" s="104">
        <f>(BW22*$E22*$F22*$G22*$L22)</f>
        <v>0</v>
      </c>
      <c r="BY22" s="104"/>
      <c r="BZ22" s="104">
        <f>(BY22*$E22*$F22*$G22*$L22)</f>
        <v>0</v>
      </c>
      <c r="CA22" s="104"/>
      <c r="CB22" s="104">
        <f>(CA22*$E22*$F22*$G22*$L22)</f>
        <v>0</v>
      </c>
      <c r="CC22" s="104"/>
      <c r="CD22" s="104">
        <f>CC22*$E22*$F22*$G22*$M22</f>
        <v>0</v>
      </c>
      <c r="CE22" s="109"/>
      <c r="CF22" s="104">
        <f>(CE22*$E22*$F22*$G22*$M22)</f>
        <v>0</v>
      </c>
      <c r="CG22" s="104"/>
      <c r="CH22" s="108">
        <f>(CG22*$E22*$F22*$G22*$M22)</f>
        <v>0</v>
      </c>
      <c r="CI22" s="104"/>
      <c r="CJ22" s="104"/>
      <c r="CK22" s="110"/>
      <c r="CL22" s="104">
        <f>(CK22*$E22*$F22*$G22*$M22)</f>
        <v>0</v>
      </c>
      <c r="CM22" s="104"/>
      <c r="CN22" s="104">
        <f>(CM22*$E22*$F22*$G22*$M22)</f>
        <v>0</v>
      </c>
      <c r="CO22" s="104"/>
      <c r="CP22" s="104">
        <f>(CO22*$E22*$F22*$G22*$N22)</f>
        <v>0</v>
      </c>
      <c r="CQ22" s="104"/>
      <c r="CR22" s="108"/>
      <c r="CS22" s="104"/>
      <c r="CT22" s="104"/>
      <c r="CU22" s="105">
        <f t="shared" si="6"/>
        <v>8</v>
      </c>
      <c r="CV22" s="105">
        <f t="shared" si="7"/>
        <v>1006799.808</v>
      </c>
    </row>
    <row r="23" spans="1:100" ht="30" customHeight="1" x14ac:dyDescent="0.25">
      <c r="A23" s="76"/>
      <c r="B23" s="98">
        <v>8</v>
      </c>
      <c r="C23" s="99" t="s">
        <v>127</v>
      </c>
      <c r="D23" s="100" t="s">
        <v>128</v>
      </c>
      <c r="E23" s="80">
        <v>28004</v>
      </c>
      <c r="F23" s="101">
        <v>0.71</v>
      </c>
      <c r="G23" s="89">
        <v>1</v>
      </c>
      <c r="H23" s="90"/>
      <c r="I23" s="90"/>
      <c r="J23" s="90"/>
      <c r="K23" s="53"/>
      <c r="L23" s="102">
        <v>1.4</v>
      </c>
      <c r="M23" s="102">
        <v>1.68</v>
      </c>
      <c r="N23" s="102">
        <v>2.23</v>
      </c>
      <c r="O23" s="103">
        <v>2.57</v>
      </c>
      <c r="P23" s="104">
        <v>45</v>
      </c>
      <c r="Q23" s="104">
        <f t="shared" ref="Q23:Q27" si="10">(P23*$E23*$F23*$G23*$L23*$Q$11)</f>
        <v>1377880.8119999999</v>
      </c>
      <c r="R23" s="104"/>
      <c r="S23" s="104">
        <f>(R23*$E23*$F23*$G23*$L23*$S$11)</f>
        <v>0</v>
      </c>
      <c r="T23" s="104"/>
      <c r="U23" s="104">
        <f>(T23*$E23*$F23*$G23*$L23*$U$11)</f>
        <v>0</v>
      </c>
      <c r="V23" s="104">
        <v>15</v>
      </c>
      <c r="W23" s="105">
        <f>(V23*$E23*$F23*$G23*$L23*$W$11)</f>
        <v>584555.49599999993</v>
      </c>
      <c r="X23" s="104"/>
      <c r="Y23" s="104">
        <f>(X23*$E23*$F23*$G23*$L23*$Y$11)</f>
        <v>0</v>
      </c>
      <c r="Z23" s="104"/>
      <c r="AA23" s="104">
        <f>(Z23*$E23*$F23*$G23*$L23*$AA$11)</f>
        <v>0</v>
      </c>
      <c r="AB23" s="104"/>
      <c r="AC23" s="104"/>
      <c r="AD23" s="104">
        <v>5</v>
      </c>
      <c r="AE23" s="104">
        <f>(AD23*$E23*$F23*$G23*$L23*$AE$11)</f>
        <v>153097.86799999999</v>
      </c>
      <c r="AF23" s="104">
        <v>60</v>
      </c>
      <c r="AG23" s="105">
        <f>(AF23*$E23*$F23*$G23*$L23*$AG$11)</f>
        <v>1837174.416</v>
      </c>
      <c r="AH23" s="112">
        <v>32</v>
      </c>
      <c r="AI23" s="104">
        <f>(AH23*$E23*$F23*$G23*$L23*$AI$11)</f>
        <v>1157976.6015999999</v>
      </c>
      <c r="AJ23" s="104"/>
      <c r="AK23" s="104">
        <f>(AJ23*$E23*$F23*$G23*$M23*$AK$11)</f>
        <v>0</v>
      </c>
      <c r="AL23" s="109"/>
      <c r="AM23" s="104">
        <f>(AL23*$E23*$F23*$G23*$M23*$AM$11)</f>
        <v>0</v>
      </c>
      <c r="AN23" s="104">
        <v>15</v>
      </c>
      <c r="AO23" s="108">
        <f>(AN23*$E23*$F23*$G23*$M23*$AO$11)</f>
        <v>551152.32480000006</v>
      </c>
      <c r="AP23" s="104"/>
      <c r="AQ23" s="104">
        <f>(AP23*$E23*$F23*$G23*$L23*$AQ$11)</f>
        <v>0</v>
      </c>
      <c r="AR23" s="104"/>
      <c r="AS23" s="105">
        <f>(AR23*$E23*$F23*$G23*$L23*$AS$11)</f>
        <v>0</v>
      </c>
      <c r="AT23" s="104">
        <v>37</v>
      </c>
      <c r="AU23" s="104"/>
      <c r="AV23" s="88" t="e">
        <f>AU23-#REF!</f>
        <v>#REF!</v>
      </c>
      <c r="AW23" s="104">
        <v>35</v>
      </c>
      <c r="AX23" s="104">
        <f>(AW23*$E23*$F23*$G23*$M23*$AX$11)</f>
        <v>1286022.0912000001</v>
      </c>
      <c r="AY23" s="104"/>
      <c r="AZ23" s="104">
        <f>(AY23*$E23*$F23*$G23*$M23*$AZ$11)</f>
        <v>0</v>
      </c>
      <c r="BA23" s="104">
        <v>321</v>
      </c>
      <c r="BB23" s="105">
        <f>(BA23*$E23*$F23*$G23*$M23*$BB$11)</f>
        <v>10722417.9552</v>
      </c>
      <c r="BC23" s="114">
        <v>50</v>
      </c>
      <c r="BD23" s="104"/>
      <c r="BE23" s="104">
        <v>41</v>
      </c>
      <c r="BF23" s="104">
        <f>(BE23*$E23*$F23*$G23*$M23*$BF$11)</f>
        <v>1232577.0172799998</v>
      </c>
      <c r="BG23" s="104">
        <v>61</v>
      </c>
      <c r="BH23" s="105"/>
      <c r="BI23" s="104">
        <v>20</v>
      </c>
      <c r="BJ23" s="108"/>
      <c r="BK23" s="104"/>
      <c r="BL23" s="104">
        <f>(BK23*$E23*$F23*$G23*$L23*$BL$11)</f>
        <v>0</v>
      </c>
      <c r="BM23" s="104"/>
      <c r="BN23" s="104">
        <f>(BM23*$E23*$F23*$G23*$L23*$BN$11)</f>
        <v>0</v>
      </c>
      <c r="BO23" s="104">
        <v>90</v>
      </c>
      <c r="BP23" s="104">
        <f>(BO23*$E23*$F23*$G23*$L23*$BP$11)</f>
        <v>2505237.84</v>
      </c>
      <c r="BQ23" s="104">
        <v>96</v>
      </c>
      <c r="BR23" s="104"/>
      <c r="BS23" s="104">
        <v>80</v>
      </c>
      <c r="BT23" s="105">
        <f>(BS23*$E23*$F23*$G23*$L23*$BT$11)</f>
        <v>1781502.4639999997</v>
      </c>
      <c r="BU23" s="104">
        <v>20</v>
      </c>
      <c r="BV23" s="105">
        <f>(BU23*$E23*$F23*$G23*$L23*$BV$11)</f>
        <v>445375.61599999992</v>
      </c>
      <c r="BW23" s="104">
        <v>15</v>
      </c>
      <c r="BX23" s="104"/>
      <c r="BY23" s="104"/>
      <c r="BZ23" s="104">
        <f>(BY23*$E23*$F23*$G23*$L23*$BZ$11)</f>
        <v>0</v>
      </c>
      <c r="CA23" s="104">
        <v>11</v>
      </c>
      <c r="CB23" s="104"/>
      <c r="CC23" s="104">
        <f>181-38</f>
        <v>143</v>
      </c>
      <c r="CD23" s="104"/>
      <c r="CE23" s="109"/>
      <c r="CF23" s="104">
        <f>(CE23*$E23*$F23*$G23*$M23*$CF$11)</f>
        <v>0</v>
      </c>
      <c r="CG23" s="104"/>
      <c r="CH23" s="108">
        <f t="shared" ref="CH23:CH27" si="11">(CG23*$E23*$F23*$G23*$M23*CH$11)</f>
        <v>0</v>
      </c>
      <c r="CI23" s="104"/>
      <c r="CJ23" s="104">
        <f>(CI23*$E23*$F23*$G23*$M23*$CJ$11)</f>
        <v>0</v>
      </c>
      <c r="CK23" s="110">
        <v>4</v>
      </c>
      <c r="CL23" s="104"/>
      <c r="CM23" s="104">
        <v>21</v>
      </c>
      <c r="CN23" s="104">
        <f>(CM23*$E23*$F23*$G23*$M23*$CN$11)</f>
        <v>701466.59519999987</v>
      </c>
      <c r="CO23" s="104">
        <v>30</v>
      </c>
      <c r="CP23" s="104"/>
      <c r="CQ23" s="104">
        <v>55</v>
      </c>
      <c r="CR23" s="111"/>
      <c r="CS23" s="104"/>
      <c r="CT23" s="104"/>
      <c r="CU23" s="105">
        <f t="shared" si="6"/>
        <v>1302</v>
      </c>
      <c r="CV23" s="105">
        <f t="shared" si="7"/>
        <v>24336437.097279996</v>
      </c>
    </row>
    <row r="24" spans="1:100" ht="60" customHeight="1" x14ac:dyDescent="0.25">
      <c r="A24" s="76"/>
      <c r="B24" s="98">
        <v>9</v>
      </c>
      <c r="C24" s="99" t="s">
        <v>129</v>
      </c>
      <c r="D24" s="100" t="s">
        <v>130</v>
      </c>
      <c r="E24" s="80">
        <v>28004</v>
      </c>
      <c r="F24" s="101">
        <v>0.89</v>
      </c>
      <c r="G24" s="89">
        <v>1</v>
      </c>
      <c r="H24" s="90"/>
      <c r="I24" s="90"/>
      <c r="J24" s="90"/>
      <c r="K24" s="53"/>
      <c r="L24" s="102">
        <v>1.4</v>
      </c>
      <c r="M24" s="102">
        <v>1.68</v>
      </c>
      <c r="N24" s="102">
        <v>2.23</v>
      </c>
      <c r="O24" s="103">
        <v>2.57</v>
      </c>
      <c r="P24" s="104">
        <v>10</v>
      </c>
      <c r="Q24" s="104">
        <f t="shared" si="10"/>
        <v>383822.82400000002</v>
      </c>
      <c r="R24" s="104"/>
      <c r="S24" s="104">
        <f>(R24*$E24*$F24*$G24*$L24*$S$11)</f>
        <v>0</v>
      </c>
      <c r="T24" s="104"/>
      <c r="U24" s="104">
        <f>(T24*$E24*$F24*$G24*$L24*$U$11)</f>
        <v>0</v>
      </c>
      <c r="V24" s="104">
        <v>5</v>
      </c>
      <c r="W24" s="105">
        <f>(V24*$E24*$F24*$G24*$L24*$W$11)</f>
        <v>244250.88799999995</v>
      </c>
      <c r="X24" s="104">
        <v>5</v>
      </c>
      <c r="Y24" s="104">
        <f>(X24*$E24*$F24*$G24*$L24*$Y$11)</f>
        <v>244250.88799999995</v>
      </c>
      <c r="Z24" s="104"/>
      <c r="AA24" s="104">
        <f>(Z24*$E24*$F24*$G24*$L24*$AA$11)</f>
        <v>0</v>
      </c>
      <c r="AB24" s="104"/>
      <c r="AC24" s="104"/>
      <c r="AD24" s="104"/>
      <c r="AE24" s="104">
        <f>(AD24*$E24*$F24*$G24*$L24*$AE$11)</f>
        <v>0</v>
      </c>
      <c r="AF24" s="104">
        <v>12</v>
      </c>
      <c r="AG24" s="105">
        <f>(AF24*$E24*$F24*$G24*$L24*$AG$11)</f>
        <v>460587.38880000007</v>
      </c>
      <c r="AH24" s="112">
        <v>12</v>
      </c>
      <c r="AI24" s="104">
        <f>(AH24*$E24*$F24*$G24*$L24*$AI$11)</f>
        <v>544330.55040000007</v>
      </c>
      <c r="AJ24" s="104"/>
      <c r="AK24" s="104">
        <f>(AJ24*$E24*$F24*$G24*$M24*$AK$11)</f>
        <v>0</v>
      </c>
      <c r="AL24" s="109"/>
      <c r="AM24" s="104">
        <f>(AL24*$E24*$F24*$G24*$M24*$AM$11)</f>
        <v>0</v>
      </c>
      <c r="AN24" s="104"/>
      <c r="AO24" s="108">
        <f>(AN24*$E24*$F24*$G24*$M24*$AO$11)</f>
        <v>0</v>
      </c>
      <c r="AP24" s="104"/>
      <c r="AQ24" s="104">
        <f>(AP24*$E24*$F24*$G24*$L24*$AQ$11)</f>
        <v>0</v>
      </c>
      <c r="AR24" s="104"/>
      <c r="AS24" s="105">
        <f>(AR24*$E24*$F24*$G24*$L24*$AS$11)</f>
        <v>0</v>
      </c>
      <c r="AT24" s="104">
        <v>1</v>
      </c>
      <c r="AU24" s="104"/>
      <c r="AV24" s="88" t="e">
        <f>AU24-#REF!</f>
        <v>#REF!</v>
      </c>
      <c r="AW24" s="104">
        <v>7</v>
      </c>
      <c r="AX24" s="104">
        <f>(AW24*$E24*$F24*$G24*$M24*$AX$11)</f>
        <v>322411.17216000007</v>
      </c>
      <c r="AY24" s="104"/>
      <c r="AZ24" s="104">
        <f>(AY24*$E24*$F24*$G24*$M24*$AZ$11)</f>
        <v>0</v>
      </c>
      <c r="BA24" s="104">
        <v>36</v>
      </c>
      <c r="BB24" s="105">
        <f>(BA24*$E24*$F24*$G24*$M24*$BB$11)</f>
        <v>1507376.9088000001</v>
      </c>
      <c r="BC24" s="114">
        <v>1</v>
      </c>
      <c r="BD24" s="104"/>
      <c r="BE24" s="104"/>
      <c r="BF24" s="104">
        <f>(BE24*$E24*$F24*$G24*$M24*$BF$11)</f>
        <v>0</v>
      </c>
      <c r="BG24" s="104">
        <v>16</v>
      </c>
      <c r="BH24" s="105"/>
      <c r="BI24" s="104">
        <v>10</v>
      </c>
      <c r="BJ24" s="108"/>
      <c r="BK24" s="104"/>
      <c r="BL24" s="104">
        <f>(BK24*$E24*$F24*$G24*$L24*$BL$11)</f>
        <v>0</v>
      </c>
      <c r="BM24" s="104"/>
      <c r="BN24" s="104">
        <f>(BM24*$E24*$F24*$G24*$L24*$BN$11)</f>
        <v>0</v>
      </c>
      <c r="BO24" s="104"/>
      <c r="BP24" s="104">
        <f>(BO24*$E24*$F24*$G24*$L24*$BP$11)</f>
        <v>0</v>
      </c>
      <c r="BQ24" s="104">
        <v>5</v>
      </c>
      <c r="BR24" s="104"/>
      <c r="BS24" s="104"/>
      <c r="BT24" s="105">
        <f>(BS24*$E24*$F24*$G24*$L24*$BT$11)</f>
        <v>0</v>
      </c>
      <c r="BU24" s="104"/>
      <c r="BV24" s="105">
        <f>(BU24*$E24*$F24*$G24*$L24*$BV$11)</f>
        <v>0</v>
      </c>
      <c r="BW24" s="104"/>
      <c r="BX24" s="104">
        <f>(BW24*$E24*$F24*$G24*$L24*$BX$11)</f>
        <v>0</v>
      </c>
      <c r="BY24" s="104"/>
      <c r="BZ24" s="104">
        <f>(BY24*$E24*$F24*$G24*$L24*$BZ$11)</f>
        <v>0</v>
      </c>
      <c r="CA24" s="104">
        <v>1</v>
      </c>
      <c r="CB24" s="104"/>
      <c r="CC24" s="104"/>
      <c r="CD24" s="104">
        <f>(CC24*$E24*$F24*$G24*$M24*$CD$11)</f>
        <v>0</v>
      </c>
      <c r="CE24" s="109"/>
      <c r="CF24" s="104">
        <f>(CE24*$E24*$F24*$G24*$M24*$CF$11)</f>
        <v>0</v>
      </c>
      <c r="CG24" s="104"/>
      <c r="CH24" s="108">
        <f t="shared" si="11"/>
        <v>0</v>
      </c>
      <c r="CI24" s="104"/>
      <c r="CJ24" s="104">
        <f>(CI24*$E24*$F24*$G24*$M24*$CJ$11)</f>
        <v>0</v>
      </c>
      <c r="CK24" s="110"/>
      <c r="CL24" s="104">
        <f>(CK24*$E24*$F24*$G24*$M24*$CL$11)</f>
        <v>0</v>
      </c>
      <c r="CM24" s="104">
        <v>4</v>
      </c>
      <c r="CN24" s="104">
        <f>(CM24*$E24*$F24*$G24*$M24*$CN$11)</f>
        <v>167486.32320000001</v>
      </c>
      <c r="CO24" s="104"/>
      <c r="CP24" s="104">
        <f>(CO24*$E24*$F24*$G24*$N24*$CP$11)</f>
        <v>0</v>
      </c>
      <c r="CQ24" s="104">
        <v>2</v>
      </c>
      <c r="CR24" s="111"/>
      <c r="CS24" s="104"/>
      <c r="CT24" s="104"/>
      <c r="CU24" s="105">
        <f t="shared" si="6"/>
        <v>127</v>
      </c>
      <c r="CV24" s="105">
        <f t="shared" si="7"/>
        <v>3874516.9433600004</v>
      </c>
    </row>
    <row r="25" spans="1:100" ht="30" customHeight="1" x14ac:dyDescent="0.25">
      <c r="A25" s="76"/>
      <c r="B25" s="98">
        <v>10</v>
      </c>
      <c r="C25" s="99" t="s">
        <v>131</v>
      </c>
      <c r="D25" s="100" t="s">
        <v>132</v>
      </c>
      <c r="E25" s="80">
        <v>28004</v>
      </c>
      <c r="F25" s="101">
        <v>0.46</v>
      </c>
      <c r="G25" s="89">
        <v>1</v>
      </c>
      <c r="H25" s="90"/>
      <c r="I25" s="90"/>
      <c r="J25" s="90"/>
      <c r="K25" s="53"/>
      <c r="L25" s="102">
        <v>1.4</v>
      </c>
      <c r="M25" s="102">
        <v>1.68</v>
      </c>
      <c r="N25" s="102">
        <v>2.23</v>
      </c>
      <c r="O25" s="103">
        <v>2.57</v>
      </c>
      <c r="P25" s="104">
        <v>186</v>
      </c>
      <c r="Q25" s="104">
        <f t="shared" si="10"/>
        <v>3689874.2496000002</v>
      </c>
      <c r="R25" s="104"/>
      <c r="S25" s="104">
        <f>(R25*$E25*$F25*$G25*$L25*$S$11)</f>
        <v>0</v>
      </c>
      <c r="T25" s="104"/>
      <c r="U25" s="104">
        <f>(T25*$E25*$F25*$G25*$L25*$U$11)</f>
        <v>0</v>
      </c>
      <c r="V25" s="104">
        <v>200</v>
      </c>
      <c r="W25" s="105">
        <f>(V25*$E25*$F25*$G25*$L25*$W$11)</f>
        <v>5049681.2799999993</v>
      </c>
      <c r="X25" s="104"/>
      <c r="Y25" s="104">
        <f>(X25*$E25*$F25*$G25*$L25*$Y$11)</f>
        <v>0</v>
      </c>
      <c r="Z25" s="104"/>
      <c r="AA25" s="104">
        <f>(Z25*$E25*$F25*$G25*$L25*$AA$11)</f>
        <v>0</v>
      </c>
      <c r="AB25" s="104"/>
      <c r="AC25" s="104"/>
      <c r="AD25" s="104"/>
      <c r="AE25" s="104">
        <f>(AD25*$E25*$F25*$G25*$L25*$AE$11)</f>
        <v>0</v>
      </c>
      <c r="AF25" s="104">
        <v>150</v>
      </c>
      <c r="AG25" s="105">
        <f>(AF25*$E25*$F25*$G25*$L25*$AG$11)</f>
        <v>2975705.04</v>
      </c>
      <c r="AH25" s="112">
        <v>149</v>
      </c>
      <c r="AI25" s="104">
        <f>(AH25*$E25*$F25*$G25*$L25*$AI$11)</f>
        <v>3493297.3711999999</v>
      </c>
      <c r="AJ25" s="104"/>
      <c r="AK25" s="104">
        <f>(AJ25*$E25*$F25*$G25*$M25*$AK$11)</f>
        <v>0</v>
      </c>
      <c r="AL25" s="109"/>
      <c r="AM25" s="104">
        <f>(AL25*$E25*$F25*$G25*$M25*$AM$11)</f>
        <v>0</v>
      </c>
      <c r="AN25" s="104"/>
      <c r="AO25" s="108">
        <f>(AN25*$E25*$F25*$G25*$M25*$AO$11)</f>
        <v>0</v>
      </c>
      <c r="AP25" s="104"/>
      <c r="AQ25" s="104">
        <f>(AP25*$E25*$F25*$G25*$L25*$AQ$11)</f>
        <v>0</v>
      </c>
      <c r="AR25" s="104"/>
      <c r="AS25" s="105">
        <f>(AR25*$E25*$F25*$G25*$L25*$AS$11)</f>
        <v>0</v>
      </c>
      <c r="AT25" s="104">
        <v>43</v>
      </c>
      <c r="AU25" s="104"/>
      <c r="AV25" s="88" t="e">
        <f>AU25-#REF!</f>
        <v>#REF!</v>
      </c>
      <c r="AW25" s="104">
        <v>70</v>
      </c>
      <c r="AX25" s="104">
        <f>(AW25*$E25*$F25*$G25*$M25*$AX$11)</f>
        <v>1666394.8224000002</v>
      </c>
      <c r="AY25" s="104"/>
      <c r="AZ25" s="104">
        <f>(AY25*$E25*$F25*$G25*$M25*$AZ$11)</f>
        <v>0</v>
      </c>
      <c r="BA25" s="104">
        <v>250</v>
      </c>
      <c r="BB25" s="105">
        <f>(BA25*$E25*$F25*$G25*$M25*$BB$11)</f>
        <v>5410372.7999999998</v>
      </c>
      <c r="BC25" s="114">
        <v>60</v>
      </c>
      <c r="BD25" s="104"/>
      <c r="BE25" s="104">
        <v>3</v>
      </c>
      <c r="BF25" s="104">
        <f>(BE25*$E25*$F25*$G25*$M25*$BF$11)</f>
        <v>58432.026240000007</v>
      </c>
      <c r="BG25" s="104">
        <v>94</v>
      </c>
      <c r="BH25" s="105"/>
      <c r="BI25" s="104">
        <v>77</v>
      </c>
      <c r="BJ25" s="108"/>
      <c r="BK25" s="104"/>
      <c r="BL25" s="104">
        <f>(BK25*$E25*$F25*$G25*$L25*$BL$11)</f>
        <v>0</v>
      </c>
      <c r="BM25" s="104"/>
      <c r="BN25" s="104">
        <f>(BM25*$E25*$F25*$G25*$L25*$BN$11)</f>
        <v>0</v>
      </c>
      <c r="BO25" s="104"/>
      <c r="BP25" s="104">
        <f>(BO25*$E25*$F25*$G25*$L25*$BP$11)</f>
        <v>0</v>
      </c>
      <c r="BQ25" s="104">
        <v>38</v>
      </c>
      <c r="BR25" s="104"/>
      <c r="BS25" s="104"/>
      <c r="BT25" s="105">
        <f>(BS25*$E25*$F25*$G25*$L25*$BT$11)</f>
        <v>0</v>
      </c>
      <c r="BU25" s="104">
        <v>15</v>
      </c>
      <c r="BV25" s="105">
        <f>(BU25*$E25*$F25*$G25*$L25*$BV$11)</f>
        <v>216414.91200000001</v>
      </c>
      <c r="BW25" s="104">
        <v>25</v>
      </c>
      <c r="BX25" s="104"/>
      <c r="BY25" s="104"/>
      <c r="BZ25" s="104">
        <f>(BY25*$E25*$F25*$G25*$L25*$BZ$11)</f>
        <v>0</v>
      </c>
      <c r="CA25" s="104">
        <v>30</v>
      </c>
      <c r="CB25" s="104"/>
      <c r="CC25" s="104">
        <v>80</v>
      </c>
      <c r="CD25" s="104"/>
      <c r="CE25" s="109"/>
      <c r="CF25" s="104">
        <f>(CE25*$E25*$F25*$G25*$M25*$CF$11)</f>
        <v>0</v>
      </c>
      <c r="CG25" s="104"/>
      <c r="CH25" s="108">
        <f t="shared" si="11"/>
        <v>0</v>
      </c>
      <c r="CI25" s="104"/>
      <c r="CJ25" s="104">
        <f>(CI25*$E25*$F25*$G25*$M25*$CJ$11)</f>
        <v>0</v>
      </c>
      <c r="CK25" s="110">
        <v>5</v>
      </c>
      <c r="CL25" s="104"/>
      <c r="CM25" s="104">
        <v>10</v>
      </c>
      <c r="CN25" s="104">
        <f>(CM25*$E25*$F25*$G25*$M25*$CN$11)</f>
        <v>216414.91200000001</v>
      </c>
      <c r="CO25" s="104"/>
      <c r="CP25" s="104">
        <f>(CO25*$E25*$F25*$G25*$N25*$CP$11)</f>
        <v>0</v>
      </c>
      <c r="CQ25" s="104">
        <v>11</v>
      </c>
      <c r="CR25" s="111"/>
      <c r="CS25" s="104"/>
      <c r="CT25" s="104"/>
      <c r="CU25" s="105">
        <f t="shared" si="6"/>
        <v>1496</v>
      </c>
      <c r="CV25" s="105">
        <f t="shared" si="7"/>
        <v>22776587.41344</v>
      </c>
    </row>
    <row r="26" spans="1:100" ht="30" customHeight="1" x14ac:dyDescent="0.25">
      <c r="A26" s="76"/>
      <c r="B26" s="98">
        <v>11</v>
      </c>
      <c r="C26" s="99" t="s">
        <v>133</v>
      </c>
      <c r="D26" s="100" t="s">
        <v>134</v>
      </c>
      <c r="E26" s="80">
        <v>28004</v>
      </c>
      <c r="F26" s="102">
        <v>0.39</v>
      </c>
      <c r="G26" s="89">
        <v>1</v>
      </c>
      <c r="H26" s="90"/>
      <c r="I26" s="90"/>
      <c r="J26" s="90"/>
      <c r="K26" s="53"/>
      <c r="L26" s="102">
        <v>1.4</v>
      </c>
      <c r="M26" s="102">
        <v>1.68</v>
      </c>
      <c r="N26" s="102">
        <v>2.23</v>
      </c>
      <c r="O26" s="103">
        <v>2.57</v>
      </c>
      <c r="P26" s="104">
        <v>269</v>
      </c>
      <c r="Q26" s="104">
        <f t="shared" si="10"/>
        <v>4524365.4456000002</v>
      </c>
      <c r="R26" s="104"/>
      <c r="S26" s="104">
        <f>(R26*$E26*$F26*$G26*$L26*$S$11)</f>
        <v>0</v>
      </c>
      <c r="T26" s="104"/>
      <c r="U26" s="104">
        <f>(T26*$E26*$F26*$G26*$L26*$U$11)</f>
        <v>0</v>
      </c>
      <c r="V26" s="104">
        <v>15</v>
      </c>
      <c r="W26" s="105">
        <f>(V26*$E26*$F26*$G26*$L26*$W$11)</f>
        <v>321093.86399999994</v>
      </c>
      <c r="X26" s="104">
        <v>1</v>
      </c>
      <c r="Y26" s="104">
        <f>(X26*$E26*$F26*$G26*$L26*$Y$11)</f>
        <v>21406.257599999994</v>
      </c>
      <c r="Z26" s="104"/>
      <c r="AA26" s="104">
        <f>(Z26*$E26*$F26*$G26*$L26*$AA$11)</f>
        <v>0</v>
      </c>
      <c r="AB26" s="104"/>
      <c r="AC26" s="104"/>
      <c r="AD26" s="104">
        <v>5</v>
      </c>
      <c r="AE26" s="104">
        <f>(AD26*$E26*$F26*$G26*$L26*$AE$11)</f>
        <v>84096.012000000002</v>
      </c>
      <c r="AF26" s="104">
        <v>550</v>
      </c>
      <c r="AG26" s="105">
        <f>(AF26*$E26*$F26*$G26*$L26*$AG$11)</f>
        <v>9250561.3200000003</v>
      </c>
      <c r="AH26" s="112">
        <v>91</v>
      </c>
      <c r="AI26" s="104">
        <f>(AH26*$E26*$F26*$G26*$L26*$AI$11)</f>
        <v>1808828.7671999999</v>
      </c>
      <c r="AJ26" s="104"/>
      <c r="AK26" s="104">
        <f>(AJ26*$E26*$F26*$G26*$M26*$AK$11)</f>
        <v>0</v>
      </c>
      <c r="AL26" s="109"/>
      <c r="AM26" s="104">
        <f>(AL26*$E26*$F26*$G26*$M26*$AM$11)</f>
        <v>0</v>
      </c>
      <c r="AN26" s="104">
        <v>3</v>
      </c>
      <c r="AO26" s="108">
        <f>(AN26*$E26*$F26*$G26*$M26*$AO$11)</f>
        <v>60549.128640000003</v>
      </c>
      <c r="AP26" s="104"/>
      <c r="AQ26" s="104">
        <f>(AP26*$E26*$F26*$G26*$L26*$AQ$11)</f>
        <v>0</v>
      </c>
      <c r="AR26" s="104"/>
      <c r="AS26" s="105">
        <f>(AR26*$E26*$F26*$G26*$L26*$AS$11)</f>
        <v>0</v>
      </c>
      <c r="AT26" s="104">
        <v>44</v>
      </c>
      <c r="AU26" s="104"/>
      <c r="AV26" s="88" t="e">
        <f>AU26-#REF!</f>
        <v>#REF!</v>
      </c>
      <c r="AW26" s="104">
        <v>108</v>
      </c>
      <c r="AX26" s="104">
        <f>(AW26*$E26*$F26*$G26*$M26*$AX$11)</f>
        <v>2179768.6310399999</v>
      </c>
      <c r="AY26" s="104"/>
      <c r="AZ26" s="104">
        <f>(AY26*$E26*$F26*$G26*$M26*$AZ$11)</f>
        <v>0</v>
      </c>
      <c r="BA26" s="104">
        <v>90</v>
      </c>
      <c r="BB26" s="105">
        <f>(BA26*$E26*$F26*$G26*$M26*$BB$11)</f>
        <v>1651339.872</v>
      </c>
      <c r="BC26" s="104">
        <v>200</v>
      </c>
      <c r="BD26" s="104"/>
      <c r="BE26" s="104"/>
      <c r="BF26" s="104">
        <f>(BE26*$E26*$F26*$G26*$M26*$BF$11)</f>
        <v>0</v>
      </c>
      <c r="BG26" s="104">
        <v>7</v>
      </c>
      <c r="BH26" s="105"/>
      <c r="BI26" s="104">
        <v>280</v>
      </c>
      <c r="BJ26" s="108"/>
      <c r="BK26" s="104"/>
      <c r="BL26" s="104">
        <f>(BK26*$E26*$F26*$G26*$L26*$BL$11)</f>
        <v>0</v>
      </c>
      <c r="BM26" s="104"/>
      <c r="BN26" s="104">
        <f>(BM26*$E26*$F26*$G26*$L26*$BN$11)</f>
        <v>0</v>
      </c>
      <c r="BO26" s="104"/>
      <c r="BP26" s="104">
        <f>(BO26*$E26*$F26*$G26*$L26*$BP$11)</f>
        <v>0</v>
      </c>
      <c r="BQ26" s="104">
        <v>80</v>
      </c>
      <c r="BR26" s="104"/>
      <c r="BS26" s="104"/>
      <c r="BT26" s="105">
        <f>(BS26*$E26*$F26*$G26*$L26*$BT$11)</f>
        <v>0</v>
      </c>
      <c r="BU26" s="104">
        <v>30</v>
      </c>
      <c r="BV26" s="105">
        <f>(BU26*$E26*$F26*$G26*$L26*$BV$11)</f>
        <v>366964.41599999997</v>
      </c>
      <c r="BW26" s="104">
        <v>60</v>
      </c>
      <c r="BX26" s="104"/>
      <c r="BY26" s="104"/>
      <c r="BZ26" s="104">
        <f>(BY26*$E26*$F26*$G26*$L26*$BZ$11)</f>
        <v>0</v>
      </c>
      <c r="CA26" s="104">
        <v>11</v>
      </c>
      <c r="CB26" s="104"/>
      <c r="CC26" s="104">
        <v>8</v>
      </c>
      <c r="CD26" s="104"/>
      <c r="CE26" s="109"/>
      <c r="CF26" s="104">
        <f>(CE26*$E26*$F26*$G26*$M26*$CF$11)</f>
        <v>0</v>
      </c>
      <c r="CG26" s="104"/>
      <c r="CH26" s="108">
        <f t="shared" si="11"/>
        <v>0</v>
      </c>
      <c r="CI26" s="104"/>
      <c r="CJ26" s="104">
        <f>(CI26*$E26*$F26*$G26*$M26*$CJ$11)</f>
        <v>0</v>
      </c>
      <c r="CK26" s="110">
        <v>20</v>
      </c>
      <c r="CL26" s="104"/>
      <c r="CM26" s="104">
        <v>20</v>
      </c>
      <c r="CN26" s="104">
        <f>(CM26*$E26*$F26*$G26*$M26*$CN$11)</f>
        <v>366964.41600000003</v>
      </c>
      <c r="CO26" s="104"/>
      <c r="CP26" s="104">
        <f>(CO26*$E26*$F26*$G26*$N26*$CP$11)</f>
        <v>0</v>
      </c>
      <c r="CQ26" s="104">
        <v>3</v>
      </c>
      <c r="CR26" s="111"/>
      <c r="CS26" s="104"/>
      <c r="CT26" s="104"/>
      <c r="CU26" s="105">
        <f t="shared" si="6"/>
        <v>1895</v>
      </c>
      <c r="CV26" s="105">
        <f t="shared" si="7"/>
        <v>20635938.130080003</v>
      </c>
    </row>
    <row r="27" spans="1:100" ht="30" customHeight="1" x14ac:dyDescent="0.25">
      <c r="A27" s="76"/>
      <c r="B27" s="98">
        <v>12</v>
      </c>
      <c r="C27" s="99" t="s">
        <v>135</v>
      </c>
      <c r="D27" s="100" t="s">
        <v>136</v>
      </c>
      <c r="E27" s="80">
        <v>28004</v>
      </c>
      <c r="F27" s="102">
        <v>0.57999999999999996</v>
      </c>
      <c r="G27" s="89">
        <v>1</v>
      </c>
      <c r="H27" s="90"/>
      <c r="I27" s="90"/>
      <c r="J27" s="90"/>
      <c r="K27" s="53"/>
      <c r="L27" s="102">
        <v>1.4</v>
      </c>
      <c r="M27" s="102">
        <v>1.68</v>
      </c>
      <c r="N27" s="102">
        <v>2.23</v>
      </c>
      <c r="O27" s="103">
        <v>2.57</v>
      </c>
      <c r="P27" s="104">
        <v>267</v>
      </c>
      <c r="Q27" s="104">
        <f t="shared" si="10"/>
        <v>6678517.1375999991</v>
      </c>
      <c r="R27" s="104"/>
      <c r="S27" s="104">
        <f>(R27*$E27*$F27*$G27*$L27*$S$11)</f>
        <v>0</v>
      </c>
      <c r="T27" s="104"/>
      <c r="U27" s="104">
        <f>(T27*$E27*$F27*$G27*$L27*$U$11)</f>
        <v>0</v>
      </c>
      <c r="V27" s="104">
        <v>250</v>
      </c>
      <c r="W27" s="105">
        <f>(V27*$E27*$F27*$G27*$L27*$W$11)</f>
        <v>7958736.799999998</v>
      </c>
      <c r="X27" s="115">
        <v>1</v>
      </c>
      <c r="Y27" s="104">
        <f>(X27*$E27*$F27*$G27*$L27*$Y$11)</f>
        <v>31834.947199999999</v>
      </c>
      <c r="Z27" s="104"/>
      <c r="AA27" s="104">
        <f>(Z27*$E27*$F27*$G27*$L27*$AA$11)</f>
        <v>0</v>
      </c>
      <c r="AB27" s="104"/>
      <c r="AC27" s="104"/>
      <c r="AD27" s="104">
        <v>25</v>
      </c>
      <c r="AE27" s="104">
        <f>(AD27*$E27*$F27*$G27*$L27*$AE$11)</f>
        <v>625329.31999999995</v>
      </c>
      <c r="AF27" s="104">
        <v>475</v>
      </c>
      <c r="AG27" s="105">
        <f>(AF27*$E27*$F27*$G27*$L27*$AG$11)</f>
        <v>11881257.08</v>
      </c>
      <c r="AH27" s="112">
        <v>520</v>
      </c>
      <c r="AI27" s="104">
        <f>(AH27*$E27*$F27*$G27*$L27*$AI$11)</f>
        <v>15371731.647999996</v>
      </c>
      <c r="AJ27" s="104"/>
      <c r="AK27" s="104">
        <f>(AJ27*$E27*$F27*$G27*$M27*$AK$11)</f>
        <v>0</v>
      </c>
      <c r="AL27" s="107"/>
      <c r="AM27" s="104">
        <f>(AL27*$E27*$F27*$G27*$M27*$AM$11)</f>
        <v>0</v>
      </c>
      <c r="AN27" s="104">
        <v>70</v>
      </c>
      <c r="AO27" s="108">
        <f>(AN27*$E27*$F27*$G27*$M27*$AO$11)</f>
        <v>2101106.5151999998</v>
      </c>
      <c r="AP27" s="104"/>
      <c r="AQ27" s="104">
        <f>(AP27*$E27*$F27*$G27*$L27*$AQ$11)</f>
        <v>0</v>
      </c>
      <c r="AR27" s="104"/>
      <c r="AS27" s="105">
        <f>(AR27*$E27*$F27*$G27*$L27*$AS$11)</f>
        <v>0</v>
      </c>
      <c r="AT27" s="104">
        <v>99</v>
      </c>
      <c r="AU27" s="104"/>
      <c r="AV27" s="88" t="e">
        <f>AU27-#REF!</f>
        <v>#REF!</v>
      </c>
      <c r="AW27" s="104"/>
      <c r="AX27" s="104">
        <f>(AW27*$E27*$F27*$G27*$M27*$AX$11)</f>
        <v>0</v>
      </c>
      <c r="AY27" s="104"/>
      <c r="AZ27" s="104">
        <f>(AY27*$E27*$F27*$G27*$M27*$AZ$11)</f>
        <v>0</v>
      </c>
      <c r="BA27" s="104">
        <v>1575</v>
      </c>
      <c r="BB27" s="105">
        <f>(BA27*$E27*$F27*$G27*$M27*$BB$11)</f>
        <v>42977178.719999999</v>
      </c>
      <c r="BC27" s="104">
        <v>24</v>
      </c>
      <c r="BD27" s="104"/>
      <c r="BE27" s="104"/>
      <c r="BF27" s="104">
        <f>(BE27*$E27*$F27*$G27*$M27*$BF$11)</f>
        <v>0</v>
      </c>
      <c r="BG27" s="104">
        <v>10</v>
      </c>
      <c r="BH27" s="105"/>
      <c r="BI27" s="104">
        <v>5</v>
      </c>
      <c r="BJ27" s="108"/>
      <c r="BK27" s="104"/>
      <c r="BL27" s="104">
        <f>(BK27*$E27*$F27*$G27*$L27*$BL$11)</f>
        <v>0</v>
      </c>
      <c r="BM27" s="104"/>
      <c r="BN27" s="104">
        <f>(BM27*$E27*$F27*$G27*$L27*$BN$11)</f>
        <v>0</v>
      </c>
      <c r="BO27" s="104">
        <v>145</v>
      </c>
      <c r="BP27" s="104">
        <f>(BO27*$E27*$F27*$G27*$L27*$BP$11)</f>
        <v>3297190.9599999995</v>
      </c>
      <c r="BQ27" s="104">
        <v>20</v>
      </c>
      <c r="BR27" s="104"/>
      <c r="BS27" s="104"/>
      <c r="BT27" s="105">
        <f>(BS27*$E27*$F27*$G27*$L27*$BT$11)</f>
        <v>0</v>
      </c>
      <c r="BU27" s="104"/>
      <c r="BV27" s="105">
        <f>(BU27*$E27*$F27*$G27*$L27*$BV$11)</f>
        <v>0</v>
      </c>
      <c r="BW27" s="104"/>
      <c r="BX27" s="104">
        <f>(BW27*$E27*$F27*$G27*$L27*$BX$11)</f>
        <v>0</v>
      </c>
      <c r="BY27" s="104"/>
      <c r="BZ27" s="104">
        <f>(BY27*$E27*$F27*$G27*$L27*$BZ$11)</f>
        <v>0</v>
      </c>
      <c r="CA27" s="104"/>
      <c r="CB27" s="104">
        <f>(CA27*$E27*$F27*$G27*$L27*$CB$11)</f>
        <v>0</v>
      </c>
      <c r="CC27" s="104"/>
      <c r="CD27" s="104">
        <f>(CC27*$E27*$F27*$G27*$M27*$CD$11)</f>
        <v>0</v>
      </c>
      <c r="CE27" s="109"/>
      <c r="CF27" s="104">
        <f>(CE27*$E27*$F27*$G27*$M27*$CF$11)</f>
        <v>0</v>
      </c>
      <c r="CG27" s="104"/>
      <c r="CH27" s="108">
        <f t="shared" si="11"/>
        <v>0</v>
      </c>
      <c r="CI27" s="104"/>
      <c r="CJ27" s="104">
        <f>(CI27*$E27*$F27*$G27*$M27*$CJ$11)</f>
        <v>0</v>
      </c>
      <c r="CK27" s="110"/>
      <c r="CL27" s="104">
        <f>(CK27*$E27*$F27*$G27*$M27*$CL$11)</f>
        <v>0</v>
      </c>
      <c r="CM27" s="104">
        <v>1</v>
      </c>
      <c r="CN27" s="104">
        <f>(CM27*$E27*$F27*$G27*$M27*$CN$11)</f>
        <v>27287.097599999997</v>
      </c>
      <c r="CO27" s="104"/>
      <c r="CP27" s="104">
        <f>(CO27*$E27*$F27*$G27*$N27*$CP$11)</f>
        <v>0</v>
      </c>
      <c r="CQ27" s="104">
        <v>2</v>
      </c>
      <c r="CR27" s="111"/>
      <c r="CS27" s="104"/>
      <c r="CT27" s="104"/>
      <c r="CU27" s="105">
        <f t="shared" si="6"/>
        <v>3489</v>
      </c>
      <c r="CV27" s="105">
        <f t="shared" si="7"/>
        <v>90950170.225600004</v>
      </c>
    </row>
    <row r="28" spans="1:100" ht="30" customHeight="1" x14ac:dyDescent="0.25">
      <c r="A28" s="76"/>
      <c r="B28" s="98">
        <v>13</v>
      </c>
      <c r="C28" s="99" t="s">
        <v>137</v>
      </c>
      <c r="D28" s="100" t="s">
        <v>138</v>
      </c>
      <c r="E28" s="80">
        <v>28004</v>
      </c>
      <c r="F28" s="102">
        <v>1.17</v>
      </c>
      <c r="G28" s="89">
        <v>1</v>
      </c>
      <c r="H28" s="90"/>
      <c r="I28" s="90"/>
      <c r="J28" s="90"/>
      <c r="K28" s="53"/>
      <c r="L28" s="91">
        <v>1.4</v>
      </c>
      <c r="M28" s="91">
        <v>1.68</v>
      </c>
      <c r="N28" s="91">
        <v>2.23</v>
      </c>
      <c r="O28" s="92">
        <v>2.57</v>
      </c>
      <c r="P28" s="104">
        <v>477</v>
      </c>
      <c r="Q28" s="104">
        <f>(P28*$E28*$F28*$G28*$L28)</f>
        <v>21880253.303999998</v>
      </c>
      <c r="R28" s="104"/>
      <c r="S28" s="108">
        <f>(R28*$E28*$F28*$G28*$L28)</f>
        <v>0</v>
      </c>
      <c r="T28" s="104"/>
      <c r="U28" s="104">
        <f>(T28*$E28*$F28*$G28*$L28)</f>
        <v>0</v>
      </c>
      <c r="V28" s="104">
        <v>620</v>
      </c>
      <c r="W28" s="104">
        <f>(V28*$E28*$F28*$G28*$L28)</f>
        <v>28439742.239999995</v>
      </c>
      <c r="X28" s="104">
        <v>37</v>
      </c>
      <c r="Y28" s="104">
        <f>(X28*$E28*$F28*$G28*$L28)</f>
        <v>1697210.4239999999</v>
      </c>
      <c r="Z28" s="104"/>
      <c r="AA28" s="104">
        <f>(Z28*$E28*$F28*$G28*$L28)</f>
        <v>0</v>
      </c>
      <c r="AB28" s="104"/>
      <c r="AC28" s="104"/>
      <c r="AD28" s="104">
        <v>50</v>
      </c>
      <c r="AE28" s="104">
        <f>(AD28*$E28*$F28*$G28*$L28)</f>
        <v>2293527.5999999996</v>
      </c>
      <c r="AF28" s="104">
        <v>400</v>
      </c>
      <c r="AG28" s="104">
        <f>(AF28*$E28*$F28*$G28*$L28)</f>
        <v>18348220.799999997</v>
      </c>
      <c r="AH28" s="112">
        <v>398</v>
      </c>
      <c r="AI28" s="104">
        <f>(AH28*$E28*$F28*$G28*$L28)</f>
        <v>18256479.695999999</v>
      </c>
      <c r="AJ28" s="104">
        <v>2</v>
      </c>
      <c r="AK28" s="105">
        <f>(AJ28*$E28*$F28*$G28*$M28)</f>
        <v>110089.32479999999</v>
      </c>
      <c r="AL28" s="109">
        <v>8</v>
      </c>
      <c r="AM28" s="104">
        <f>AL28*E28*F28*G28*M28</f>
        <v>440357.29919999995</v>
      </c>
      <c r="AN28" s="104">
        <v>20</v>
      </c>
      <c r="AO28" s="108">
        <f>(AN28*$E28*$F28*$G28*$M28)</f>
        <v>1100893.2479999999</v>
      </c>
      <c r="AP28" s="104"/>
      <c r="AQ28" s="104">
        <f>(AP28*$E28*$F28*$G28*$L28)</f>
        <v>0</v>
      </c>
      <c r="AR28" s="104"/>
      <c r="AS28" s="104"/>
      <c r="AT28" s="104">
        <v>25</v>
      </c>
      <c r="AU28" s="104"/>
      <c r="AV28" s="88" t="e">
        <f>AU28-#REF!</f>
        <v>#REF!</v>
      </c>
      <c r="AW28" s="104">
        <v>30</v>
      </c>
      <c r="AX28" s="104">
        <f>(AW28*$E28*$F28*$G28*$M28)</f>
        <v>1651339.8719999997</v>
      </c>
      <c r="AY28" s="104"/>
      <c r="AZ28" s="104">
        <f>(AY28*$E28*$F28*$G28*$M28)</f>
        <v>0</v>
      </c>
      <c r="BA28" s="104">
        <v>448</v>
      </c>
      <c r="BB28" s="104">
        <f>(BA28*$E28*$F28*$G28*$M28)</f>
        <v>24660008.755199999</v>
      </c>
      <c r="BC28" s="104">
        <v>50</v>
      </c>
      <c r="BD28" s="104"/>
      <c r="BE28" s="104"/>
      <c r="BF28" s="104">
        <f>(BE28*$E28*$F28*$G28*$M28)</f>
        <v>0</v>
      </c>
      <c r="BG28" s="104">
        <v>27</v>
      </c>
      <c r="BH28" s="104"/>
      <c r="BI28" s="104">
        <v>53</v>
      </c>
      <c r="BJ28" s="108"/>
      <c r="BK28" s="104"/>
      <c r="BL28" s="104">
        <f>(BK28*$E28*$F28*$G28*$L28)</f>
        <v>0</v>
      </c>
      <c r="BM28" s="104"/>
      <c r="BN28" s="104">
        <f>(BM28*$E28*$F28*$G28*$L28)</f>
        <v>0</v>
      </c>
      <c r="BO28" s="104">
        <v>40</v>
      </c>
      <c r="BP28" s="104">
        <f>(BO28*$E28*$F28*$G28*$L28)</f>
        <v>1834822.0799999998</v>
      </c>
      <c r="BQ28" s="104">
        <v>20</v>
      </c>
      <c r="BR28" s="104"/>
      <c r="BS28" s="104"/>
      <c r="BT28" s="104">
        <f>(BS28*$E28*$F28*$G28*$L28)</f>
        <v>0</v>
      </c>
      <c r="BU28" s="104"/>
      <c r="BV28" s="104">
        <f>(BU28*$E28*$F28*$G28*$L28)</f>
        <v>0</v>
      </c>
      <c r="BW28" s="104"/>
      <c r="BX28" s="104">
        <f>(BW28*$E28*$F28*$G28*$L28)</f>
        <v>0</v>
      </c>
      <c r="BY28" s="104"/>
      <c r="BZ28" s="104">
        <f>(BY28*$E28*$F28*$G28*$L28)</f>
        <v>0</v>
      </c>
      <c r="CA28" s="104">
        <v>5</v>
      </c>
      <c r="CB28" s="104"/>
      <c r="CC28" s="104">
        <v>7</v>
      </c>
      <c r="CD28" s="104"/>
      <c r="CE28" s="109"/>
      <c r="CF28" s="104">
        <f>(CE28*$E28*$F28*$G28*$M28)</f>
        <v>0</v>
      </c>
      <c r="CG28" s="104"/>
      <c r="CH28" s="108">
        <f>(CG28*$E28*$F28*$G28*$M28)</f>
        <v>0</v>
      </c>
      <c r="CI28" s="104"/>
      <c r="CJ28" s="104"/>
      <c r="CK28" s="110">
        <v>1</v>
      </c>
      <c r="CL28" s="104"/>
      <c r="CM28" s="104">
        <v>4</v>
      </c>
      <c r="CN28" s="104">
        <f>(CM28*$E28*$F28*$G28*$M28)</f>
        <v>220178.64959999998</v>
      </c>
      <c r="CO28" s="104"/>
      <c r="CP28" s="104">
        <f>(CO28*$E28*$F28*$G28*$N28)</f>
        <v>0</v>
      </c>
      <c r="CQ28" s="104">
        <v>1</v>
      </c>
      <c r="CR28" s="108"/>
      <c r="CS28" s="104"/>
      <c r="CT28" s="104"/>
      <c r="CU28" s="105">
        <f t="shared" si="6"/>
        <v>2723</v>
      </c>
      <c r="CV28" s="105">
        <f t="shared" si="7"/>
        <v>120933123.29279998</v>
      </c>
    </row>
    <row r="29" spans="1:100" ht="30" customHeight="1" x14ac:dyDescent="0.25">
      <c r="A29" s="76"/>
      <c r="B29" s="98">
        <v>14</v>
      </c>
      <c r="C29" s="99" t="s">
        <v>139</v>
      </c>
      <c r="D29" s="100" t="s">
        <v>140</v>
      </c>
      <c r="E29" s="80">
        <v>28004</v>
      </c>
      <c r="F29" s="102">
        <v>2.2000000000000002</v>
      </c>
      <c r="G29" s="89">
        <v>1</v>
      </c>
      <c r="H29" s="90"/>
      <c r="I29" s="90"/>
      <c r="J29" s="90"/>
      <c r="K29" s="53"/>
      <c r="L29" s="102">
        <v>1.4</v>
      </c>
      <c r="M29" s="102">
        <v>1.68</v>
      </c>
      <c r="N29" s="102">
        <v>2.23</v>
      </c>
      <c r="O29" s="103">
        <v>2.57</v>
      </c>
      <c r="P29" s="104">
        <v>114</v>
      </c>
      <c r="Q29" s="104">
        <f>(P29*$E29*$F29*$G29*$L29*$Q$11)</f>
        <v>10816040.928000001</v>
      </c>
      <c r="R29" s="104"/>
      <c r="S29" s="104">
        <f>(R29*$E29*$F29*$G29*$L29*$S$11)</f>
        <v>0</v>
      </c>
      <c r="T29" s="104"/>
      <c r="U29" s="104">
        <f>(T29*$E29*$F29*$G29*$L29*$U$11)</f>
        <v>0</v>
      </c>
      <c r="V29" s="104">
        <v>350</v>
      </c>
      <c r="W29" s="105">
        <f>(V29*$E29*$F29*$G29*$L29*$W$11)</f>
        <v>42263636.79999999</v>
      </c>
      <c r="X29" s="104">
        <v>5</v>
      </c>
      <c r="Y29" s="104">
        <f>(X29*$E29*$F29*$G29*$L29*$Y$11)</f>
        <v>603766.23999999987</v>
      </c>
      <c r="Z29" s="104"/>
      <c r="AA29" s="104">
        <f>(Z29*$E29*$F29*$G29*$L29*$AA$11)</f>
        <v>0</v>
      </c>
      <c r="AB29" s="104"/>
      <c r="AC29" s="104"/>
      <c r="AD29" s="104">
        <v>15</v>
      </c>
      <c r="AE29" s="104">
        <f>(AD29*$E29*$F29*$G29*$L29*$AE$11)</f>
        <v>1423163.2800000003</v>
      </c>
      <c r="AF29" s="104">
        <v>65</v>
      </c>
      <c r="AG29" s="105">
        <f>(AF29*$E29*$F29*$G29*$L29*$AG$11)</f>
        <v>6167040.8800000018</v>
      </c>
      <c r="AH29" s="112">
        <v>186</v>
      </c>
      <c r="AI29" s="104">
        <f>(AH29*$E29*$F29*$G29*$L29*$AI$11)</f>
        <v>20855810.976</v>
      </c>
      <c r="AJ29" s="104"/>
      <c r="AK29" s="104">
        <f>(AJ29*$E29*$F29*$G29*$M29*$AK$11)</f>
        <v>0</v>
      </c>
      <c r="AL29" s="107">
        <v>1</v>
      </c>
      <c r="AM29" s="104">
        <f>(AL29*$E29*$F29*$G29*$M29*$AM$11)</f>
        <v>144903.8976</v>
      </c>
      <c r="AN29" s="104">
        <v>5</v>
      </c>
      <c r="AO29" s="108">
        <f>(AN29*$E29*$F29*$G29*$M29*$AO$11)</f>
        <v>569265.31200000003</v>
      </c>
      <c r="AP29" s="104"/>
      <c r="AQ29" s="104">
        <f>(AP29*$E29*$F29*$G29*$L29*$AQ$11)</f>
        <v>0</v>
      </c>
      <c r="AR29" s="104"/>
      <c r="AS29" s="105">
        <f>(AR29*$E29*$F29*$G29*$L29*$AS$11)</f>
        <v>0</v>
      </c>
      <c r="AT29" s="104">
        <v>7</v>
      </c>
      <c r="AU29" s="104"/>
      <c r="AV29" s="88" t="e">
        <f>AU29-#REF!</f>
        <v>#REF!</v>
      </c>
      <c r="AW29" s="104">
        <v>2</v>
      </c>
      <c r="AX29" s="104">
        <f>(AW29*$E29*$F29*$G29*$M29*$AX$11)</f>
        <v>227706.12480000002</v>
      </c>
      <c r="AY29" s="104"/>
      <c r="AZ29" s="104">
        <f>(AY29*$E29*$F29*$G29*$M29*$AZ$11)</f>
        <v>0</v>
      </c>
      <c r="BA29" s="104">
        <v>30</v>
      </c>
      <c r="BB29" s="105">
        <f>(BA29*$E29*$F29*$G29*$M29*$BB$11)</f>
        <v>3105083.5200000005</v>
      </c>
      <c r="BC29" s="104">
        <v>20</v>
      </c>
      <c r="BD29" s="104"/>
      <c r="BE29" s="104"/>
      <c r="BF29" s="104">
        <f>(BE29*$E29*$F29*$G29*$M29*$BF$11)</f>
        <v>0</v>
      </c>
      <c r="BG29" s="104">
        <v>4</v>
      </c>
      <c r="BH29" s="105"/>
      <c r="BI29" s="104">
        <v>10</v>
      </c>
      <c r="BJ29" s="108"/>
      <c r="BK29" s="104"/>
      <c r="BL29" s="104">
        <f>(BK29*$E29*$F29*$G29*$L29*$BL$11)</f>
        <v>0</v>
      </c>
      <c r="BM29" s="104"/>
      <c r="BN29" s="104">
        <f>(BM29*$E29*$F29*$G29*$L29*$BN$11)</f>
        <v>0</v>
      </c>
      <c r="BO29" s="104">
        <v>10</v>
      </c>
      <c r="BP29" s="104">
        <f>(BO29*$E29*$F29*$G29*$L29*$BP$11)</f>
        <v>862523.2</v>
      </c>
      <c r="BQ29" s="104"/>
      <c r="BR29" s="104">
        <f>(BQ29*$E29*$F29*$G29*$M29*$BR$11)</f>
        <v>0</v>
      </c>
      <c r="BS29" s="104"/>
      <c r="BT29" s="105">
        <f>(BS29*$E29*$F29*$G29*$L29*$BT$11)</f>
        <v>0</v>
      </c>
      <c r="BU29" s="104"/>
      <c r="BV29" s="105">
        <f>(BU29*$E29*$F29*$G29*$L29*$BV$11)</f>
        <v>0</v>
      </c>
      <c r="BW29" s="104"/>
      <c r="BX29" s="104">
        <f>(BW29*$E29*$F29*$G29*$L29*$BX$11)</f>
        <v>0</v>
      </c>
      <c r="BY29" s="104"/>
      <c r="BZ29" s="104">
        <f>(BY29*$E29*$F29*$G29*$L29*$BZ$11)</f>
        <v>0</v>
      </c>
      <c r="CA29" s="104"/>
      <c r="CB29" s="104">
        <f>(CA29*$E29*$F29*$G29*$L29*$CB$11)</f>
        <v>0</v>
      </c>
      <c r="CC29" s="104"/>
      <c r="CD29" s="104">
        <f>(CC29*$E29*$F29*$G29*$M29*$CD$11)</f>
        <v>0</v>
      </c>
      <c r="CE29" s="109"/>
      <c r="CF29" s="104">
        <f>(CE29*$E29*$F29*$G29*$M29*$CF$11)</f>
        <v>0</v>
      </c>
      <c r="CG29" s="104"/>
      <c r="CH29" s="108">
        <f>(CG29*$E29*$F29*$G29*$M29*CH$11)</f>
        <v>0</v>
      </c>
      <c r="CI29" s="104"/>
      <c r="CJ29" s="104">
        <f>(CI29*$E29*$F29*$G29*$M29*$CJ$11)</f>
        <v>0</v>
      </c>
      <c r="CK29" s="110"/>
      <c r="CL29" s="104">
        <f>(CK29*$E29*$F29*$G29*$M29*$CL$11)</f>
        <v>0</v>
      </c>
      <c r="CM29" s="104">
        <v>1</v>
      </c>
      <c r="CN29" s="104">
        <f>(CM29*$E29*$F29*$G29*$M29*$CN$11)</f>
        <v>103502.784</v>
      </c>
      <c r="CO29" s="104"/>
      <c r="CP29" s="104">
        <f>(CO29*$E29*$F29*$G29*$N29*$CP$11)</f>
        <v>0</v>
      </c>
      <c r="CQ29" s="104"/>
      <c r="CR29" s="111"/>
      <c r="CS29" s="104"/>
      <c r="CT29" s="104"/>
      <c r="CU29" s="105">
        <f t="shared" si="6"/>
        <v>825</v>
      </c>
      <c r="CV29" s="105">
        <f t="shared" si="7"/>
        <v>87142443.942399994</v>
      </c>
    </row>
    <row r="30" spans="1:100" ht="30" customHeight="1" x14ac:dyDescent="0.25">
      <c r="A30" s="76"/>
      <c r="B30" s="98">
        <v>15</v>
      </c>
      <c r="C30" s="212" t="s">
        <v>141</v>
      </c>
      <c r="D30" s="100" t="s">
        <v>142</v>
      </c>
      <c r="E30" s="80">
        <v>28004</v>
      </c>
      <c r="F30" s="102">
        <v>3.85</v>
      </c>
      <c r="G30" s="89">
        <v>1</v>
      </c>
      <c r="H30" s="90"/>
      <c r="I30" s="90"/>
      <c r="J30" s="90"/>
      <c r="K30" s="116">
        <v>0.30449999999999999</v>
      </c>
      <c r="L30" s="102">
        <v>1.4</v>
      </c>
      <c r="M30" s="102">
        <v>1.68</v>
      </c>
      <c r="N30" s="102">
        <v>2.23</v>
      </c>
      <c r="O30" s="103">
        <v>2.57</v>
      </c>
      <c r="P30" s="104">
        <v>4</v>
      </c>
      <c r="Q30" s="117">
        <f>(P30*$E30*$F30*((1-$K30)+$K30*$L30*$Q$11*$G30))</f>
        <v>502173.94488800009</v>
      </c>
      <c r="R30" s="104"/>
      <c r="S30" s="117">
        <f>(R30*$E30*$F30*((1-$K30)+$K30*$L30*$S$11*$G30))</f>
        <v>0</v>
      </c>
      <c r="T30" s="104"/>
      <c r="U30" s="117">
        <f>(T30*$E30*$F30*((1-$K30)+$K30*$L30*U$11*$G30))</f>
        <v>0</v>
      </c>
      <c r="V30" s="104">
        <v>10</v>
      </c>
      <c r="W30" s="117">
        <f>(V30*$E30*$F30*((1-$K30)+$K30*$L30*$W$11*$G30))</f>
        <v>1393319.97728</v>
      </c>
      <c r="X30" s="104"/>
      <c r="Y30" s="117">
        <f>(X30*$E30*$F30*((1-$K30)+$K30*$L30*$Y$11*$G30))</f>
        <v>0</v>
      </c>
      <c r="Z30" s="104"/>
      <c r="AA30" s="117">
        <f>(Z30*$E30*$F30*((1-$K30)+$K30*$L30*$AA$11*$G30))</f>
        <v>0</v>
      </c>
      <c r="AB30" s="104"/>
      <c r="AC30" s="104"/>
      <c r="AD30" s="104"/>
      <c r="AE30" s="105"/>
      <c r="AF30" s="104">
        <v>0</v>
      </c>
      <c r="AG30" s="105"/>
      <c r="AH30" s="112"/>
      <c r="AI30" s="104"/>
      <c r="AJ30" s="104"/>
      <c r="AK30" s="104"/>
      <c r="AL30" s="107"/>
      <c r="AM30" s="104"/>
      <c r="AN30" s="104"/>
      <c r="AO30" s="108"/>
      <c r="AP30" s="104"/>
      <c r="AQ30" s="104"/>
      <c r="AR30" s="104"/>
      <c r="AS30" s="104"/>
      <c r="AT30" s="104"/>
      <c r="AU30" s="104"/>
      <c r="AV30" s="88" t="e">
        <f>AU30-#REF!</f>
        <v>#REF!</v>
      </c>
      <c r="AW30" s="104"/>
      <c r="AX30" s="104"/>
      <c r="AY30" s="104"/>
      <c r="AZ30" s="104"/>
      <c r="BA30" s="104"/>
      <c r="BB30" s="105"/>
      <c r="BC30" s="104"/>
      <c r="BD30" s="104"/>
      <c r="BE30" s="104"/>
      <c r="BF30" s="104"/>
      <c r="BG30" s="104"/>
      <c r="BH30" s="105"/>
      <c r="BI30" s="104"/>
      <c r="BJ30" s="108"/>
      <c r="BK30" s="104"/>
      <c r="BL30" s="104"/>
      <c r="BM30" s="104"/>
      <c r="BN30" s="104"/>
      <c r="BO30" s="104"/>
      <c r="BP30" s="105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9"/>
      <c r="CF30" s="104"/>
      <c r="CG30" s="104"/>
      <c r="CH30" s="108"/>
      <c r="CI30" s="104"/>
      <c r="CJ30" s="104"/>
      <c r="CK30" s="110"/>
      <c r="CL30" s="104"/>
      <c r="CM30" s="104"/>
      <c r="CN30" s="104"/>
      <c r="CO30" s="104"/>
      <c r="CP30" s="104"/>
      <c r="CQ30" s="104"/>
      <c r="CR30" s="108"/>
      <c r="CS30" s="104"/>
      <c r="CT30" s="104"/>
      <c r="CU30" s="105">
        <f t="shared" si="6"/>
        <v>14</v>
      </c>
      <c r="CV30" s="118">
        <f t="shared" si="7"/>
        <v>1895493.9221680001</v>
      </c>
    </row>
    <row r="31" spans="1:100" ht="30" x14ac:dyDescent="0.25">
      <c r="A31" s="76"/>
      <c r="B31" s="98">
        <v>16</v>
      </c>
      <c r="C31" s="230" t="s">
        <v>143</v>
      </c>
      <c r="D31" s="231" t="s">
        <v>144</v>
      </c>
      <c r="E31" s="80">
        <v>28004</v>
      </c>
      <c r="F31" s="232">
        <v>3.56</v>
      </c>
      <c r="G31" s="94">
        <v>0.9</v>
      </c>
      <c r="H31" s="90"/>
      <c r="I31" s="90"/>
      <c r="J31" s="90"/>
      <c r="K31" s="116">
        <v>0.38490000000000002</v>
      </c>
      <c r="L31" s="102">
        <v>1.4</v>
      </c>
      <c r="M31" s="102">
        <v>1.68</v>
      </c>
      <c r="N31" s="102">
        <v>2.23</v>
      </c>
      <c r="O31" s="103">
        <v>2.57</v>
      </c>
      <c r="P31" s="104">
        <v>100</v>
      </c>
      <c r="Q31" s="117">
        <f t="shared" ref="Q31:Q33" si="12">(P31*$E31*$F31*((1-$K31)+$K31*$L31*$Q$11*$G31))</f>
        <v>11450595.280873602</v>
      </c>
      <c r="R31" s="104"/>
      <c r="S31" s="117">
        <f>(R31*$E31*$F31*((1-$K31)+$K31*$L31*$S$11*$G31))</f>
        <v>0</v>
      </c>
      <c r="T31" s="104"/>
      <c r="U31" s="117">
        <f t="shared" ref="U31:U33" si="13">(T31*$E31*$F31*((1-$K31)+$K31*$L31*U$11*$G31))</f>
        <v>0</v>
      </c>
      <c r="V31" s="104"/>
      <c r="W31" s="117">
        <f>(V31*$E31*$F31*((1-$K31)+$K31*$L31*$W$11*$G31))</f>
        <v>0</v>
      </c>
      <c r="X31" s="104"/>
      <c r="Y31" s="117">
        <f>(X31*$E31*$F31*((1-$K31)+$K31*$L31*$Y$11*$G31))</f>
        <v>0</v>
      </c>
      <c r="Z31" s="104"/>
      <c r="AA31" s="117">
        <f>(Z31*$E31*$F31*((1-$K31)+$K31*$L31*$AA$11*$G31))</f>
        <v>0</v>
      </c>
      <c r="AB31" s="104"/>
      <c r="AC31" s="104"/>
      <c r="AD31" s="104"/>
      <c r="AE31" s="105"/>
      <c r="AF31" s="104">
        <v>0</v>
      </c>
      <c r="AG31" s="105"/>
      <c r="AH31" s="112"/>
      <c r="AI31" s="104"/>
      <c r="AJ31" s="104"/>
      <c r="AK31" s="104"/>
      <c r="AL31" s="107"/>
      <c r="AM31" s="104"/>
      <c r="AN31" s="104"/>
      <c r="AO31" s="108"/>
      <c r="AP31" s="104"/>
      <c r="AQ31" s="104"/>
      <c r="AR31" s="104"/>
      <c r="AS31" s="104"/>
      <c r="AT31" s="104"/>
      <c r="AU31" s="104"/>
      <c r="AV31" s="88" t="e">
        <f>AU31-#REF!</f>
        <v>#REF!</v>
      </c>
      <c r="AW31" s="104"/>
      <c r="AX31" s="104"/>
      <c r="AY31" s="104"/>
      <c r="AZ31" s="104"/>
      <c r="BA31" s="104"/>
      <c r="BB31" s="105"/>
      <c r="BC31" s="104"/>
      <c r="BD31" s="104"/>
      <c r="BE31" s="104"/>
      <c r="BF31" s="104"/>
      <c r="BG31" s="104"/>
      <c r="BH31" s="105"/>
      <c r="BI31" s="104"/>
      <c r="BJ31" s="108"/>
      <c r="BK31" s="104"/>
      <c r="BL31" s="104"/>
      <c r="BM31" s="104"/>
      <c r="BN31" s="104"/>
      <c r="BO31" s="104"/>
      <c r="BP31" s="105"/>
      <c r="BQ31" s="104"/>
      <c r="BR31" s="104"/>
      <c r="BS31" s="104"/>
      <c r="BT31" s="104"/>
      <c r="BU31" s="104"/>
      <c r="BV31" s="104"/>
      <c r="BW31" s="104"/>
      <c r="BX31" s="104"/>
      <c r="BY31" s="104"/>
      <c r="BZ31" s="104"/>
      <c r="CA31" s="104"/>
      <c r="CB31" s="104"/>
      <c r="CC31" s="104"/>
      <c r="CD31" s="104"/>
      <c r="CE31" s="109"/>
      <c r="CF31" s="104"/>
      <c r="CG31" s="104"/>
      <c r="CH31" s="108"/>
      <c r="CI31" s="104"/>
      <c r="CJ31" s="104"/>
      <c r="CK31" s="110"/>
      <c r="CL31" s="104"/>
      <c r="CM31" s="104"/>
      <c r="CN31" s="104"/>
      <c r="CO31" s="104"/>
      <c r="CP31" s="104"/>
      <c r="CQ31" s="104"/>
      <c r="CR31" s="108"/>
      <c r="CS31" s="104"/>
      <c r="CT31" s="104"/>
      <c r="CU31" s="105">
        <f t="shared" si="6"/>
        <v>100</v>
      </c>
      <c r="CV31" s="118">
        <f t="shared" si="7"/>
        <v>11450595.280873602</v>
      </c>
    </row>
    <row r="32" spans="1:100" ht="30" x14ac:dyDescent="0.25">
      <c r="A32" s="76"/>
      <c r="B32" s="98">
        <v>17</v>
      </c>
      <c r="C32" s="230" t="s">
        <v>145</v>
      </c>
      <c r="D32" s="231" t="s">
        <v>146</v>
      </c>
      <c r="E32" s="80">
        <v>28004</v>
      </c>
      <c r="F32" s="232">
        <v>4.46</v>
      </c>
      <c r="G32" s="94">
        <v>0.95</v>
      </c>
      <c r="H32" s="90"/>
      <c r="I32" s="90"/>
      <c r="J32" s="90"/>
      <c r="K32" s="116">
        <v>0.31979999999999997</v>
      </c>
      <c r="L32" s="102">
        <v>1.4</v>
      </c>
      <c r="M32" s="102">
        <v>1.68</v>
      </c>
      <c r="N32" s="102">
        <v>2.23</v>
      </c>
      <c r="O32" s="103">
        <v>2.57</v>
      </c>
      <c r="P32" s="104">
        <v>20</v>
      </c>
      <c r="Q32" s="117">
        <f t="shared" si="12"/>
        <v>2867822.7686883197</v>
      </c>
      <c r="R32" s="104"/>
      <c r="S32" s="117">
        <f>(R32*$E32*$F32*((1-$K32)+$K32*$L32*$S$11*$G32))</f>
        <v>0</v>
      </c>
      <c r="T32" s="104"/>
      <c r="U32" s="117">
        <f t="shared" si="13"/>
        <v>0</v>
      </c>
      <c r="V32" s="104"/>
      <c r="W32" s="117">
        <f>(V32*$E32*$F32*((1-$K32)+$K32*$L32*$W$11*$G32))</f>
        <v>0</v>
      </c>
      <c r="X32" s="104"/>
      <c r="Y32" s="117">
        <f>(X32*$E32*$F32*((1-$K32)+$K32*$L32*$Y$11*$G32))</f>
        <v>0</v>
      </c>
      <c r="Z32" s="104"/>
      <c r="AA32" s="117">
        <f>(Z32*$E32*$F32*((1-$K32)+$K32*$L32*$AA$11*$G32))</f>
        <v>0</v>
      </c>
      <c r="AB32" s="104"/>
      <c r="AC32" s="104"/>
      <c r="AD32" s="104"/>
      <c r="AE32" s="105"/>
      <c r="AF32" s="104">
        <v>0</v>
      </c>
      <c r="AG32" s="105"/>
      <c r="AH32" s="112"/>
      <c r="AI32" s="104"/>
      <c r="AJ32" s="104"/>
      <c r="AK32" s="104"/>
      <c r="AL32" s="107"/>
      <c r="AM32" s="104"/>
      <c r="AN32" s="104"/>
      <c r="AO32" s="108"/>
      <c r="AP32" s="104"/>
      <c r="AQ32" s="104"/>
      <c r="AR32" s="104"/>
      <c r="AS32" s="104"/>
      <c r="AT32" s="104"/>
      <c r="AU32" s="104"/>
      <c r="AV32" s="88" t="e">
        <f>AU32-#REF!</f>
        <v>#REF!</v>
      </c>
      <c r="AW32" s="104"/>
      <c r="AX32" s="104"/>
      <c r="AY32" s="104"/>
      <c r="AZ32" s="104"/>
      <c r="BA32" s="104"/>
      <c r="BB32" s="105"/>
      <c r="BC32" s="104"/>
      <c r="BD32" s="104"/>
      <c r="BE32" s="104"/>
      <c r="BF32" s="104"/>
      <c r="BG32" s="104"/>
      <c r="BH32" s="105"/>
      <c r="BI32" s="104"/>
      <c r="BJ32" s="108"/>
      <c r="BK32" s="104"/>
      <c r="BL32" s="104"/>
      <c r="BM32" s="104"/>
      <c r="BN32" s="104"/>
      <c r="BO32" s="104"/>
      <c r="BP32" s="105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9"/>
      <c r="CF32" s="104"/>
      <c r="CG32" s="104"/>
      <c r="CH32" s="108"/>
      <c r="CI32" s="104"/>
      <c r="CJ32" s="104"/>
      <c r="CK32" s="110"/>
      <c r="CL32" s="104"/>
      <c r="CM32" s="104"/>
      <c r="CN32" s="104"/>
      <c r="CO32" s="104"/>
      <c r="CP32" s="104"/>
      <c r="CQ32" s="104"/>
      <c r="CR32" s="108"/>
      <c r="CS32" s="104"/>
      <c r="CT32" s="104"/>
      <c r="CU32" s="105">
        <f t="shared" si="6"/>
        <v>20</v>
      </c>
      <c r="CV32" s="118">
        <f t="shared" si="7"/>
        <v>2867822.7686883197</v>
      </c>
    </row>
    <row r="33" spans="1:100" ht="30" customHeight="1" x14ac:dyDescent="0.25">
      <c r="A33" s="76"/>
      <c r="B33" s="98">
        <v>18</v>
      </c>
      <c r="C33" s="230" t="s">
        <v>147</v>
      </c>
      <c r="D33" s="231" t="s">
        <v>148</v>
      </c>
      <c r="E33" s="80">
        <v>28004</v>
      </c>
      <c r="F33" s="232">
        <v>4.97</v>
      </c>
      <c r="G33" s="89">
        <v>1</v>
      </c>
      <c r="H33" s="90"/>
      <c r="I33" s="90"/>
      <c r="J33" s="90"/>
      <c r="K33" s="116">
        <v>0.33610000000000001</v>
      </c>
      <c r="L33" s="102">
        <v>1.4</v>
      </c>
      <c r="M33" s="102">
        <v>1.68</v>
      </c>
      <c r="N33" s="102">
        <v>2.23</v>
      </c>
      <c r="O33" s="103">
        <v>2.57</v>
      </c>
      <c r="P33" s="104"/>
      <c r="Q33" s="117">
        <f t="shared" si="12"/>
        <v>0</v>
      </c>
      <c r="R33" s="104"/>
      <c r="S33" s="117">
        <f>(R33*$E33*$F33*((1-$K33)+$K33*$L33*$S$11*$G33))</f>
        <v>0</v>
      </c>
      <c r="T33" s="104"/>
      <c r="U33" s="117">
        <f t="shared" si="13"/>
        <v>0</v>
      </c>
      <c r="V33" s="104"/>
      <c r="W33" s="117">
        <f>(V33*$E33*$F33*((1-$K33)+$K33*$L33*$W$11*$G33))</f>
        <v>0</v>
      </c>
      <c r="X33" s="104"/>
      <c r="Y33" s="117">
        <f>(X33*$E33*$F33*((1-$K33)+$K33*$L33*$Y$11*$G33))</f>
        <v>0</v>
      </c>
      <c r="Z33" s="104"/>
      <c r="AA33" s="117">
        <f>(Z33*$E33*$F33*((1-$K33)+$K33*$L33*$AA$11*$G33))</f>
        <v>0</v>
      </c>
      <c r="AB33" s="104"/>
      <c r="AC33" s="104"/>
      <c r="AD33" s="104"/>
      <c r="AE33" s="105"/>
      <c r="AF33" s="104">
        <v>0</v>
      </c>
      <c r="AG33" s="105"/>
      <c r="AH33" s="112"/>
      <c r="AI33" s="104"/>
      <c r="AJ33" s="104"/>
      <c r="AK33" s="104"/>
      <c r="AL33" s="107"/>
      <c r="AM33" s="104"/>
      <c r="AN33" s="104"/>
      <c r="AO33" s="108"/>
      <c r="AP33" s="104"/>
      <c r="AQ33" s="104"/>
      <c r="AR33" s="104"/>
      <c r="AS33" s="104"/>
      <c r="AT33" s="104"/>
      <c r="AU33" s="104"/>
      <c r="AV33" s="88" t="e">
        <f>AU33-#REF!</f>
        <v>#REF!</v>
      </c>
      <c r="AW33" s="104"/>
      <c r="AX33" s="104"/>
      <c r="AY33" s="104"/>
      <c r="AZ33" s="104"/>
      <c r="BA33" s="104"/>
      <c r="BB33" s="105"/>
      <c r="BC33" s="104"/>
      <c r="BD33" s="104"/>
      <c r="BE33" s="104"/>
      <c r="BF33" s="104"/>
      <c r="BG33" s="104"/>
      <c r="BH33" s="105"/>
      <c r="BI33" s="104"/>
      <c r="BJ33" s="108"/>
      <c r="BK33" s="104"/>
      <c r="BL33" s="104"/>
      <c r="BM33" s="104"/>
      <c r="BN33" s="104"/>
      <c r="BO33" s="104"/>
      <c r="BP33" s="105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9"/>
      <c r="CF33" s="104"/>
      <c r="CG33" s="104"/>
      <c r="CH33" s="108"/>
      <c r="CI33" s="104"/>
      <c r="CJ33" s="104"/>
      <c r="CK33" s="110"/>
      <c r="CL33" s="104"/>
      <c r="CM33" s="104"/>
      <c r="CN33" s="104"/>
      <c r="CO33" s="104"/>
      <c r="CP33" s="104"/>
      <c r="CQ33" s="104"/>
      <c r="CR33" s="108"/>
      <c r="CS33" s="104"/>
      <c r="CT33" s="104"/>
      <c r="CU33" s="105">
        <f t="shared" si="6"/>
        <v>0</v>
      </c>
      <c r="CV33" s="118">
        <f t="shared" si="7"/>
        <v>0</v>
      </c>
    </row>
    <row r="34" spans="1:100" ht="15.75" customHeight="1" x14ac:dyDescent="0.25">
      <c r="A34" s="93">
        <v>3</v>
      </c>
      <c r="B34" s="119"/>
      <c r="C34" s="78" t="s">
        <v>149</v>
      </c>
      <c r="D34" s="79" t="s">
        <v>150</v>
      </c>
      <c r="E34" s="80">
        <v>28004</v>
      </c>
      <c r="F34" s="120">
        <v>1.25</v>
      </c>
      <c r="G34" s="89"/>
      <c r="H34" s="90"/>
      <c r="I34" s="90"/>
      <c r="J34" s="90"/>
      <c r="K34" s="95"/>
      <c r="L34" s="96">
        <v>1.4</v>
      </c>
      <c r="M34" s="96">
        <v>1.68</v>
      </c>
      <c r="N34" s="96">
        <v>2.23</v>
      </c>
      <c r="O34" s="97">
        <v>2.57</v>
      </c>
      <c r="P34" s="87">
        <f t="shared" ref="P34:CA34" si="14">SUM(P35:P36)</f>
        <v>10</v>
      </c>
      <c r="Q34" s="87">
        <f t="shared" si="14"/>
        <v>765261.94752000005</v>
      </c>
      <c r="R34" s="87">
        <f t="shared" si="14"/>
        <v>0</v>
      </c>
      <c r="S34" s="87">
        <f t="shared" si="14"/>
        <v>0</v>
      </c>
      <c r="T34" s="87">
        <f t="shared" si="14"/>
        <v>50</v>
      </c>
      <c r="U34" s="87">
        <f t="shared" si="14"/>
        <v>7335618.6758399988</v>
      </c>
      <c r="V34" s="87">
        <f t="shared" si="14"/>
        <v>0</v>
      </c>
      <c r="W34" s="87">
        <f t="shared" si="14"/>
        <v>0</v>
      </c>
      <c r="X34" s="87">
        <f t="shared" si="14"/>
        <v>4</v>
      </c>
      <c r="Y34" s="87">
        <f t="shared" si="14"/>
        <v>893134.93247999984</v>
      </c>
      <c r="Z34" s="87">
        <f t="shared" si="14"/>
        <v>0</v>
      </c>
      <c r="AA34" s="87">
        <f t="shared" si="14"/>
        <v>0</v>
      </c>
      <c r="AB34" s="87">
        <f t="shared" si="14"/>
        <v>0</v>
      </c>
      <c r="AC34" s="87">
        <f t="shared" si="14"/>
        <v>0</v>
      </c>
      <c r="AD34" s="87">
        <f t="shared" si="14"/>
        <v>10</v>
      </c>
      <c r="AE34" s="87">
        <f t="shared" si="14"/>
        <v>105855.12</v>
      </c>
      <c r="AF34" s="87">
        <f t="shared" si="14"/>
        <v>30</v>
      </c>
      <c r="AG34" s="87">
        <f t="shared" si="14"/>
        <v>317565.36</v>
      </c>
      <c r="AH34" s="87">
        <f t="shared" si="14"/>
        <v>80</v>
      </c>
      <c r="AI34" s="87">
        <f t="shared" si="14"/>
        <v>1437089.1091199999</v>
      </c>
      <c r="AJ34" s="87">
        <f t="shared" si="14"/>
        <v>43</v>
      </c>
      <c r="AK34" s="87">
        <f t="shared" si="14"/>
        <v>546212.4192</v>
      </c>
      <c r="AL34" s="87">
        <f t="shared" si="14"/>
        <v>3</v>
      </c>
      <c r="AM34" s="87">
        <f t="shared" si="14"/>
        <v>803821.43923199992</v>
      </c>
      <c r="AN34" s="87">
        <f t="shared" si="14"/>
        <v>4</v>
      </c>
      <c r="AO34" s="87">
        <f t="shared" si="14"/>
        <v>50810.457600000002</v>
      </c>
      <c r="AP34" s="87">
        <f t="shared" si="14"/>
        <v>0</v>
      </c>
      <c r="AQ34" s="87">
        <f t="shared" si="14"/>
        <v>0</v>
      </c>
      <c r="AR34" s="87">
        <f t="shared" si="14"/>
        <v>0</v>
      </c>
      <c r="AS34" s="87">
        <f t="shared" si="14"/>
        <v>0</v>
      </c>
      <c r="AT34" s="87">
        <f t="shared" si="14"/>
        <v>7</v>
      </c>
      <c r="AU34" s="87">
        <f t="shared" si="14"/>
        <v>0</v>
      </c>
      <c r="AV34" s="88" t="e">
        <f>AU34-#REF!</f>
        <v>#REF!</v>
      </c>
      <c r="AW34" s="87">
        <f t="shared" si="14"/>
        <v>160</v>
      </c>
      <c r="AX34" s="87">
        <f t="shared" si="14"/>
        <v>5197571.0760960001</v>
      </c>
      <c r="AY34" s="87">
        <f t="shared" si="14"/>
        <v>21</v>
      </c>
      <c r="AZ34" s="87">
        <f t="shared" si="14"/>
        <v>2053589.3279999997</v>
      </c>
      <c r="BA34" s="87">
        <f t="shared" si="14"/>
        <v>0</v>
      </c>
      <c r="BB34" s="87">
        <f t="shared" si="14"/>
        <v>0</v>
      </c>
      <c r="BC34" s="87">
        <f t="shared" si="14"/>
        <v>4</v>
      </c>
      <c r="BD34" s="87"/>
      <c r="BE34" s="87">
        <f t="shared" si="14"/>
        <v>3</v>
      </c>
      <c r="BF34" s="87">
        <f t="shared" si="14"/>
        <v>38107.843200000003</v>
      </c>
      <c r="BG34" s="87">
        <f t="shared" si="14"/>
        <v>9</v>
      </c>
      <c r="BH34" s="87"/>
      <c r="BI34" s="87">
        <f t="shared" si="14"/>
        <v>10</v>
      </c>
      <c r="BJ34" s="87"/>
      <c r="BK34" s="87">
        <f t="shared" si="14"/>
        <v>20</v>
      </c>
      <c r="BL34" s="87">
        <f t="shared" si="14"/>
        <v>211710.24</v>
      </c>
      <c r="BM34" s="87">
        <f t="shared" si="14"/>
        <v>40</v>
      </c>
      <c r="BN34" s="87">
        <f t="shared" si="14"/>
        <v>721226.21759999997</v>
      </c>
      <c r="BO34" s="87">
        <f t="shared" si="14"/>
        <v>0</v>
      </c>
      <c r="BP34" s="87">
        <f t="shared" si="14"/>
        <v>0</v>
      </c>
      <c r="BQ34" s="87">
        <f t="shared" si="14"/>
        <v>10</v>
      </c>
      <c r="BR34" s="87"/>
      <c r="BS34" s="87">
        <f t="shared" si="14"/>
        <v>0</v>
      </c>
      <c r="BT34" s="87">
        <f t="shared" si="14"/>
        <v>0</v>
      </c>
      <c r="BU34" s="87">
        <f t="shared" si="14"/>
        <v>0</v>
      </c>
      <c r="BV34" s="87">
        <f t="shared" si="14"/>
        <v>0</v>
      </c>
      <c r="BW34" s="87">
        <f t="shared" si="14"/>
        <v>0</v>
      </c>
      <c r="BX34" s="87">
        <f t="shared" si="14"/>
        <v>0</v>
      </c>
      <c r="BY34" s="87">
        <f t="shared" si="14"/>
        <v>12</v>
      </c>
      <c r="BZ34" s="87">
        <f t="shared" si="14"/>
        <v>0</v>
      </c>
      <c r="CA34" s="87">
        <f t="shared" si="14"/>
        <v>36</v>
      </c>
      <c r="CB34" s="87">
        <f t="shared" ref="CB34:CT34" si="15">SUM(CB35:CB36)</f>
        <v>0</v>
      </c>
      <c r="CC34" s="87">
        <f t="shared" si="15"/>
        <v>5</v>
      </c>
      <c r="CD34" s="87"/>
      <c r="CE34" s="87">
        <f t="shared" si="15"/>
        <v>20</v>
      </c>
      <c r="CF34" s="87">
        <f t="shared" si="15"/>
        <v>254052.288</v>
      </c>
      <c r="CG34" s="87">
        <f t="shared" si="15"/>
        <v>0</v>
      </c>
      <c r="CH34" s="87">
        <f t="shared" si="15"/>
        <v>0</v>
      </c>
      <c r="CI34" s="87">
        <f t="shared" si="15"/>
        <v>0</v>
      </c>
      <c r="CJ34" s="87">
        <f t="shared" si="15"/>
        <v>0</v>
      </c>
      <c r="CK34" s="87">
        <f t="shared" si="15"/>
        <v>0</v>
      </c>
      <c r="CL34" s="87">
        <f t="shared" si="15"/>
        <v>0</v>
      </c>
      <c r="CM34" s="87">
        <f t="shared" si="15"/>
        <v>3</v>
      </c>
      <c r="CN34" s="87">
        <f t="shared" si="15"/>
        <v>38107.843200000003</v>
      </c>
      <c r="CO34" s="87">
        <f t="shared" si="15"/>
        <v>5</v>
      </c>
      <c r="CP34" s="87"/>
      <c r="CQ34" s="87">
        <f t="shared" si="15"/>
        <v>5</v>
      </c>
      <c r="CR34" s="87"/>
      <c r="CS34" s="87">
        <f t="shared" si="15"/>
        <v>0</v>
      </c>
      <c r="CT34" s="87">
        <f t="shared" si="15"/>
        <v>0</v>
      </c>
      <c r="CU34" s="87">
        <f>SUM(CU35:CU36)</f>
        <v>604</v>
      </c>
      <c r="CV34" s="87">
        <f t="shared" ref="CV34" si="16">SUM(CV35:CV36)</f>
        <v>20769734.297087997</v>
      </c>
    </row>
    <row r="35" spans="1:100" ht="30" x14ac:dyDescent="0.25">
      <c r="A35" s="76"/>
      <c r="B35" s="98">
        <v>19</v>
      </c>
      <c r="C35" s="99" t="s">
        <v>151</v>
      </c>
      <c r="D35" s="100" t="s">
        <v>152</v>
      </c>
      <c r="E35" s="80">
        <v>28004</v>
      </c>
      <c r="F35" s="102">
        <v>4.5199999999999996</v>
      </c>
      <c r="G35" s="94">
        <v>0.9</v>
      </c>
      <c r="H35" s="90"/>
      <c r="I35" s="90"/>
      <c r="J35" s="90"/>
      <c r="K35" s="53"/>
      <c r="L35" s="102">
        <v>1.4</v>
      </c>
      <c r="M35" s="102">
        <v>1.68</v>
      </c>
      <c r="N35" s="102">
        <v>2.23</v>
      </c>
      <c r="O35" s="103">
        <v>2.57</v>
      </c>
      <c r="P35" s="104">
        <v>4</v>
      </c>
      <c r="Q35" s="104">
        <f>(P35*$E35*$F35*$G35*$L35*$Q$11)</f>
        <v>701748.87552</v>
      </c>
      <c r="R35" s="104"/>
      <c r="S35" s="104">
        <f>(R35*$E35*$F35*$G35*$L35*$S$11)</f>
        <v>0</v>
      </c>
      <c r="T35" s="104">
        <v>32</v>
      </c>
      <c r="U35" s="104">
        <f>(T35*$E35*$F35*$G35*$L35*$U$11)</f>
        <v>7145079.4598399987</v>
      </c>
      <c r="V35" s="104"/>
      <c r="W35" s="105">
        <f>(V35*$E35*$F35*$G35*$L35*$W$11)</f>
        <v>0</v>
      </c>
      <c r="X35" s="104">
        <v>4</v>
      </c>
      <c r="Y35" s="104">
        <f>(X35*$E35*$F35*$G35*$L35*$Y$11)</f>
        <v>893134.93247999984</v>
      </c>
      <c r="Z35" s="104"/>
      <c r="AA35" s="104">
        <f>(Z35*$E35*$F35*$G35*$L35*$AA$11)</f>
        <v>0</v>
      </c>
      <c r="AB35" s="104"/>
      <c r="AC35" s="104"/>
      <c r="AD35" s="104"/>
      <c r="AE35" s="104">
        <f>(AD35*$E35*$F35*$G35*$L35*$AE$11)</f>
        <v>0</v>
      </c>
      <c r="AF35" s="104">
        <v>0</v>
      </c>
      <c r="AG35" s="105">
        <f>(AF35*$E35*$F35*$G35*$L35*$AG$11)</f>
        <v>0</v>
      </c>
      <c r="AH35" s="104">
        <v>3</v>
      </c>
      <c r="AI35" s="104">
        <f>(AH35*$E35*$F35*$G35*$L35*$AI$11)</f>
        <v>622004.68511999992</v>
      </c>
      <c r="AJ35" s="104"/>
      <c r="AK35" s="104">
        <f>(AJ35*$E35*$F35*$G35*$M35*$AK$11)</f>
        <v>0</v>
      </c>
      <c r="AL35" s="109">
        <v>3</v>
      </c>
      <c r="AM35" s="104">
        <f>(AL35*$E35*$F35*$G35*$M35*$AM$11)</f>
        <v>803821.43923199992</v>
      </c>
      <c r="AN35" s="104"/>
      <c r="AO35" s="108">
        <f>(AN35*$E35*$F35*$G35*$M35*$AO$11)</f>
        <v>0</v>
      </c>
      <c r="AP35" s="104"/>
      <c r="AQ35" s="104">
        <f>(AP35*$E35*$F35*$G35*$L35*$AQ$11)</f>
        <v>0</v>
      </c>
      <c r="AR35" s="104"/>
      <c r="AS35" s="105">
        <f>(AR35*$E35*$F35*$G35*$L35*$AS$11)</f>
        <v>0</v>
      </c>
      <c r="AT35" s="104"/>
      <c r="AU35" s="104">
        <f>(AT35*$E35*$F35*$G35*$L35*$AU$11)</f>
        <v>0</v>
      </c>
      <c r="AV35" s="88" t="e">
        <f>AU35-#REF!</f>
        <v>#REF!</v>
      </c>
      <c r="AW35" s="104">
        <v>16</v>
      </c>
      <c r="AX35" s="104">
        <f>(AW35*$E35*$F35*$G35*$M35*$AX$11)</f>
        <v>3368394.602496</v>
      </c>
      <c r="AY35" s="104">
        <v>10</v>
      </c>
      <c r="AZ35" s="104">
        <f>(AY35*$E35*$F35*$G35*$M35*$AZ$11)</f>
        <v>1913860.5695999998</v>
      </c>
      <c r="BA35" s="104"/>
      <c r="BB35" s="105">
        <f>(BA35*$E35*$F35*$G35*$M35*$BB$11)</f>
        <v>0</v>
      </c>
      <c r="BC35" s="104"/>
      <c r="BD35" s="104">
        <f>(BC35*$E35*$F35*$G35*$M35*$BD$11)</f>
        <v>0</v>
      </c>
      <c r="BE35" s="104"/>
      <c r="BF35" s="104">
        <f>(BE35*$E35*$F35*$G35*$M35*$BF$11)</f>
        <v>0</v>
      </c>
      <c r="BG35" s="104"/>
      <c r="BH35" s="105">
        <f>(BG35*$E35*$F35*$G35*$M35*$BH$11)</f>
        <v>0</v>
      </c>
      <c r="BI35" s="104"/>
      <c r="BJ35" s="108">
        <f>(BI35*$E35*$F35*$G35*$M35*$BJ$11)</f>
        <v>0</v>
      </c>
      <c r="BK35" s="104"/>
      <c r="BL35" s="104">
        <f>(BK35*$E35*$F35*$G35*$L35*$BL$11)</f>
        <v>0</v>
      </c>
      <c r="BM35" s="104">
        <v>2</v>
      </c>
      <c r="BN35" s="104">
        <f>(BM35*$E35*$F35*$G35*$L35*$BN$11)</f>
        <v>318976.76159999997</v>
      </c>
      <c r="BO35" s="104"/>
      <c r="BP35" s="104">
        <f>(BO35*$E35*$F35*$G35*$L35*$BP$11)</f>
        <v>0</v>
      </c>
      <c r="BQ35" s="104"/>
      <c r="BR35" s="104">
        <f>(BQ35*$E35*$F35*$G35*$M35*$BR$11)</f>
        <v>0</v>
      </c>
      <c r="BS35" s="104"/>
      <c r="BT35" s="105">
        <f>(BS35*$E35*$F35*$G35*$L35*$BT$11)</f>
        <v>0</v>
      </c>
      <c r="BU35" s="104"/>
      <c r="BV35" s="105">
        <f>(BU35*$E35*$F35*$G35*$L35*$BV$11)</f>
        <v>0</v>
      </c>
      <c r="BW35" s="104"/>
      <c r="BX35" s="104">
        <f>(BW35*$E35*$F35*$G35*$L35*$BX$11)</f>
        <v>0</v>
      </c>
      <c r="BY35" s="104"/>
      <c r="BZ35" s="104">
        <f>(BY35*$E35*$F35*$G35*$L35*$BZ$11)</f>
        <v>0</v>
      </c>
      <c r="CA35" s="104"/>
      <c r="CB35" s="104">
        <f>(CA35*$E35*$F35*$G35*$L35*$CB$11)</f>
        <v>0</v>
      </c>
      <c r="CC35" s="104"/>
      <c r="CD35" s="104">
        <f>(CC35*$E35*$F35*$G35*$M35*$CD$11)</f>
        <v>0</v>
      </c>
      <c r="CE35" s="109"/>
      <c r="CF35" s="104">
        <f>(CE35*$E35*$F35*$G35*$M35*$CF$11)</f>
        <v>0</v>
      </c>
      <c r="CG35" s="104"/>
      <c r="CH35" s="108">
        <f>(CG35*$E35*$F35*$G35*$M35*CH$11)</f>
        <v>0</v>
      </c>
      <c r="CI35" s="104"/>
      <c r="CJ35" s="104">
        <f>(CI35*$E35*$F35*$G35*$M35*$CJ$11)</f>
        <v>0</v>
      </c>
      <c r="CK35" s="110"/>
      <c r="CL35" s="104">
        <f>(CK35*$E35*$F35*$G35*$M35*$CL$11)</f>
        <v>0</v>
      </c>
      <c r="CM35" s="104"/>
      <c r="CN35" s="104">
        <f>(CM35*$E35*$F35*$G35*$M35*$CN$11)</f>
        <v>0</v>
      </c>
      <c r="CO35" s="104"/>
      <c r="CP35" s="104">
        <f>(CO35*$E35*$F35*$G35*$N35*$CP$11)</f>
        <v>0</v>
      </c>
      <c r="CQ35" s="104"/>
      <c r="CR35" s="111"/>
      <c r="CS35" s="104"/>
      <c r="CT35" s="104"/>
      <c r="CU35" s="105">
        <f>SUM(P35,R35,T35,V35,X35,Z35,AB35,AD35,AF35,AL35,BO35,AH35,AR35,CA35,AT35,AW35,AJ35,BA35,AN35,BC35,CC35,BE35,BG35,BI35,BQ35,BK35,BM35,BS35,BU35,BW35,BY35,CE35,AY35,AP35,CG35,CI35,CK35,CM35,CO35,CQ35,CS35)</f>
        <v>74</v>
      </c>
      <c r="CV35" s="105">
        <f>SUM(Q35,S35,U35,W35,Y35,AA35,AC35,AE35,AG35,AM35,BP35,AI35,AS35,CB35,AU35,AX35,AK35,BB35,AO35,BD35,CD35,BF35,BH35,BJ35,BR35,BL35,BN35,BT35,BV35,BX35,BZ35,CF35,AZ35,AQ35,CH35,CJ35,CL35,CN35,CP35,CR35,CT35)</f>
        <v>15767021.325887997</v>
      </c>
    </row>
    <row r="36" spans="1:100" ht="30" customHeight="1" x14ac:dyDescent="0.25">
      <c r="A36" s="76"/>
      <c r="B36" s="98">
        <v>20</v>
      </c>
      <c r="C36" s="99" t="s">
        <v>153</v>
      </c>
      <c r="D36" s="100" t="s">
        <v>154</v>
      </c>
      <c r="E36" s="80">
        <v>28004</v>
      </c>
      <c r="F36" s="121">
        <v>0.27</v>
      </c>
      <c r="G36" s="89">
        <v>1</v>
      </c>
      <c r="H36" s="90"/>
      <c r="I36" s="90"/>
      <c r="J36" s="90"/>
      <c r="K36" s="53"/>
      <c r="L36" s="91">
        <v>1.4</v>
      </c>
      <c r="M36" s="91">
        <v>1.68</v>
      </c>
      <c r="N36" s="91">
        <v>2.23</v>
      </c>
      <c r="O36" s="92">
        <v>2.57</v>
      </c>
      <c r="P36" s="104">
        <v>6</v>
      </c>
      <c r="Q36" s="104">
        <f>(P36*$E36*$F36*$G36*$L36)</f>
        <v>63513.072</v>
      </c>
      <c r="R36" s="104"/>
      <c r="S36" s="108">
        <f>(R36*$E36*$F36*$G36*$L36)</f>
        <v>0</v>
      </c>
      <c r="T36" s="104">
        <v>18</v>
      </c>
      <c r="U36" s="104">
        <f>(T36*$E36*$F36*$G36*$L36)</f>
        <v>190539.21599999999</v>
      </c>
      <c r="V36" s="104"/>
      <c r="W36" s="104">
        <f>(V36*$E36*$F36*$G36*$L36)</f>
        <v>0</v>
      </c>
      <c r="X36" s="104"/>
      <c r="Y36" s="104">
        <f>(X36*$E36*$F36*$G36*$L36)</f>
        <v>0</v>
      </c>
      <c r="Z36" s="104"/>
      <c r="AA36" s="104">
        <f>(Z36*$E36*$F36*$G36*$L36)</f>
        <v>0</v>
      </c>
      <c r="AB36" s="104"/>
      <c r="AC36" s="104"/>
      <c r="AD36" s="104">
        <v>10</v>
      </c>
      <c r="AE36" s="104">
        <f>(AD36*$E36*$F36*$G36*$L36)</f>
        <v>105855.12</v>
      </c>
      <c r="AF36" s="104">
        <v>30</v>
      </c>
      <c r="AG36" s="104">
        <f>(AF36*$E36*$F36*$G36*$L36)</f>
        <v>317565.36</v>
      </c>
      <c r="AH36" s="104">
        <v>77</v>
      </c>
      <c r="AI36" s="104">
        <f>(AH36*$E36*$F36*$G36*$L36)</f>
        <v>815084.424</v>
      </c>
      <c r="AJ36" s="104">
        <v>43</v>
      </c>
      <c r="AK36" s="105">
        <f>(AJ36*$E36*$F36*$G36*$M36)</f>
        <v>546212.4192</v>
      </c>
      <c r="AL36" s="109"/>
      <c r="AM36" s="104">
        <f>AL36*E36*F36*G36*M36</f>
        <v>0</v>
      </c>
      <c r="AN36" s="104">
        <v>4</v>
      </c>
      <c r="AO36" s="108">
        <f>(AN36*$E36*$F36*$G36*$M36)</f>
        <v>50810.457600000002</v>
      </c>
      <c r="AP36" s="104"/>
      <c r="AQ36" s="104">
        <f>(AP36*$E36*$F36*$G36*$L36)</f>
        <v>0</v>
      </c>
      <c r="AR36" s="104"/>
      <c r="AS36" s="104"/>
      <c r="AT36" s="104">
        <v>7</v>
      </c>
      <c r="AU36" s="104"/>
      <c r="AV36" s="88" t="e">
        <f>AU36-#REF!</f>
        <v>#REF!</v>
      </c>
      <c r="AW36" s="104">
        <v>144</v>
      </c>
      <c r="AX36" s="104">
        <f>(AW36*$E36*$F36*$G36*$M36)</f>
        <v>1829176.4735999999</v>
      </c>
      <c r="AY36" s="104">
        <v>11</v>
      </c>
      <c r="AZ36" s="104">
        <f>(AY36*$E36*$F36*$G36*$M36)</f>
        <v>139728.75839999999</v>
      </c>
      <c r="BA36" s="104"/>
      <c r="BB36" s="104">
        <f>(BA36*$E36*$F36*$G36*$M36)</f>
        <v>0</v>
      </c>
      <c r="BC36" s="104">
        <v>4</v>
      </c>
      <c r="BD36" s="104"/>
      <c r="BE36" s="104">
        <v>3</v>
      </c>
      <c r="BF36" s="104">
        <f>(BE36*$E36*$F36*$G36*$M36)</f>
        <v>38107.843200000003</v>
      </c>
      <c r="BG36" s="104">
        <v>9</v>
      </c>
      <c r="BH36" s="104"/>
      <c r="BI36" s="104">
        <v>10</v>
      </c>
      <c r="BJ36" s="108"/>
      <c r="BK36" s="104">
        <v>20</v>
      </c>
      <c r="BL36" s="104">
        <f>(BK36*$E36*$F36*$G36*$L36)</f>
        <v>211710.24</v>
      </c>
      <c r="BM36" s="104">
        <v>38</v>
      </c>
      <c r="BN36" s="104">
        <f>(BM36*$E36*$F36*$G36*$L36)</f>
        <v>402249.45600000001</v>
      </c>
      <c r="BO36" s="104"/>
      <c r="BP36" s="104">
        <f>(BO36*$E36*$F36*$G36*$L36)</f>
        <v>0</v>
      </c>
      <c r="BQ36" s="104">
        <v>10</v>
      </c>
      <c r="BR36" s="104"/>
      <c r="BS36" s="104"/>
      <c r="BT36" s="104">
        <f>(BS36*$E36*$F36*$G36*$L36)</f>
        <v>0</v>
      </c>
      <c r="BU36" s="104"/>
      <c r="BV36" s="104">
        <f>(BU36*$E36*$F36*$G36*$L36)</f>
        <v>0</v>
      </c>
      <c r="BW36" s="104"/>
      <c r="BX36" s="104">
        <f>(BW36*$E36*$F36*$G36*$L36)</f>
        <v>0</v>
      </c>
      <c r="BY36" s="104">
        <v>12</v>
      </c>
      <c r="BZ36" s="104"/>
      <c r="CA36" s="104">
        <v>36</v>
      </c>
      <c r="CB36" s="104"/>
      <c r="CC36" s="104">
        <v>5</v>
      </c>
      <c r="CD36" s="104"/>
      <c r="CE36" s="109">
        <v>20</v>
      </c>
      <c r="CF36" s="104">
        <f>(CE36*$E36*$F36*$G36*$M36)</f>
        <v>254052.288</v>
      </c>
      <c r="CG36" s="104"/>
      <c r="CH36" s="108">
        <f>(CG36*$E36*$F36*$G36*$M36)</f>
        <v>0</v>
      </c>
      <c r="CI36" s="104"/>
      <c r="CJ36" s="104"/>
      <c r="CK36" s="110"/>
      <c r="CL36" s="104">
        <f>(CK36*$E36*$F36*$G36*$M36)</f>
        <v>0</v>
      </c>
      <c r="CM36" s="104">
        <v>3</v>
      </c>
      <c r="CN36" s="104">
        <f>(CM36*$E36*$F36*$G36*$M36)</f>
        <v>38107.843200000003</v>
      </c>
      <c r="CO36" s="104">
        <v>5</v>
      </c>
      <c r="CP36" s="104"/>
      <c r="CQ36" s="104">
        <v>5</v>
      </c>
      <c r="CR36" s="108"/>
      <c r="CS36" s="104"/>
      <c r="CT36" s="104"/>
      <c r="CU36" s="105">
        <f>SUM(P36,R36,T36,V36,X36,Z36,AB36,AD36,AF36,AL36,BO36,AH36,AR36,CA36,AT36,AW36,AJ36,BA36,AN36,BC36,CC36,BE36,BG36,BI36,BQ36,BK36,BM36,BS36,BU36,BW36,BY36,CE36,AY36,AP36,CG36,CI36,CK36,CM36,CO36,CQ36,CS36)</f>
        <v>530</v>
      </c>
      <c r="CV36" s="105">
        <f>SUM(Q36,S36,U36,W36,Y36,AA36,AC36,AE36,AG36,AM36,BP36,AI36,AS36,CB36,AU36,AX36,AK36,BB36,AO36,BD36,CD36,BF36,BH36,BJ36,BR36,BL36,BN36,BT36,BV36,BX36,BZ36,CF36,AZ36,AQ36,CH36,CJ36,CL36,CN36,CP36,CR36,CT36)</f>
        <v>5002712.9711999996</v>
      </c>
    </row>
    <row r="37" spans="1:100" ht="15.75" customHeight="1" x14ac:dyDescent="0.25">
      <c r="A37" s="93">
        <v>4</v>
      </c>
      <c r="B37" s="119"/>
      <c r="C37" s="78" t="s">
        <v>155</v>
      </c>
      <c r="D37" s="79" t="s">
        <v>156</v>
      </c>
      <c r="E37" s="80">
        <v>28004</v>
      </c>
      <c r="F37" s="120">
        <v>1.04</v>
      </c>
      <c r="G37" s="89"/>
      <c r="H37" s="90"/>
      <c r="I37" s="90"/>
      <c r="J37" s="90"/>
      <c r="K37" s="95"/>
      <c r="L37" s="96">
        <v>1.4</v>
      </c>
      <c r="M37" s="96">
        <v>1.68</v>
      </c>
      <c r="N37" s="96">
        <v>2.23</v>
      </c>
      <c r="O37" s="97">
        <v>2.57</v>
      </c>
      <c r="P37" s="87">
        <f t="shared" ref="P37:CA37" si="17">SUM(P38:P43)</f>
        <v>410</v>
      </c>
      <c r="Q37" s="87">
        <f t="shared" si="17"/>
        <v>21176063.87988</v>
      </c>
      <c r="R37" s="87">
        <f t="shared" si="17"/>
        <v>95</v>
      </c>
      <c r="S37" s="87">
        <f t="shared" si="17"/>
        <v>3752956.06</v>
      </c>
      <c r="T37" s="87">
        <f t="shared" si="17"/>
        <v>72</v>
      </c>
      <c r="U37" s="87">
        <f t="shared" si="17"/>
        <v>6589391.0471199974</v>
      </c>
      <c r="V37" s="87">
        <f t="shared" si="17"/>
        <v>0</v>
      </c>
      <c r="W37" s="87">
        <f t="shared" si="17"/>
        <v>0</v>
      </c>
      <c r="X37" s="87">
        <f t="shared" si="17"/>
        <v>1</v>
      </c>
      <c r="Y37" s="87">
        <f t="shared" si="17"/>
        <v>31403.685600000001</v>
      </c>
      <c r="Z37" s="87">
        <f t="shared" si="17"/>
        <v>0</v>
      </c>
      <c r="AA37" s="87">
        <f t="shared" si="17"/>
        <v>0</v>
      </c>
      <c r="AB37" s="87">
        <f t="shared" si="17"/>
        <v>0</v>
      </c>
      <c r="AC37" s="87">
        <f t="shared" si="17"/>
        <v>0</v>
      </c>
      <c r="AD37" s="87">
        <f t="shared" si="17"/>
        <v>332</v>
      </c>
      <c r="AE37" s="87">
        <f t="shared" si="17"/>
        <v>15598226.319759998</v>
      </c>
      <c r="AF37" s="87">
        <f t="shared" si="17"/>
        <v>278</v>
      </c>
      <c r="AG37" s="87">
        <f t="shared" si="17"/>
        <v>12202576.376199998</v>
      </c>
      <c r="AH37" s="87">
        <f t="shared" si="17"/>
        <v>682</v>
      </c>
      <c r="AI37" s="87">
        <f t="shared" si="17"/>
        <v>47086552.889600001</v>
      </c>
      <c r="AJ37" s="87">
        <f t="shared" si="17"/>
        <v>600</v>
      </c>
      <c r="AK37" s="87">
        <f t="shared" si="17"/>
        <v>32687197.748687997</v>
      </c>
      <c r="AL37" s="87">
        <f t="shared" si="17"/>
        <v>0</v>
      </c>
      <c r="AM37" s="87">
        <f t="shared" si="17"/>
        <v>0</v>
      </c>
      <c r="AN37" s="87">
        <f t="shared" si="17"/>
        <v>31</v>
      </c>
      <c r="AO37" s="87">
        <f t="shared" si="17"/>
        <v>1371694.1683200002</v>
      </c>
      <c r="AP37" s="87">
        <f t="shared" si="17"/>
        <v>0</v>
      </c>
      <c r="AQ37" s="87">
        <f t="shared" si="17"/>
        <v>0</v>
      </c>
      <c r="AR37" s="87">
        <f t="shared" si="17"/>
        <v>0</v>
      </c>
      <c r="AS37" s="87">
        <f t="shared" si="17"/>
        <v>0</v>
      </c>
      <c r="AT37" s="87">
        <f t="shared" si="17"/>
        <v>78</v>
      </c>
      <c r="AU37" s="87">
        <f t="shared" si="17"/>
        <v>0</v>
      </c>
      <c r="AV37" s="88" t="e">
        <f>AU37-#REF!</f>
        <v>#REF!</v>
      </c>
      <c r="AW37" s="87">
        <f t="shared" si="17"/>
        <v>730</v>
      </c>
      <c r="AX37" s="87">
        <f t="shared" si="17"/>
        <v>36027394.899551995</v>
      </c>
      <c r="AY37" s="87">
        <f t="shared" si="17"/>
        <v>33</v>
      </c>
      <c r="AZ37" s="87">
        <f t="shared" si="17"/>
        <v>1414224.4032000003</v>
      </c>
      <c r="BA37" s="87">
        <f t="shared" si="17"/>
        <v>0</v>
      </c>
      <c r="BB37" s="87">
        <f t="shared" si="17"/>
        <v>0</v>
      </c>
      <c r="BC37" s="87">
        <f t="shared" si="17"/>
        <v>32</v>
      </c>
      <c r="BD37" s="87"/>
      <c r="BE37" s="87">
        <f t="shared" si="17"/>
        <v>66</v>
      </c>
      <c r="BF37" s="87">
        <f t="shared" si="17"/>
        <v>2729791.8345600003</v>
      </c>
      <c r="BG37" s="87">
        <f t="shared" si="17"/>
        <v>102</v>
      </c>
      <c r="BH37" s="87"/>
      <c r="BI37" s="87">
        <f t="shared" si="17"/>
        <v>124</v>
      </c>
      <c r="BJ37" s="87"/>
      <c r="BK37" s="87">
        <f t="shared" si="17"/>
        <v>0</v>
      </c>
      <c r="BL37" s="87">
        <f t="shared" si="17"/>
        <v>0</v>
      </c>
      <c r="BM37" s="87">
        <f t="shared" si="17"/>
        <v>2</v>
      </c>
      <c r="BN37" s="87">
        <f t="shared" si="17"/>
        <v>62807.371200000001</v>
      </c>
      <c r="BO37" s="87">
        <f t="shared" si="17"/>
        <v>0</v>
      </c>
      <c r="BP37" s="87">
        <f t="shared" si="17"/>
        <v>0</v>
      </c>
      <c r="BQ37" s="87">
        <f t="shared" si="17"/>
        <v>91</v>
      </c>
      <c r="BR37" s="87"/>
      <c r="BS37" s="87">
        <f t="shared" si="17"/>
        <v>56</v>
      </c>
      <c r="BT37" s="87">
        <f t="shared" si="17"/>
        <v>1768603.8215999999</v>
      </c>
      <c r="BU37" s="87">
        <f t="shared" si="17"/>
        <v>15</v>
      </c>
      <c r="BV37" s="87">
        <f t="shared" si="17"/>
        <v>409306.46399999998</v>
      </c>
      <c r="BW37" s="87">
        <f t="shared" si="17"/>
        <v>120</v>
      </c>
      <c r="BX37" s="87"/>
      <c r="BY37" s="87">
        <f t="shared" si="17"/>
        <v>112</v>
      </c>
      <c r="BZ37" s="87">
        <f t="shared" si="17"/>
        <v>0</v>
      </c>
      <c r="CA37" s="87">
        <f t="shared" si="17"/>
        <v>151</v>
      </c>
      <c r="CB37" s="87">
        <f t="shared" ref="CB37:CT37" si="18">SUM(CB38:CB43)</f>
        <v>0</v>
      </c>
      <c r="CC37" s="87">
        <f t="shared" si="18"/>
        <v>90</v>
      </c>
      <c r="CD37" s="87"/>
      <c r="CE37" s="87">
        <f t="shared" si="18"/>
        <v>166</v>
      </c>
      <c r="CF37" s="87">
        <f t="shared" si="18"/>
        <v>7060113.0835199989</v>
      </c>
      <c r="CG37" s="87">
        <f t="shared" si="18"/>
        <v>0</v>
      </c>
      <c r="CH37" s="87">
        <f t="shared" si="18"/>
        <v>0</v>
      </c>
      <c r="CI37" s="87">
        <f t="shared" si="18"/>
        <v>0</v>
      </c>
      <c r="CJ37" s="87">
        <f t="shared" si="18"/>
        <v>0</v>
      </c>
      <c r="CK37" s="87">
        <f t="shared" si="18"/>
        <v>29</v>
      </c>
      <c r="CL37" s="87"/>
      <c r="CM37" s="87">
        <f t="shared" si="18"/>
        <v>114</v>
      </c>
      <c r="CN37" s="87">
        <f t="shared" si="18"/>
        <v>4939717.4131199997</v>
      </c>
      <c r="CO37" s="87">
        <f t="shared" si="18"/>
        <v>16</v>
      </c>
      <c r="CP37" s="87"/>
      <c r="CQ37" s="87">
        <f t="shared" si="18"/>
        <v>25</v>
      </c>
      <c r="CR37" s="87"/>
      <c r="CS37" s="87">
        <f t="shared" si="18"/>
        <v>0</v>
      </c>
      <c r="CT37" s="87">
        <f t="shared" si="18"/>
        <v>0</v>
      </c>
      <c r="CU37" s="87">
        <f>SUM(CU38:CU43)</f>
        <v>4653</v>
      </c>
      <c r="CV37" s="87">
        <f t="shared" ref="CV37" si="19">SUM(CV38:CV43)</f>
        <v>194908021.46591997</v>
      </c>
    </row>
    <row r="38" spans="1:100" ht="22.5" customHeight="1" x14ac:dyDescent="0.25">
      <c r="A38" s="76"/>
      <c r="B38" s="98">
        <v>21</v>
      </c>
      <c r="C38" s="99" t="s">
        <v>157</v>
      </c>
      <c r="D38" s="100" t="s">
        <v>158</v>
      </c>
      <c r="E38" s="80">
        <v>28004</v>
      </c>
      <c r="F38" s="102">
        <v>0.89</v>
      </c>
      <c r="G38" s="94">
        <v>0.9</v>
      </c>
      <c r="H38" s="90"/>
      <c r="I38" s="90"/>
      <c r="J38" s="90"/>
      <c r="K38" s="53"/>
      <c r="L38" s="91">
        <v>1.4</v>
      </c>
      <c r="M38" s="91">
        <v>1.68</v>
      </c>
      <c r="N38" s="91">
        <v>2.23</v>
      </c>
      <c r="O38" s="92">
        <v>2.57</v>
      </c>
      <c r="P38" s="104">
        <v>63</v>
      </c>
      <c r="Q38" s="104">
        <f>(P38*$E38*$F38*$G38*$L38)</f>
        <v>1978432.1927999998</v>
      </c>
      <c r="R38" s="104">
        <v>15</v>
      </c>
      <c r="S38" s="108">
        <f>(R38*$E38*$F38*$G38*$L38)</f>
        <v>471055.28400000004</v>
      </c>
      <c r="T38" s="104">
        <v>10</v>
      </c>
      <c r="U38" s="104">
        <f>(T38*$E38*$F38*$G38*$L38)</f>
        <v>314036.85599999997</v>
      </c>
      <c r="V38" s="104"/>
      <c r="W38" s="104">
        <f>(V38*$E38*$F38*$G38*$L38)</f>
        <v>0</v>
      </c>
      <c r="X38" s="104">
        <v>1</v>
      </c>
      <c r="Y38" s="104">
        <f>(X38*$E38*$F38*$G38*$L38)</f>
        <v>31403.685600000001</v>
      </c>
      <c r="Z38" s="104"/>
      <c r="AA38" s="104">
        <f>(Z38*$E38*$F38*$G38*$L38)</f>
        <v>0</v>
      </c>
      <c r="AB38" s="104"/>
      <c r="AC38" s="104"/>
      <c r="AD38" s="104">
        <v>40</v>
      </c>
      <c r="AE38" s="104">
        <f>(AD38*$E38*$F38*$G38*$L38)</f>
        <v>1256147.4239999999</v>
      </c>
      <c r="AF38" s="104">
        <v>45</v>
      </c>
      <c r="AG38" s="104">
        <f>(AF38*$E38*$F38*$G38*$L38)</f>
        <v>1413165.8519999997</v>
      </c>
      <c r="AH38" s="104">
        <v>42</v>
      </c>
      <c r="AI38" s="104">
        <f>(AH38*$E38*$F38*$G38*$L38)</f>
        <v>1318954.7952000001</v>
      </c>
      <c r="AJ38" s="104">
        <v>97</v>
      </c>
      <c r="AK38" s="105">
        <f>(AJ38*$E38*$F38*$G38*$M38)</f>
        <v>3655389.0038399994</v>
      </c>
      <c r="AL38" s="109"/>
      <c r="AM38" s="104">
        <f>AL38*E38*F38*G38*M38</f>
        <v>0</v>
      </c>
      <c r="AN38" s="104">
        <v>8</v>
      </c>
      <c r="AO38" s="108">
        <f>(AN38*$E38*$F38*$G38*$M38)</f>
        <v>301475.38176000002</v>
      </c>
      <c r="AP38" s="104"/>
      <c r="AQ38" s="104">
        <f>(AP38*$E38*$F38*$G38*$L38)</f>
        <v>0</v>
      </c>
      <c r="AR38" s="104"/>
      <c r="AS38" s="104"/>
      <c r="AT38" s="104">
        <v>9</v>
      </c>
      <c r="AU38" s="104"/>
      <c r="AV38" s="88" t="e">
        <f>AU38-#REF!</f>
        <v>#REF!</v>
      </c>
      <c r="AW38" s="104">
        <v>109</v>
      </c>
      <c r="AX38" s="104">
        <f>(AW38*$E38*$F38*$G38*$M38)</f>
        <v>4107602.0764799998</v>
      </c>
      <c r="AY38" s="104">
        <v>30</v>
      </c>
      <c r="AZ38" s="104">
        <f>(AY38*$E38*$F38*$G38*$M38)</f>
        <v>1130532.6816000002</v>
      </c>
      <c r="BA38" s="104"/>
      <c r="BB38" s="104">
        <f>(BA38*$E38*$F38*$G38*$M38)</f>
        <v>0</v>
      </c>
      <c r="BC38" s="104">
        <v>6</v>
      </c>
      <c r="BD38" s="104"/>
      <c r="BE38" s="104">
        <v>3</v>
      </c>
      <c r="BF38" s="104">
        <f>(BE38*$E38*$F38*$G38*$M38)</f>
        <v>113053.26816000001</v>
      </c>
      <c r="BG38" s="104">
        <v>21</v>
      </c>
      <c r="BH38" s="104"/>
      <c r="BI38" s="104">
        <v>22</v>
      </c>
      <c r="BJ38" s="108"/>
      <c r="BK38" s="104"/>
      <c r="BL38" s="104">
        <f>(BK38*$E38*$F38*$G38*$L38)</f>
        <v>0</v>
      </c>
      <c r="BM38" s="104">
        <v>2</v>
      </c>
      <c r="BN38" s="104">
        <f>(BM38*$E38*$F38*$G38*$L38)</f>
        <v>62807.371200000001</v>
      </c>
      <c r="BO38" s="104"/>
      <c r="BP38" s="104">
        <f>(BO38*$E38*$F38*$G38*$L38)</f>
        <v>0</v>
      </c>
      <c r="BQ38" s="104">
        <v>20</v>
      </c>
      <c r="BR38" s="104"/>
      <c r="BS38" s="104">
        <v>15</v>
      </c>
      <c r="BT38" s="104">
        <f>(BS38*$E38*$F38*$G38*$L38)</f>
        <v>471055.28400000004</v>
      </c>
      <c r="BU38" s="104"/>
      <c r="BV38" s="104">
        <f>(BU38*$E38*$F38*$G38*$L38)</f>
        <v>0</v>
      </c>
      <c r="BW38" s="104">
        <v>28</v>
      </c>
      <c r="BX38" s="104"/>
      <c r="BY38" s="104">
        <v>14</v>
      </c>
      <c r="BZ38" s="104"/>
      <c r="CA38" s="104">
        <v>2</v>
      </c>
      <c r="CB38" s="104"/>
      <c r="CC38" s="104">
        <v>20</v>
      </c>
      <c r="CD38" s="104"/>
      <c r="CE38" s="109">
        <v>16</v>
      </c>
      <c r="CF38" s="104">
        <f>(CE38*$E38*$F38*$G38*$M38)</f>
        <v>602950.76352000004</v>
      </c>
      <c r="CG38" s="104"/>
      <c r="CH38" s="108">
        <f>(CG38*$E38*$F38*$G38*$M38)</f>
        <v>0</v>
      </c>
      <c r="CI38" s="104"/>
      <c r="CJ38" s="104">
        <f>(CI38*$E38*$F38*$G38*$M38)</f>
        <v>0</v>
      </c>
      <c r="CK38" s="110"/>
      <c r="CL38" s="104">
        <f>(CK38*$E38*$F38*$G38*$M38)</f>
        <v>0</v>
      </c>
      <c r="CM38" s="104">
        <v>16</v>
      </c>
      <c r="CN38" s="104">
        <f>(CM38*$E38*$F38*$G38*$M38)</f>
        <v>602950.76352000004</v>
      </c>
      <c r="CO38" s="104">
        <v>2</v>
      </c>
      <c r="CP38" s="104"/>
      <c r="CQ38" s="104">
        <v>4</v>
      </c>
      <c r="CR38" s="108"/>
      <c r="CS38" s="104"/>
      <c r="CT38" s="104"/>
      <c r="CU38" s="105">
        <f t="shared" ref="CU38:CV43" si="20">SUM(P38,R38,T38,V38,X38,Z38,AB38,AD38,AF38,AL38,BO38,AH38,AR38,CA38,AT38,AW38,AJ38,BA38,AN38,BC38,CC38,BE38,BG38,BI38,BQ38,BK38,BM38,BS38,BU38,BW38,BY38,CE38,AY38,AP38,CG38,CI38,CK38,CM38,CO38,CQ38,CS38)</f>
        <v>660</v>
      </c>
      <c r="CV38" s="105">
        <f t="shared" si="20"/>
        <v>17831012.683679998</v>
      </c>
    </row>
    <row r="39" spans="1:100" ht="22.5" customHeight="1" x14ac:dyDescent="0.25">
      <c r="A39" s="76"/>
      <c r="B39" s="98">
        <v>22</v>
      </c>
      <c r="C39" s="99" t="s">
        <v>159</v>
      </c>
      <c r="D39" s="100" t="s">
        <v>160</v>
      </c>
      <c r="E39" s="80">
        <v>28004</v>
      </c>
      <c r="F39" s="101">
        <v>2.0099999999999998</v>
      </c>
      <c r="G39" s="89">
        <v>1</v>
      </c>
      <c r="H39" s="90"/>
      <c r="I39" s="90"/>
      <c r="J39" s="90"/>
      <c r="K39" s="53"/>
      <c r="L39" s="102">
        <v>1.4</v>
      </c>
      <c r="M39" s="102">
        <v>1.68</v>
      </c>
      <c r="N39" s="102">
        <v>2.23</v>
      </c>
      <c r="O39" s="103">
        <v>2.57</v>
      </c>
      <c r="P39" s="104">
        <v>92</v>
      </c>
      <c r="Q39" s="104">
        <f t="shared" ref="Q39:Q43" si="21">(P39*$E39*$F39*$G39*$L39*$Q$11)</f>
        <v>7974889.5071999999</v>
      </c>
      <c r="R39" s="104">
        <v>4</v>
      </c>
      <c r="S39" s="104">
        <f>(R39*$E39*$F39*$G39*$L39*$S$11)</f>
        <v>346734.32639999996</v>
      </c>
      <c r="T39" s="104">
        <v>50</v>
      </c>
      <c r="U39" s="104">
        <f>(T39*$E39*$F39*$G39*$L39*$U$11)</f>
        <v>5516227.9199999981</v>
      </c>
      <c r="V39" s="104"/>
      <c r="W39" s="105">
        <f>(V39*$E39*$F39*$G39*$L39*$W$11)</f>
        <v>0</v>
      </c>
      <c r="X39" s="104"/>
      <c r="Y39" s="104">
        <f>(X39*$E39*$F39*$G39*$L39*$Y$11)</f>
        <v>0</v>
      </c>
      <c r="Z39" s="104"/>
      <c r="AA39" s="104">
        <f>(Z39*$E39*$F39*$G39*$L39*$AA$11)</f>
        <v>0</v>
      </c>
      <c r="AB39" s="104"/>
      <c r="AC39" s="104"/>
      <c r="AD39" s="104">
        <v>40</v>
      </c>
      <c r="AE39" s="104">
        <f>(AD39*$E39*$F39*$G39*$L39*$AE$11)</f>
        <v>3467343.2639999995</v>
      </c>
      <c r="AF39" s="104">
        <v>3</v>
      </c>
      <c r="AG39" s="105">
        <f>(AF39*$E39*$F39*$G39*$L39*$AG$11)</f>
        <v>260050.74480000001</v>
      </c>
      <c r="AH39" s="104">
        <v>199</v>
      </c>
      <c r="AI39" s="104">
        <f>(AH39*$E39*$F39*$G39*$L39*$AI$11)</f>
        <v>20386402.327199999</v>
      </c>
      <c r="AJ39" s="104">
        <v>18</v>
      </c>
      <c r="AK39" s="104">
        <f>(AJ39*$E39*$F39*$G39*$M39*$AK$11)</f>
        <v>2212795.4284799998</v>
      </c>
      <c r="AL39" s="109"/>
      <c r="AM39" s="104">
        <f>(AL39*$E39*$F39*$G39*$M39*$AM$11)</f>
        <v>0</v>
      </c>
      <c r="AN39" s="104"/>
      <c r="AO39" s="108">
        <f>(AN39*$E39*$F39*$G39*$M39*$AO$11)</f>
        <v>0</v>
      </c>
      <c r="AP39" s="104"/>
      <c r="AQ39" s="104">
        <f>(AP39*$E39*$F39*$G39*$L39*$AQ$11)</f>
        <v>0</v>
      </c>
      <c r="AR39" s="104"/>
      <c r="AS39" s="105">
        <f>(AR39*$E39*$F39*$G39*$L39*$AS$11)</f>
        <v>0</v>
      </c>
      <c r="AT39" s="104">
        <v>2</v>
      </c>
      <c r="AU39" s="104"/>
      <c r="AV39" s="88" t="e">
        <f>AU39-#REF!</f>
        <v>#REF!</v>
      </c>
      <c r="AW39" s="104">
        <v>26</v>
      </c>
      <c r="AX39" s="104">
        <f>(AW39*$E39*$F39*$G39*$M39*$AX$11)</f>
        <v>2704527.7459199997</v>
      </c>
      <c r="AY39" s="104">
        <v>3</v>
      </c>
      <c r="AZ39" s="104">
        <f>(AY39*$E39*$F39*$G39*$M39*$AZ$11)</f>
        <v>283691.72159999999</v>
      </c>
      <c r="BA39" s="104"/>
      <c r="BB39" s="105">
        <f>(BA39*$E39*$F39*$G39*$M39*$BB$11)</f>
        <v>0</v>
      </c>
      <c r="BC39" s="114">
        <v>2</v>
      </c>
      <c r="BD39" s="104"/>
      <c r="BE39" s="104">
        <v>2</v>
      </c>
      <c r="BF39" s="104">
        <f>(BE39*$E39*$F39*$G39*$M39*$BF$11)</f>
        <v>170215.03295999998</v>
      </c>
      <c r="BG39" s="104"/>
      <c r="BH39" s="105">
        <f>(BG39*$E39*$F39*$G39*$M39*$BH$11)</f>
        <v>0</v>
      </c>
      <c r="BI39" s="104">
        <v>5</v>
      </c>
      <c r="BJ39" s="108"/>
      <c r="BK39" s="104"/>
      <c r="BL39" s="104">
        <f>(BK39*$E39*$F39*$G39*$L39*$BL$11)</f>
        <v>0</v>
      </c>
      <c r="BM39" s="104"/>
      <c r="BN39" s="104">
        <f>(BM39*$E39*$F39*$G39*$L39*$BN$11)</f>
        <v>0</v>
      </c>
      <c r="BO39" s="104"/>
      <c r="BP39" s="104">
        <f>(BO39*$E39*$F39*$G39*$L39*$BP$11)</f>
        <v>0</v>
      </c>
      <c r="BQ39" s="104"/>
      <c r="BR39" s="104">
        <f>(BQ39*$E39*$F39*$G39*$M39*$BR$11)</f>
        <v>0</v>
      </c>
      <c r="BS39" s="104">
        <v>5</v>
      </c>
      <c r="BT39" s="105">
        <f>(BS39*$E39*$F39*$G39*$L39*$BT$11)</f>
        <v>315213.02399999998</v>
      </c>
      <c r="BU39" s="104"/>
      <c r="BV39" s="105">
        <f>(BU39*$E39*$F39*$G39*$L39*$BV$11)</f>
        <v>0</v>
      </c>
      <c r="BW39" s="104">
        <v>18</v>
      </c>
      <c r="BX39" s="104"/>
      <c r="BY39" s="104">
        <v>1</v>
      </c>
      <c r="BZ39" s="104"/>
      <c r="CA39" s="104"/>
      <c r="CB39" s="104">
        <f>(CA39*$E39*$F39*$G39*$L39*$CB$11)</f>
        <v>0</v>
      </c>
      <c r="CC39" s="104"/>
      <c r="CD39" s="104">
        <f>(CC39*$E39*$F39*$G39*$M39*$CD$11)</f>
        <v>0</v>
      </c>
      <c r="CE39" s="109">
        <v>15</v>
      </c>
      <c r="CF39" s="104">
        <f>(CE39*$E39*$F39*$G39*$M39*$CF$11)</f>
        <v>1276612.7471999999</v>
      </c>
      <c r="CG39" s="104"/>
      <c r="CH39" s="108">
        <f t="shared" ref="CH39:CH43" si="22">(CG39*$E39*$F39*$G39*$M39*CH$11)</f>
        <v>0</v>
      </c>
      <c r="CI39" s="104"/>
      <c r="CJ39" s="104">
        <f>(CI39*$E39*$F39*$G39*$M39*$CJ$11)</f>
        <v>0</v>
      </c>
      <c r="CK39" s="110"/>
      <c r="CL39" s="104">
        <f>(CK39*$E39*$F39*$G39*$M39*$CL$11)</f>
        <v>0</v>
      </c>
      <c r="CM39" s="104">
        <v>3</v>
      </c>
      <c r="CN39" s="104">
        <f>(CM39*$E39*$F39*$G39*$M39*$CN$11)</f>
        <v>283691.72159999999</v>
      </c>
      <c r="CO39" s="104"/>
      <c r="CP39" s="104">
        <f>(CO39*$E39*$F39*$G39*$N39*$CP$11)</f>
        <v>0</v>
      </c>
      <c r="CQ39" s="104">
        <v>1</v>
      </c>
      <c r="CR39" s="111"/>
      <c r="CS39" s="104"/>
      <c r="CT39" s="104"/>
      <c r="CU39" s="105">
        <f t="shared" si="20"/>
        <v>489</v>
      </c>
      <c r="CV39" s="105">
        <f t="shared" si="20"/>
        <v>45198395.511359997</v>
      </c>
    </row>
    <row r="40" spans="1:100" ht="22.5" customHeight="1" x14ac:dyDescent="0.25">
      <c r="A40" s="76"/>
      <c r="B40" s="98">
        <v>23</v>
      </c>
      <c r="C40" s="99" t="s">
        <v>161</v>
      </c>
      <c r="D40" s="100" t="s">
        <v>162</v>
      </c>
      <c r="E40" s="80">
        <v>28004</v>
      </c>
      <c r="F40" s="101">
        <v>0.86</v>
      </c>
      <c r="G40" s="89">
        <v>1</v>
      </c>
      <c r="H40" s="90"/>
      <c r="I40" s="90"/>
      <c r="J40" s="90"/>
      <c r="K40" s="53"/>
      <c r="L40" s="102">
        <v>1.4</v>
      </c>
      <c r="M40" s="102">
        <v>1.68</v>
      </c>
      <c r="N40" s="102">
        <v>2.23</v>
      </c>
      <c r="O40" s="103">
        <v>2.57</v>
      </c>
      <c r="P40" s="104">
        <v>9</v>
      </c>
      <c r="Q40" s="104">
        <f t="shared" si="21"/>
        <v>333796.47840000002</v>
      </c>
      <c r="R40" s="104">
        <v>10</v>
      </c>
      <c r="S40" s="104">
        <f>(R40*$E40*$F40*$G40*$L40*$S$11)</f>
        <v>370884.97600000002</v>
      </c>
      <c r="T40" s="104">
        <v>6</v>
      </c>
      <c r="U40" s="104">
        <f>(T40*$E40*$F40*$G40*$L40*$U$11)</f>
        <v>283221.25439999998</v>
      </c>
      <c r="V40" s="104"/>
      <c r="W40" s="105">
        <f>(V40*$E40*$F40*$G40*$L40*$W$11)</f>
        <v>0</v>
      </c>
      <c r="X40" s="104"/>
      <c r="Y40" s="104">
        <f>(X40*$E40*$F40*$G40*$L40*$Y$11)</f>
        <v>0</v>
      </c>
      <c r="Z40" s="104"/>
      <c r="AA40" s="104">
        <f>(Z40*$E40*$F40*$G40*$L40*$AA$11)</f>
        <v>0</v>
      </c>
      <c r="AB40" s="104"/>
      <c r="AC40" s="104"/>
      <c r="AD40" s="104">
        <v>50</v>
      </c>
      <c r="AE40" s="104">
        <f>(AD40*$E40*$F40*$G40*$L40*$AE$11)</f>
        <v>1854424.88</v>
      </c>
      <c r="AF40" s="104">
        <v>40</v>
      </c>
      <c r="AG40" s="105">
        <f>(AF40*$E40*$F40*$G40*$L40*$AG$11)</f>
        <v>1483539.9040000001</v>
      </c>
      <c r="AH40" s="104">
        <v>25</v>
      </c>
      <c r="AI40" s="104">
        <f>(AH40*$E40*$F40*$G40*$L40*$AI$11)</f>
        <v>1095796.52</v>
      </c>
      <c r="AJ40" s="104">
        <v>16</v>
      </c>
      <c r="AK40" s="104">
        <f>(AJ40*$E40*$F40*$G40*$M40*$AK$11)</f>
        <v>841571.72736000002</v>
      </c>
      <c r="AL40" s="109"/>
      <c r="AM40" s="104">
        <f>(AL40*$E40*$F40*$G40*$M40*$AM$11)</f>
        <v>0</v>
      </c>
      <c r="AN40" s="104">
        <v>1</v>
      </c>
      <c r="AO40" s="108">
        <f>(AN40*$E40*$F40*$G40*$M40*$AO$11)</f>
        <v>44506.197120000004</v>
      </c>
      <c r="AP40" s="104"/>
      <c r="AQ40" s="104">
        <f>(AP40*$E40*$F40*$G40*$L40*$AQ$11)</f>
        <v>0</v>
      </c>
      <c r="AR40" s="104"/>
      <c r="AS40" s="105">
        <f>(AR40*$E40*$F40*$G40*$L40*$AS$11)</f>
        <v>0</v>
      </c>
      <c r="AT40" s="104">
        <v>7</v>
      </c>
      <c r="AU40" s="104"/>
      <c r="AV40" s="88" t="e">
        <f>AU40-#REF!</f>
        <v>#REF!</v>
      </c>
      <c r="AW40" s="104">
        <v>48</v>
      </c>
      <c r="AX40" s="104">
        <f>(AW40*$E40*$F40*$G40*$M40*$AX$11)</f>
        <v>2136297.4617599999</v>
      </c>
      <c r="AY40" s="104"/>
      <c r="AZ40" s="104">
        <f>(AY40*$E40*$F40*$G40*$M40*$AZ$11)</f>
        <v>0</v>
      </c>
      <c r="BA40" s="104"/>
      <c r="BB40" s="105">
        <f>(BA40*$E40*$F40*$G40*$M40*$BB$11)</f>
        <v>0</v>
      </c>
      <c r="BC40" s="114">
        <v>6</v>
      </c>
      <c r="BD40" s="104"/>
      <c r="BE40" s="104">
        <v>5</v>
      </c>
      <c r="BF40" s="104">
        <f>(BE40*$E40*$F40*$G40*$M40*$BF$11)</f>
        <v>182070.80639999997</v>
      </c>
      <c r="BG40" s="104">
        <v>14</v>
      </c>
      <c r="BH40" s="105"/>
      <c r="BI40" s="104">
        <v>8</v>
      </c>
      <c r="BJ40" s="108"/>
      <c r="BK40" s="104"/>
      <c r="BL40" s="104">
        <f>(BK40*$E40*$F40*$G40*$L40*$BL$11)</f>
        <v>0</v>
      </c>
      <c r="BM40" s="104"/>
      <c r="BN40" s="104">
        <f>(BM40*$E40*$F40*$G40*$L40*$BN$11)</f>
        <v>0</v>
      </c>
      <c r="BO40" s="104"/>
      <c r="BP40" s="104">
        <f>(BO40*$E40*$F40*$G40*$L40*$BP$11)</f>
        <v>0</v>
      </c>
      <c r="BQ40" s="104">
        <v>10</v>
      </c>
      <c r="BR40" s="104"/>
      <c r="BS40" s="104"/>
      <c r="BT40" s="105">
        <f>(BS40*$E40*$F40*$G40*$L40*$BT$11)</f>
        <v>0</v>
      </c>
      <c r="BU40" s="104"/>
      <c r="BV40" s="105">
        <f>(BU40*$E40*$F40*$G40*$L40*$BV$11)</f>
        <v>0</v>
      </c>
      <c r="BW40" s="104">
        <v>12</v>
      </c>
      <c r="BX40" s="104"/>
      <c r="BY40" s="104">
        <v>9</v>
      </c>
      <c r="BZ40" s="104"/>
      <c r="CA40" s="104"/>
      <c r="CB40" s="104">
        <f>(CA40*$E40*$F40*$G40*$L40*$CB$11)</f>
        <v>0</v>
      </c>
      <c r="CC40" s="104">
        <v>5</v>
      </c>
      <c r="CD40" s="104"/>
      <c r="CE40" s="109">
        <v>20</v>
      </c>
      <c r="CF40" s="104">
        <f>(CE40*$E40*$F40*$G40*$M40*$CF$11)</f>
        <v>728283.22559999989</v>
      </c>
      <c r="CG40" s="104"/>
      <c r="CH40" s="108">
        <f t="shared" si="22"/>
        <v>0</v>
      </c>
      <c r="CI40" s="104"/>
      <c r="CJ40" s="104">
        <f>(CI40*$E40*$F40*$G40*$M40*$CJ$11)</f>
        <v>0</v>
      </c>
      <c r="CK40" s="110">
        <v>2</v>
      </c>
      <c r="CL40" s="104"/>
      <c r="CM40" s="104">
        <v>24</v>
      </c>
      <c r="CN40" s="104">
        <f>(CM40*$E40*$F40*$G40*$M40*$CN$11)</f>
        <v>971044.30079999985</v>
      </c>
      <c r="CO40" s="104">
        <v>4</v>
      </c>
      <c r="CP40" s="104"/>
      <c r="CQ40" s="104">
        <v>5</v>
      </c>
      <c r="CR40" s="111"/>
      <c r="CS40" s="104"/>
      <c r="CT40" s="104"/>
      <c r="CU40" s="105">
        <f t="shared" si="20"/>
        <v>336</v>
      </c>
      <c r="CV40" s="105">
        <f t="shared" si="20"/>
        <v>10325437.73184</v>
      </c>
    </row>
    <row r="41" spans="1:100" ht="22.5" customHeight="1" x14ac:dyDescent="0.25">
      <c r="A41" s="76"/>
      <c r="B41" s="98">
        <v>24</v>
      </c>
      <c r="C41" s="99" t="s">
        <v>163</v>
      </c>
      <c r="D41" s="100" t="s">
        <v>164</v>
      </c>
      <c r="E41" s="80">
        <v>28004</v>
      </c>
      <c r="F41" s="101">
        <v>1.21</v>
      </c>
      <c r="G41" s="89">
        <v>1</v>
      </c>
      <c r="H41" s="90"/>
      <c r="I41" s="90"/>
      <c r="J41" s="90"/>
      <c r="K41" s="53"/>
      <c r="L41" s="102">
        <v>1.4</v>
      </c>
      <c r="M41" s="102">
        <v>1.68</v>
      </c>
      <c r="N41" s="102">
        <v>2.23</v>
      </c>
      <c r="O41" s="103">
        <v>2.57</v>
      </c>
      <c r="P41" s="104">
        <v>104</v>
      </c>
      <c r="Q41" s="104">
        <f t="shared" si="21"/>
        <v>5426995.9744000006</v>
      </c>
      <c r="R41" s="104">
        <v>6</v>
      </c>
      <c r="S41" s="104">
        <f>(R41*$E41*$F41*$G41*$L41*$S$11)</f>
        <v>313095.92160000006</v>
      </c>
      <c r="T41" s="104">
        <v>1</v>
      </c>
      <c r="U41" s="104">
        <f>(T41*$E41*$F41*$G41*$L41*$U$11)</f>
        <v>66414.286399999983</v>
      </c>
      <c r="V41" s="104"/>
      <c r="W41" s="105">
        <f>(V41*$E41*$F41*$G41*$L41*$W$11)</f>
        <v>0</v>
      </c>
      <c r="X41" s="104"/>
      <c r="Y41" s="104">
        <f>(X41*$E41*$F41*$G41*$L41*$Y$11)</f>
        <v>0</v>
      </c>
      <c r="Z41" s="104"/>
      <c r="AA41" s="104">
        <f>(Z41*$E41*$F41*$G41*$L41*$AA$11)</f>
        <v>0</v>
      </c>
      <c r="AB41" s="104"/>
      <c r="AC41" s="104"/>
      <c r="AD41" s="104">
        <v>80</v>
      </c>
      <c r="AE41" s="104">
        <f>(AD41*$E41*$F41*$G41*$L41*$AE$11)</f>
        <v>4174612.2879999992</v>
      </c>
      <c r="AF41" s="104">
        <v>85</v>
      </c>
      <c r="AG41" s="105">
        <f>(AF41*$E41*$F41*$G41*$L41*$AG$11)</f>
        <v>4435525.5559999999</v>
      </c>
      <c r="AH41" s="104">
        <v>154</v>
      </c>
      <c r="AI41" s="104">
        <f>(AH41*$E41*$F41*$G41*$L41*$AI$11)</f>
        <v>9497242.9551999979</v>
      </c>
      <c r="AJ41" s="104">
        <v>40</v>
      </c>
      <c r="AK41" s="104">
        <f>(AJ41*$E41*$F41*$G41*$M41*$AK$11)</f>
        <v>2960179.6223999998</v>
      </c>
      <c r="AL41" s="109"/>
      <c r="AM41" s="104">
        <f>(AL41*$E41*$F41*$G41*$M41*$AM$11)</f>
        <v>0</v>
      </c>
      <c r="AN41" s="104">
        <v>2</v>
      </c>
      <c r="AO41" s="108">
        <f>(AN41*$E41*$F41*$G41*$M41*$AO$11)</f>
        <v>125238.36863999999</v>
      </c>
      <c r="AP41" s="104"/>
      <c r="AQ41" s="104">
        <f>(AP41*$E41*$F41*$G41*$L41*$AQ$11)</f>
        <v>0</v>
      </c>
      <c r="AR41" s="104"/>
      <c r="AS41" s="105">
        <f>(AR41*$E41*$F41*$G41*$L41*$AS$11)</f>
        <v>0</v>
      </c>
      <c r="AT41" s="104"/>
      <c r="AU41" s="104">
        <f>(AT41*$E41*$F41*$G41*$L41*$AU$11)</f>
        <v>0</v>
      </c>
      <c r="AV41" s="88" t="e">
        <f>AU41-#REF!</f>
        <v>#REF!</v>
      </c>
      <c r="AW41" s="104">
        <v>121</v>
      </c>
      <c r="AX41" s="104">
        <f>(AW41*$E41*$F41*$G41*$M41*$AX$11)</f>
        <v>7576921.30272</v>
      </c>
      <c r="AY41" s="104"/>
      <c r="AZ41" s="104">
        <f>(AY41*$E41*$F41*$G41*$M41*$AZ$11)</f>
        <v>0</v>
      </c>
      <c r="BA41" s="104"/>
      <c r="BB41" s="105">
        <f>(BA41*$E41*$F41*$G41*$M41*$BB$11)</f>
        <v>0</v>
      </c>
      <c r="BC41" s="114">
        <v>6</v>
      </c>
      <c r="BD41" s="104"/>
      <c r="BE41" s="104">
        <v>14</v>
      </c>
      <c r="BF41" s="104">
        <f>(BE41*$E41*$F41*$G41*$M41*$BF$11)</f>
        <v>717274.29312000005</v>
      </c>
      <c r="BG41" s="104">
        <v>23</v>
      </c>
      <c r="BH41" s="105"/>
      <c r="BI41" s="104">
        <v>22</v>
      </c>
      <c r="BJ41" s="108"/>
      <c r="BK41" s="104"/>
      <c r="BL41" s="104">
        <f>(BK41*$E41*$F41*$G41*$L41*$BL$11)</f>
        <v>0</v>
      </c>
      <c r="BM41" s="104"/>
      <c r="BN41" s="104">
        <f>(BM41*$E41*$F41*$G41*$L41*$BN$11)</f>
        <v>0</v>
      </c>
      <c r="BO41" s="104"/>
      <c r="BP41" s="104">
        <f>(BO41*$E41*$F41*$G41*$L41*$BP$11)</f>
        <v>0</v>
      </c>
      <c r="BQ41" s="104">
        <v>10</v>
      </c>
      <c r="BR41" s="104"/>
      <c r="BS41" s="104"/>
      <c r="BT41" s="105">
        <f>(BS41*$E41*$F41*$G41*$L41*$BT$11)</f>
        <v>0</v>
      </c>
      <c r="BU41" s="104"/>
      <c r="BV41" s="105">
        <f>(BU41*$E41*$F41*$G41*$L41*$BV$11)</f>
        <v>0</v>
      </c>
      <c r="BW41" s="104">
        <v>8</v>
      </c>
      <c r="BX41" s="104"/>
      <c r="BY41" s="104">
        <v>16</v>
      </c>
      <c r="BZ41" s="104"/>
      <c r="CA41" s="104">
        <v>14</v>
      </c>
      <c r="CB41" s="104"/>
      <c r="CC41" s="104">
        <v>5</v>
      </c>
      <c r="CD41" s="104"/>
      <c r="CE41" s="109">
        <v>15</v>
      </c>
      <c r="CF41" s="104">
        <f>(CE41*$E41*$F41*$G41*$M41*$CF$11)</f>
        <v>768508.17119999987</v>
      </c>
      <c r="CG41" s="104"/>
      <c r="CH41" s="108">
        <f t="shared" si="22"/>
        <v>0</v>
      </c>
      <c r="CI41" s="104"/>
      <c r="CJ41" s="104">
        <f>(CI41*$E41*$F41*$G41*$M41*$CJ$11)</f>
        <v>0</v>
      </c>
      <c r="CK41" s="110"/>
      <c r="CL41" s="104">
        <f>(CK41*$E41*$F41*$G41*$M41*$CL$11)</f>
        <v>0</v>
      </c>
      <c r="CM41" s="104">
        <v>11</v>
      </c>
      <c r="CN41" s="104">
        <f>(CM41*$E41*$F41*$G41*$M41*$CN$11)</f>
        <v>626191.8432</v>
      </c>
      <c r="CO41" s="104"/>
      <c r="CP41" s="104">
        <f>(CO41*$E41*$F41*$G41*$N41*$CP$11)</f>
        <v>0</v>
      </c>
      <c r="CQ41" s="104">
        <v>3</v>
      </c>
      <c r="CR41" s="111"/>
      <c r="CS41" s="104"/>
      <c r="CT41" s="104"/>
      <c r="CU41" s="105">
        <f t="shared" si="20"/>
        <v>740</v>
      </c>
      <c r="CV41" s="105">
        <f t="shared" si="20"/>
        <v>36688200.58287999</v>
      </c>
    </row>
    <row r="42" spans="1:100" ht="22.5" customHeight="1" x14ac:dyDescent="0.25">
      <c r="A42" s="76"/>
      <c r="B42" s="98">
        <v>25</v>
      </c>
      <c r="C42" s="99" t="s">
        <v>165</v>
      </c>
      <c r="D42" s="100" t="s">
        <v>166</v>
      </c>
      <c r="E42" s="80">
        <v>28004</v>
      </c>
      <c r="F42" s="101">
        <v>0.87</v>
      </c>
      <c r="G42" s="89">
        <v>1</v>
      </c>
      <c r="H42" s="90"/>
      <c r="I42" s="90"/>
      <c r="J42" s="90"/>
      <c r="K42" s="53"/>
      <c r="L42" s="102">
        <v>1.4</v>
      </c>
      <c r="M42" s="102">
        <v>1.68</v>
      </c>
      <c r="N42" s="102">
        <v>2.23</v>
      </c>
      <c r="O42" s="103">
        <v>2.57</v>
      </c>
      <c r="P42" s="104">
        <v>141</v>
      </c>
      <c r="Q42" s="104">
        <f t="shared" si="21"/>
        <v>5290286.0471999999</v>
      </c>
      <c r="R42" s="104">
        <v>60</v>
      </c>
      <c r="S42" s="104">
        <f>(R42*$E42*$F42*$G42*$L42*$S$11)</f>
        <v>2251185.5520000001</v>
      </c>
      <c r="T42" s="104">
        <v>4</v>
      </c>
      <c r="U42" s="104">
        <f>(T42*$E42*$F42*$G42*$L42*$U$11)</f>
        <v>191009.68319999997</v>
      </c>
      <c r="V42" s="104"/>
      <c r="W42" s="105">
        <f>(V42*$E42*$F42*$G42*$L42*$W$11)</f>
        <v>0</v>
      </c>
      <c r="X42" s="104"/>
      <c r="Y42" s="104">
        <f>(X42*$E42*$F42*$G42*$L42*$Y$11)</f>
        <v>0</v>
      </c>
      <c r="Z42" s="104"/>
      <c r="AA42" s="104">
        <f>(Z42*$E42*$F42*$G42*$L42*$AA$11)</f>
        <v>0</v>
      </c>
      <c r="AB42" s="104"/>
      <c r="AC42" s="104"/>
      <c r="AD42" s="104">
        <v>120</v>
      </c>
      <c r="AE42" s="104">
        <f>(AD42*$E42*$F42*$G42*$L42*$AE$11)</f>
        <v>4502371.1040000003</v>
      </c>
      <c r="AF42" s="104">
        <v>100</v>
      </c>
      <c r="AG42" s="105">
        <f>(AF42*$E42*$F42*$G42*$L42*$AG$11)</f>
        <v>3751975.92</v>
      </c>
      <c r="AH42" s="104">
        <v>242</v>
      </c>
      <c r="AI42" s="104">
        <f>(AH42*$E42*$F42*$G42*$L42*$AI$11)</f>
        <v>10730651.131199999</v>
      </c>
      <c r="AJ42" s="104">
        <v>428</v>
      </c>
      <c r="AK42" s="104">
        <f>(AJ42*$E42*$F42*$G42*$M42*$AK$11)</f>
        <v>22773811.656959999</v>
      </c>
      <c r="AL42" s="109"/>
      <c r="AM42" s="104">
        <f>(AL42*$E42*$F42*$G42*$M42*$AM$11)</f>
        <v>0</v>
      </c>
      <c r="AN42" s="104">
        <v>20</v>
      </c>
      <c r="AO42" s="108">
        <f>(AN42*$E42*$F42*$G42*$M42*$AO$11)</f>
        <v>900474.22080000001</v>
      </c>
      <c r="AP42" s="104"/>
      <c r="AQ42" s="104">
        <f>(AP42*$E42*$F42*$G42*$L42*$AQ$11)</f>
        <v>0</v>
      </c>
      <c r="AR42" s="104"/>
      <c r="AS42" s="105">
        <f>(AR42*$E42*$F42*$G42*$L42*$AS$11)</f>
        <v>0</v>
      </c>
      <c r="AT42" s="104">
        <v>60</v>
      </c>
      <c r="AU42" s="104"/>
      <c r="AV42" s="88" t="e">
        <f>AU42-#REF!</f>
        <v>#REF!</v>
      </c>
      <c r="AW42" s="104">
        <v>424</v>
      </c>
      <c r="AX42" s="104">
        <f>(AW42*$E42*$F42*$G42*$M42*$AX$11)</f>
        <v>19090053.48096</v>
      </c>
      <c r="AY42" s="104"/>
      <c r="AZ42" s="104">
        <f>(AY42*$E42*$F42*$G42*$M42*$AZ$11)</f>
        <v>0</v>
      </c>
      <c r="BA42" s="104"/>
      <c r="BB42" s="105">
        <f>(BA42*$E42*$F42*$G42*$M42*$BB$11)</f>
        <v>0</v>
      </c>
      <c r="BC42" s="114">
        <v>10</v>
      </c>
      <c r="BD42" s="104"/>
      <c r="BE42" s="104">
        <v>42</v>
      </c>
      <c r="BF42" s="104">
        <f>(BE42*$E42*$F42*$G42*$M42*$BF$11)</f>
        <v>1547178.4339200002</v>
      </c>
      <c r="BG42" s="104">
        <v>44</v>
      </c>
      <c r="BH42" s="105"/>
      <c r="BI42" s="104">
        <v>67</v>
      </c>
      <c r="BJ42" s="108"/>
      <c r="BK42" s="104"/>
      <c r="BL42" s="104">
        <f>(BK42*$E42*$F42*$G42*$L42*$BL$11)</f>
        <v>0</v>
      </c>
      <c r="BM42" s="104"/>
      <c r="BN42" s="104">
        <f>(BM42*$E42*$F42*$G42*$L42*$BN$11)</f>
        <v>0</v>
      </c>
      <c r="BO42" s="104"/>
      <c r="BP42" s="104">
        <f>(BO42*$E42*$F42*$G42*$L42*$BP$11)</f>
        <v>0</v>
      </c>
      <c r="BQ42" s="104">
        <v>51</v>
      </c>
      <c r="BR42" s="104"/>
      <c r="BS42" s="104">
        <v>36</v>
      </c>
      <c r="BT42" s="105">
        <f>(BS42*$E42*$F42*$G42*$L42*$BT$11)</f>
        <v>982335.51360000006</v>
      </c>
      <c r="BU42" s="104">
        <v>15</v>
      </c>
      <c r="BV42" s="105">
        <f>(BU42*$E42*$F42*$G42*$L42*$BV$11)</f>
        <v>409306.46399999998</v>
      </c>
      <c r="BW42" s="104">
        <v>54</v>
      </c>
      <c r="BX42" s="104"/>
      <c r="BY42" s="104">
        <v>72</v>
      </c>
      <c r="BZ42" s="104"/>
      <c r="CA42" s="104">
        <v>135</v>
      </c>
      <c r="CB42" s="104"/>
      <c r="CC42" s="104"/>
      <c r="CD42" s="104">
        <f>(CC42*$E42*$F42*$G42*$M42*$CD$11)</f>
        <v>0</v>
      </c>
      <c r="CE42" s="109">
        <v>100</v>
      </c>
      <c r="CF42" s="104">
        <f>(CE42*$E42*$F42*$G42*$M42*$CF$11)</f>
        <v>3683758.176</v>
      </c>
      <c r="CG42" s="104"/>
      <c r="CH42" s="108">
        <f t="shared" si="22"/>
        <v>0</v>
      </c>
      <c r="CI42" s="104"/>
      <c r="CJ42" s="104">
        <f>(CI42*$E42*$F42*$G42*$M42*$CJ$11)</f>
        <v>0</v>
      </c>
      <c r="CK42" s="110">
        <v>27</v>
      </c>
      <c r="CL42" s="104"/>
      <c r="CM42" s="104">
        <v>60</v>
      </c>
      <c r="CN42" s="104">
        <f>(CM42*$E42*$F42*$G42*$M42*$CN$11)</f>
        <v>2455838.784</v>
      </c>
      <c r="CO42" s="104">
        <v>10</v>
      </c>
      <c r="CP42" s="104"/>
      <c r="CQ42" s="104">
        <v>12</v>
      </c>
      <c r="CR42" s="111"/>
      <c r="CS42" s="104"/>
      <c r="CT42" s="104"/>
      <c r="CU42" s="105">
        <f t="shared" si="20"/>
        <v>2334</v>
      </c>
      <c r="CV42" s="105">
        <f t="shared" si="20"/>
        <v>78560236.167839989</v>
      </c>
    </row>
    <row r="43" spans="1:100" ht="33" customHeight="1" x14ac:dyDescent="0.25">
      <c r="A43" s="76"/>
      <c r="B43" s="98">
        <v>26</v>
      </c>
      <c r="C43" s="99" t="s">
        <v>167</v>
      </c>
      <c r="D43" s="100" t="s">
        <v>168</v>
      </c>
      <c r="E43" s="80">
        <v>28004</v>
      </c>
      <c r="F43" s="121">
        <v>4.1900000000000004</v>
      </c>
      <c r="G43" s="94">
        <v>0.95</v>
      </c>
      <c r="H43" s="122"/>
      <c r="I43" s="122"/>
      <c r="J43" s="122"/>
      <c r="K43" s="53"/>
      <c r="L43" s="102">
        <v>1.4</v>
      </c>
      <c r="M43" s="102">
        <v>1.68</v>
      </c>
      <c r="N43" s="102">
        <v>2.23</v>
      </c>
      <c r="O43" s="103">
        <v>2.57</v>
      </c>
      <c r="P43" s="104">
        <v>1</v>
      </c>
      <c r="Q43" s="104">
        <f t="shared" si="21"/>
        <v>171663.67988000001</v>
      </c>
      <c r="R43" s="104"/>
      <c r="S43" s="104">
        <f>(R43*$E43*$F43*$G43*$L43*$S$11)</f>
        <v>0</v>
      </c>
      <c r="T43" s="104">
        <v>1</v>
      </c>
      <c r="U43" s="104">
        <f>(T43*$E43*$F43*$G43*$L43*$U$11)</f>
        <v>218481.04711999997</v>
      </c>
      <c r="V43" s="104"/>
      <c r="W43" s="105">
        <f>(V43*$E43*$F43*$G43*$L43*$W$11)</f>
        <v>0</v>
      </c>
      <c r="X43" s="104"/>
      <c r="Y43" s="104">
        <f>(X43*$E43*$F43*$G43*$L43*$Y$11)</f>
        <v>0</v>
      </c>
      <c r="Z43" s="104"/>
      <c r="AA43" s="104">
        <f>(Z43*$E43*$F43*$G43*$L43*$AA$11)</f>
        <v>0</v>
      </c>
      <c r="AB43" s="104"/>
      <c r="AC43" s="104"/>
      <c r="AD43" s="104">
        <v>2</v>
      </c>
      <c r="AE43" s="104">
        <f>(AD43*$E43*$F43*$G43*$L43*$AE$11)</f>
        <v>343327.35976000002</v>
      </c>
      <c r="AF43" s="104">
        <v>5</v>
      </c>
      <c r="AG43" s="105">
        <f>(AF43*$E43*$F43*$G43*$L43*$AG$11)</f>
        <v>858318.39939999999</v>
      </c>
      <c r="AH43" s="104">
        <v>20</v>
      </c>
      <c r="AI43" s="104">
        <f>(AH43*$E43*$F43*$G43*$L43*$AI$11)</f>
        <v>4057505.1607999997</v>
      </c>
      <c r="AJ43" s="104">
        <v>1</v>
      </c>
      <c r="AK43" s="104">
        <f>(AJ43*$E43*$F43*$G43*$M43*$AK$11)</f>
        <v>243450.30964799999</v>
      </c>
      <c r="AL43" s="109"/>
      <c r="AM43" s="104">
        <f>(AL43*$E43*$F43*$G43*$M43*$AM$11)</f>
        <v>0</v>
      </c>
      <c r="AN43" s="104"/>
      <c r="AO43" s="108">
        <f>(AN43*$E43*$F43*$G43*$M43*$AO$11)</f>
        <v>0</v>
      </c>
      <c r="AP43" s="104"/>
      <c r="AQ43" s="104">
        <f>(AP43*$E43*$F43*$G43*$L43*$AQ$11)</f>
        <v>0</v>
      </c>
      <c r="AR43" s="104"/>
      <c r="AS43" s="105">
        <f>(AR43*$E43*$F43*$G43*$L43*$AS$11)</f>
        <v>0</v>
      </c>
      <c r="AT43" s="104"/>
      <c r="AU43" s="104">
        <f>(AT43*$E43*$F43*$G43*$L43*$AU$11)</f>
        <v>0</v>
      </c>
      <c r="AV43" s="88" t="e">
        <f>AU43-#REF!</f>
        <v>#REF!</v>
      </c>
      <c r="AW43" s="104">
        <v>2</v>
      </c>
      <c r="AX43" s="104">
        <f>(AW43*$E43*$F43*$G43*$M43*$AX$11)</f>
        <v>411992.83171200001</v>
      </c>
      <c r="AY43" s="104"/>
      <c r="AZ43" s="104">
        <f>(AY43*$E43*$F43*$G43*$M43*$AZ$11)</f>
        <v>0</v>
      </c>
      <c r="BA43" s="104"/>
      <c r="BB43" s="105">
        <f>(BA43*$E43*$F43*$G43*$M43*$BB$11)</f>
        <v>0</v>
      </c>
      <c r="BC43" s="114">
        <v>2</v>
      </c>
      <c r="BD43" s="104"/>
      <c r="BE43" s="104"/>
      <c r="BF43" s="104">
        <f>(BE43*$E43*$F43*$G43*$M43*$BF$11)</f>
        <v>0</v>
      </c>
      <c r="BG43" s="104"/>
      <c r="BH43" s="105">
        <f>(BG43*$E43*$F43*$G43*$M43*$BH$11)</f>
        <v>0</v>
      </c>
      <c r="BI43" s="104"/>
      <c r="BJ43" s="108">
        <f>(BI43*$E43*$F43*$G43*$M43*$BJ$11)</f>
        <v>0</v>
      </c>
      <c r="BK43" s="104"/>
      <c r="BL43" s="104">
        <f>(BK43*$E43*$F43*$G43*$L43*$BL$11)</f>
        <v>0</v>
      </c>
      <c r="BM43" s="104"/>
      <c r="BN43" s="104">
        <f>(BM43*$E43*$F43*$G43*$L43*$BN$11)</f>
        <v>0</v>
      </c>
      <c r="BO43" s="104"/>
      <c r="BP43" s="104">
        <f>(BO43*$E43*$F43*$G43*$L43*$BP$11)</f>
        <v>0</v>
      </c>
      <c r="BQ43" s="123"/>
      <c r="BR43" s="104">
        <f>(BQ43*$E43*$F43*$G43*$M43*$BR$11)</f>
        <v>0</v>
      </c>
      <c r="BS43" s="104"/>
      <c r="BT43" s="105">
        <f>(BS43*$E43*$F43*$G43*$L43*$BT$11)</f>
        <v>0</v>
      </c>
      <c r="BU43" s="104"/>
      <c r="BV43" s="105">
        <f>(BU43*$E43*$F43*$G43*$L43*$BV$11)</f>
        <v>0</v>
      </c>
      <c r="BW43" s="104"/>
      <c r="BX43" s="104">
        <f>(BW43*$E43*$F43*$G43*$L43*$BX$11)</f>
        <v>0</v>
      </c>
      <c r="BY43" s="104"/>
      <c r="BZ43" s="104">
        <f>(BY43*$E43*$F43*$G43*$L43*$BZ$11)</f>
        <v>0</v>
      </c>
      <c r="CA43" s="104"/>
      <c r="CB43" s="104">
        <f>(CA43*$E43*$F43*$G43*$L43*$CB$11)</f>
        <v>0</v>
      </c>
      <c r="CC43" s="104">
        <v>60</v>
      </c>
      <c r="CD43" s="104"/>
      <c r="CE43" s="109"/>
      <c r="CF43" s="104">
        <f>(CE43*$E43*$F43*$G43*$M43*$CF$11)</f>
        <v>0</v>
      </c>
      <c r="CG43" s="104"/>
      <c r="CH43" s="108">
        <f t="shared" si="22"/>
        <v>0</v>
      </c>
      <c r="CI43" s="104"/>
      <c r="CJ43" s="104">
        <f>(CI43*$E43*$F43*$G43*$M43*$CJ$11)</f>
        <v>0</v>
      </c>
      <c r="CK43" s="110"/>
      <c r="CL43" s="104">
        <f>(CK43*$E43*$F43*$G43*$M43*$CL$11)</f>
        <v>0</v>
      </c>
      <c r="CM43" s="104"/>
      <c r="CN43" s="104">
        <f>(CM43*$E43*$F43*$G43*$M43*$CN$11)</f>
        <v>0</v>
      </c>
      <c r="CO43" s="104"/>
      <c r="CP43" s="104">
        <f>(CO43*$E43*$F43*$G43*$N43*$CP$11)</f>
        <v>0</v>
      </c>
      <c r="CQ43" s="104"/>
      <c r="CR43" s="111"/>
      <c r="CS43" s="104"/>
      <c r="CT43" s="104"/>
      <c r="CU43" s="105">
        <f t="shared" si="20"/>
        <v>94</v>
      </c>
      <c r="CV43" s="105">
        <f t="shared" si="20"/>
        <v>6304738.7883199994</v>
      </c>
    </row>
    <row r="44" spans="1:100" ht="18.75" customHeight="1" x14ac:dyDescent="0.25">
      <c r="A44" s="93">
        <v>5</v>
      </c>
      <c r="B44" s="119"/>
      <c r="C44" s="78" t="s">
        <v>169</v>
      </c>
      <c r="D44" s="79" t="s">
        <v>170</v>
      </c>
      <c r="E44" s="80">
        <v>28004</v>
      </c>
      <c r="F44" s="120">
        <v>1.66</v>
      </c>
      <c r="G44" s="94"/>
      <c r="H44" s="90"/>
      <c r="I44" s="90"/>
      <c r="J44" s="90"/>
      <c r="K44" s="95"/>
      <c r="L44" s="96">
        <v>1.4</v>
      </c>
      <c r="M44" s="96">
        <v>1.68</v>
      </c>
      <c r="N44" s="96">
        <v>2.23</v>
      </c>
      <c r="O44" s="97">
        <v>2.57</v>
      </c>
      <c r="P44" s="87">
        <f t="shared" ref="P44" si="23">SUM(P45:P50)</f>
        <v>162</v>
      </c>
      <c r="Q44" s="87">
        <f t="shared" ref="Q44:CB44" si="24">SUM(Q45:Q50)</f>
        <v>16060009.479360003</v>
      </c>
      <c r="R44" s="87">
        <f t="shared" si="24"/>
        <v>0</v>
      </c>
      <c r="S44" s="87">
        <f t="shared" si="24"/>
        <v>0</v>
      </c>
      <c r="T44" s="87">
        <f t="shared" si="24"/>
        <v>68</v>
      </c>
      <c r="U44" s="87">
        <f t="shared" si="24"/>
        <v>13871474.476160001</v>
      </c>
      <c r="V44" s="87">
        <f t="shared" si="24"/>
        <v>0</v>
      </c>
      <c r="W44" s="87">
        <f t="shared" si="24"/>
        <v>0</v>
      </c>
      <c r="X44" s="87">
        <f t="shared" si="24"/>
        <v>0</v>
      </c>
      <c r="Y44" s="87">
        <f t="shared" si="24"/>
        <v>0</v>
      </c>
      <c r="Z44" s="87">
        <f t="shared" si="24"/>
        <v>0</v>
      </c>
      <c r="AA44" s="87">
        <f t="shared" si="24"/>
        <v>0</v>
      </c>
      <c r="AB44" s="87">
        <f t="shared" si="24"/>
        <v>0</v>
      </c>
      <c r="AC44" s="87">
        <f t="shared" si="24"/>
        <v>0</v>
      </c>
      <c r="AD44" s="87">
        <f t="shared" si="24"/>
        <v>210</v>
      </c>
      <c r="AE44" s="87">
        <f t="shared" si="24"/>
        <v>15877327.0656</v>
      </c>
      <c r="AF44" s="87">
        <f t="shared" si="24"/>
        <v>164</v>
      </c>
      <c r="AG44" s="87">
        <f t="shared" si="24"/>
        <v>6478498.0075200005</v>
      </c>
      <c r="AH44" s="87">
        <f t="shared" si="24"/>
        <v>273</v>
      </c>
      <c r="AI44" s="87">
        <f t="shared" si="24"/>
        <v>11177736.111359999</v>
      </c>
      <c r="AJ44" s="87">
        <f t="shared" si="24"/>
        <v>168</v>
      </c>
      <c r="AK44" s="87">
        <f t="shared" si="24"/>
        <v>21628882.679040004</v>
      </c>
      <c r="AL44" s="87">
        <f t="shared" si="24"/>
        <v>0</v>
      </c>
      <c r="AM44" s="87">
        <f t="shared" si="24"/>
        <v>0</v>
      </c>
      <c r="AN44" s="87">
        <f t="shared" si="24"/>
        <v>7</v>
      </c>
      <c r="AO44" s="87">
        <f t="shared" si="24"/>
        <v>272419.32748799998</v>
      </c>
      <c r="AP44" s="87">
        <f t="shared" si="24"/>
        <v>0</v>
      </c>
      <c r="AQ44" s="87">
        <f t="shared" si="24"/>
        <v>0</v>
      </c>
      <c r="AR44" s="87">
        <f t="shared" si="24"/>
        <v>0</v>
      </c>
      <c r="AS44" s="87">
        <f t="shared" si="24"/>
        <v>0</v>
      </c>
      <c r="AT44" s="87">
        <f t="shared" si="24"/>
        <v>10</v>
      </c>
      <c r="AU44" s="87">
        <f t="shared" si="24"/>
        <v>0</v>
      </c>
      <c r="AV44" s="88" t="e">
        <f>AU44-#REF!</f>
        <v>#REF!</v>
      </c>
      <c r="AW44" s="87">
        <f t="shared" si="24"/>
        <v>135</v>
      </c>
      <c r="AX44" s="87">
        <f t="shared" si="24"/>
        <v>5947166.4658559998</v>
      </c>
      <c r="AY44" s="87">
        <f t="shared" si="24"/>
        <v>86</v>
      </c>
      <c r="AZ44" s="87">
        <f t="shared" si="24"/>
        <v>10965461.310719999</v>
      </c>
      <c r="BA44" s="87">
        <f t="shared" si="24"/>
        <v>0</v>
      </c>
      <c r="BB44" s="87">
        <f t="shared" si="24"/>
        <v>0</v>
      </c>
      <c r="BC44" s="87">
        <f t="shared" si="24"/>
        <v>14</v>
      </c>
      <c r="BD44" s="87"/>
      <c r="BE44" s="87">
        <f t="shared" si="24"/>
        <v>7</v>
      </c>
      <c r="BF44" s="87">
        <f t="shared" si="24"/>
        <v>519621.61305599997</v>
      </c>
      <c r="BG44" s="87">
        <f t="shared" si="24"/>
        <v>49</v>
      </c>
      <c r="BH44" s="87"/>
      <c r="BI44" s="87">
        <f t="shared" si="24"/>
        <v>47</v>
      </c>
      <c r="BJ44" s="87"/>
      <c r="BK44" s="87">
        <f t="shared" si="24"/>
        <v>0</v>
      </c>
      <c r="BL44" s="87">
        <f t="shared" si="24"/>
        <v>0</v>
      </c>
      <c r="BM44" s="87">
        <f t="shared" si="24"/>
        <v>40</v>
      </c>
      <c r="BN44" s="87">
        <f t="shared" si="24"/>
        <v>1179304.4479999999</v>
      </c>
      <c r="BO44" s="87">
        <f t="shared" si="24"/>
        <v>0</v>
      </c>
      <c r="BP44" s="87">
        <f t="shared" si="24"/>
        <v>0</v>
      </c>
      <c r="BQ44" s="87">
        <f t="shared" si="24"/>
        <v>30</v>
      </c>
      <c r="BR44" s="87"/>
      <c r="BS44" s="87">
        <f t="shared" si="24"/>
        <v>0</v>
      </c>
      <c r="BT44" s="87">
        <f t="shared" si="24"/>
        <v>0</v>
      </c>
      <c r="BU44" s="87">
        <f t="shared" si="24"/>
        <v>0</v>
      </c>
      <c r="BV44" s="87">
        <f t="shared" si="24"/>
        <v>0</v>
      </c>
      <c r="BW44" s="87">
        <f t="shared" si="24"/>
        <v>23</v>
      </c>
      <c r="BX44" s="87"/>
      <c r="BY44" s="87">
        <f t="shared" si="24"/>
        <v>28</v>
      </c>
      <c r="BZ44" s="87">
        <f t="shared" si="24"/>
        <v>0</v>
      </c>
      <c r="CA44" s="87">
        <f t="shared" si="24"/>
        <v>40</v>
      </c>
      <c r="CB44" s="87">
        <f t="shared" si="24"/>
        <v>0</v>
      </c>
      <c r="CC44" s="87">
        <f t="shared" ref="CC44:CT44" si="25">SUM(CC45:CC50)</f>
        <v>12</v>
      </c>
      <c r="CD44" s="87"/>
      <c r="CE44" s="87">
        <f t="shared" si="25"/>
        <v>31</v>
      </c>
      <c r="CF44" s="87">
        <f t="shared" si="25"/>
        <v>1135444.3591679998</v>
      </c>
      <c r="CG44" s="87">
        <f t="shared" si="25"/>
        <v>0</v>
      </c>
      <c r="CH44" s="87">
        <f t="shared" si="25"/>
        <v>0</v>
      </c>
      <c r="CI44" s="87">
        <f t="shared" si="25"/>
        <v>0</v>
      </c>
      <c r="CJ44" s="87">
        <f t="shared" si="25"/>
        <v>0</v>
      </c>
      <c r="CK44" s="87">
        <f t="shared" si="25"/>
        <v>0</v>
      </c>
      <c r="CL44" s="87">
        <f t="shared" si="25"/>
        <v>0</v>
      </c>
      <c r="CM44" s="87">
        <f t="shared" si="25"/>
        <v>25</v>
      </c>
      <c r="CN44" s="87">
        <f t="shared" si="25"/>
        <v>884478.33600000013</v>
      </c>
      <c r="CO44" s="87">
        <f t="shared" si="25"/>
        <v>5</v>
      </c>
      <c r="CP44" s="87"/>
      <c r="CQ44" s="87">
        <f t="shared" si="25"/>
        <v>10</v>
      </c>
      <c r="CR44" s="87"/>
      <c r="CS44" s="87">
        <f t="shared" si="25"/>
        <v>0</v>
      </c>
      <c r="CT44" s="87">
        <f t="shared" si="25"/>
        <v>0</v>
      </c>
      <c r="CU44" s="87">
        <f>SUM(CU45:CU50)</f>
        <v>1644</v>
      </c>
      <c r="CV44" s="87">
        <f t="shared" ref="CV44" si="26">SUM(CV45:CV50)</f>
        <v>105997823.67932798</v>
      </c>
    </row>
    <row r="45" spans="1:100" ht="15.75" customHeight="1" x14ac:dyDescent="0.25">
      <c r="A45" s="76"/>
      <c r="B45" s="98">
        <v>27</v>
      </c>
      <c r="C45" s="99" t="s">
        <v>171</v>
      </c>
      <c r="D45" s="100" t="s">
        <v>172</v>
      </c>
      <c r="E45" s="80">
        <v>28004</v>
      </c>
      <c r="F45" s="101">
        <v>0.94</v>
      </c>
      <c r="G45" s="94">
        <v>0.8</v>
      </c>
      <c r="H45" s="90"/>
      <c r="I45" s="90"/>
      <c r="J45" s="90"/>
      <c r="K45" s="53"/>
      <c r="L45" s="102">
        <v>1.4</v>
      </c>
      <c r="M45" s="102">
        <v>1.68</v>
      </c>
      <c r="N45" s="102">
        <v>2.23</v>
      </c>
      <c r="O45" s="103">
        <v>2.57</v>
      </c>
      <c r="P45" s="104">
        <v>53</v>
      </c>
      <c r="Q45" s="104">
        <f t="shared" ref="Q45:Q50" si="27">(P45*$E45*$F45*$G45*$L45*$Q$11)</f>
        <v>1718836.2329600002</v>
      </c>
      <c r="R45" s="104"/>
      <c r="S45" s="104">
        <f t="shared" ref="S45:S50" si="28">(R45*$E45*$F45*$G45*$L45*$S$11)</f>
        <v>0</v>
      </c>
      <c r="T45" s="104">
        <v>8</v>
      </c>
      <c r="U45" s="104">
        <f t="shared" ref="U45:U50" si="29">(T45*$E45*$F45*$G45*$L45*$U$11)</f>
        <v>330205.24543999997</v>
      </c>
      <c r="V45" s="104"/>
      <c r="W45" s="105">
        <f t="shared" ref="W45:W50" si="30">(V45*$E45*$F45*$G45*$L45*$W$11)</f>
        <v>0</v>
      </c>
      <c r="X45" s="104"/>
      <c r="Y45" s="104">
        <f t="shared" ref="Y45:Y50" si="31">(X45*$E45*$F45*$G45*$L45*$Y$11)</f>
        <v>0</v>
      </c>
      <c r="Z45" s="104"/>
      <c r="AA45" s="104">
        <f t="shared" ref="AA45:AA50" si="32">(Z45*$E45*$F45*$G45*$L45*$AA$11)</f>
        <v>0</v>
      </c>
      <c r="AB45" s="104"/>
      <c r="AC45" s="104"/>
      <c r="AD45" s="104">
        <v>150</v>
      </c>
      <c r="AE45" s="104">
        <f t="shared" ref="AE45:AE50" si="33">(AD45*$E45*$F45*$G45*$L45*$AE$11)</f>
        <v>4864630.8480000002</v>
      </c>
      <c r="AF45" s="104">
        <v>150</v>
      </c>
      <c r="AG45" s="105">
        <f t="shared" ref="AG45:AG50" si="34">(AF45*$E45*$F45*$G45*$L45*$AG$11)</f>
        <v>4864630.8480000002</v>
      </c>
      <c r="AH45" s="104">
        <v>269</v>
      </c>
      <c r="AI45" s="104">
        <f t="shared" ref="AI45:AI50" si="35">(AH45*$E45*$F45*$G45*$L45*$AI$11)</f>
        <v>10310069.136639999</v>
      </c>
      <c r="AJ45" s="104">
        <v>100</v>
      </c>
      <c r="AK45" s="104">
        <f t="shared" ref="AK45:AK50" si="36">(AJ45*$E45*$F45*$G45*$M45*$AK$11)</f>
        <v>4599287.3472000007</v>
      </c>
      <c r="AL45" s="109"/>
      <c r="AM45" s="104">
        <f t="shared" ref="AM45:AM50" si="37">(AL45*$E45*$F45*$G45*$M45*$AM$11)</f>
        <v>0</v>
      </c>
      <c r="AN45" s="104">
        <v>7</v>
      </c>
      <c r="AO45" s="108">
        <f t="shared" ref="AO45:AO50" si="38">(AN45*$E45*$F45*$G45*$M45*$AO$11)</f>
        <v>272419.32748799998</v>
      </c>
      <c r="AP45" s="104"/>
      <c r="AQ45" s="104">
        <f t="shared" ref="AQ45:AQ50" si="39">(AP45*$E45*$F45*$G45*$L45*$AQ$11)</f>
        <v>0</v>
      </c>
      <c r="AR45" s="104"/>
      <c r="AS45" s="105">
        <f t="shared" ref="AS45:AS50" si="40">(AR45*$E45*$F45*$G45*$L45*$AS$11)</f>
        <v>0</v>
      </c>
      <c r="AT45" s="104">
        <v>10</v>
      </c>
      <c r="AU45" s="104"/>
      <c r="AV45" s="88" t="e">
        <f>AU45-#REF!</f>
        <v>#REF!</v>
      </c>
      <c r="AW45" s="104">
        <v>131</v>
      </c>
      <c r="AX45" s="104">
        <f t="shared" ref="AX45:AX50" si="41">(AW45*$E45*$F45*$G45*$M45*$AX$11)</f>
        <v>5098133.1287040003</v>
      </c>
      <c r="AY45" s="104">
        <v>35</v>
      </c>
      <c r="AZ45" s="104">
        <f t="shared" ref="AZ45:AZ50" si="42">(AY45*$E45*$F45*$G45*$M45*$AZ$11)</f>
        <v>1238269.6703999999</v>
      </c>
      <c r="BA45" s="104"/>
      <c r="BB45" s="105">
        <f t="shared" ref="BB45:BB50" si="43">(BA45*$E45*$F45*$G45*$M45*$BB$11)</f>
        <v>0</v>
      </c>
      <c r="BC45" s="104">
        <v>12</v>
      </c>
      <c r="BD45" s="104"/>
      <c r="BE45" s="104">
        <v>5</v>
      </c>
      <c r="BF45" s="104">
        <f t="shared" ref="BF45:BF50" si="44">(BE45*$E45*$F45*$G45*$M45*$BF$11)</f>
        <v>159206.10047999999</v>
      </c>
      <c r="BG45" s="104">
        <v>47</v>
      </c>
      <c r="BH45" s="105"/>
      <c r="BI45" s="104">
        <v>38</v>
      </c>
      <c r="BJ45" s="108"/>
      <c r="BK45" s="104"/>
      <c r="BL45" s="104">
        <f t="shared" ref="BL45:BL50" si="45">(BK45*$E45*$F45*$G45*$L45*$BL$11)</f>
        <v>0</v>
      </c>
      <c r="BM45" s="104">
        <v>40</v>
      </c>
      <c r="BN45" s="104">
        <f t="shared" ref="BN45:BN50" si="46">(BM45*$E45*$F45*$G45*$L45*$BN$11)</f>
        <v>1179304.4479999999</v>
      </c>
      <c r="BO45" s="104"/>
      <c r="BP45" s="104">
        <f t="shared" ref="BP45:BP50" si="47">(BO45*$E45*$F45*$G45*$L45*$BP$11)</f>
        <v>0</v>
      </c>
      <c r="BQ45" s="104">
        <v>25</v>
      </c>
      <c r="BR45" s="104"/>
      <c r="BS45" s="104"/>
      <c r="BT45" s="105">
        <f t="shared" ref="BT45:BT50" si="48">(BS45*$E45*$F45*$G45*$L45*$BT$11)</f>
        <v>0</v>
      </c>
      <c r="BU45" s="104"/>
      <c r="BV45" s="105">
        <f t="shared" ref="BV45:BV50" si="49">(BU45*$E45*$F45*$G45*$L45*$BV$11)</f>
        <v>0</v>
      </c>
      <c r="BW45" s="104">
        <v>23</v>
      </c>
      <c r="BX45" s="104"/>
      <c r="BY45" s="104">
        <v>24</v>
      </c>
      <c r="BZ45" s="104"/>
      <c r="CA45" s="104">
        <v>40</v>
      </c>
      <c r="CB45" s="104"/>
      <c r="CC45" s="104">
        <v>10</v>
      </c>
      <c r="CD45" s="104"/>
      <c r="CE45" s="109">
        <v>30</v>
      </c>
      <c r="CF45" s="104">
        <f t="shared" ref="CF45:CF50" si="50">(CE45*$E45*$F45*$G45*$M45*$CF$11)</f>
        <v>955236.6028799999</v>
      </c>
      <c r="CG45" s="104"/>
      <c r="CH45" s="108">
        <f t="shared" ref="CH45:CH50" si="51">(CG45*$E45*$F45*$G45*$M45*CH$11)</f>
        <v>0</v>
      </c>
      <c r="CI45" s="104"/>
      <c r="CJ45" s="104">
        <f t="shared" ref="CJ45:CJ50" si="52">(CI45*$E45*$F45*$G45*$M45*$CJ$11)</f>
        <v>0</v>
      </c>
      <c r="CK45" s="110"/>
      <c r="CL45" s="104">
        <f t="shared" ref="CL45:CL50" si="53">(CK45*$E45*$F45*$G45*$M45*$CL$11)</f>
        <v>0</v>
      </c>
      <c r="CM45" s="104">
        <v>25</v>
      </c>
      <c r="CN45" s="104">
        <f t="shared" ref="CN45:CN50" si="54">(CM45*$E45*$F45*$G45*$M45*$CN$11)</f>
        <v>884478.33600000013</v>
      </c>
      <c r="CO45" s="104">
        <v>5</v>
      </c>
      <c r="CP45" s="104"/>
      <c r="CQ45" s="104">
        <v>9</v>
      </c>
      <c r="CR45" s="111"/>
      <c r="CS45" s="104"/>
      <c r="CT45" s="104"/>
      <c r="CU45" s="105">
        <f t="shared" ref="CU45:CV50" si="55">SUM(P45,R45,T45,V45,X45,Z45,AB45,AD45,AF45,AL45,BO45,AH45,AR45,CA45,AT45,AW45,AJ45,BA45,AN45,BC45,CC45,BE45,BG45,BI45,BQ45,BK45,BM45,BS45,BU45,BW45,BY45,CE45,AY45,AP45,CG45,CI45,CK45,CM45,CO45,CQ45,CS45)</f>
        <v>1246</v>
      </c>
      <c r="CV45" s="105">
        <f t="shared" si="55"/>
        <v>36474707.272192009</v>
      </c>
    </row>
    <row r="46" spans="1:100" ht="18.75" customHeight="1" x14ac:dyDescent="0.25">
      <c r="A46" s="76"/>
      <c r="B46" s="98">
        <v>28</v>
      </c>
      <c r="C46" s="99" t="s">
        <v>173</v>
      </c>
      <c r="D46" s="100" t="s">
        <v>174</v>
      </c>
      <c r="E46" s="80">
        <v>28004</v>
      </c>
      <c r="F46" s="101">
        <v>5.32</v>
      </c>
      <c r="G46" s="94">
        <v>0.8</v>
      </c>
      <c r="H46" s="122"/>
      <c r="I46" s="122"/>
      <c r="J46" s="122"/>
      <c r="K46" s="53"/>
      <c r="L46" s="102">
        <v>1.4</v>
      </c>
      <c r="M46" s="102">
        <v>1.68</v>
      </c>
      <c r="N46" s="102">
        <v>2.23</v>
      </c>
      <c r="O46" s="103">
        <v>2.57</v>
      </c>
      <c r="P46" s="104">
        <v>25</v>
      </c>
      <c r="Q46" s="104">
        <f t="shared" si="27"/>
        <v>4588623.4240000006</v>
      </c>
      <c r="R46" s="104"/>
      <c r="S46" s="104">
        <f t="shared" si="28"/>
        <v>0</v>
      </c>
      <c r="T46" s="104">
        <v>18</v>
      </c>
      <c r="U46" s="104">
        <f t="shared" si="29"/>
        <v>4204847.6467199996</v>
      </c>
      <c r="V46" s="104"/>
      <c r="W46" s="105">
        <f t="shared" si="30"/>
        <v>0</v>
      </c>
      <c r="X46" s="104"/>
      <c r="Y46" s="104">
        <f t="shared" si="31"/>
        <v>0</v>
      </c>
      <c r="Z46" s="104"/>
      <c r="AA46" s="104">
        <f t="shared" si="32"/>
        <v>0</v>
      </c>
      <c r="AB46" s="104"/>
      <c r="AC46" s="104"/>
      <c r="AD46" s="104">
        <v>60</v>
      </c>
      <c r="AE46" s="104">
        <f t="shared" si="33"/>
        <v>11012696.217600001</v>
      </c>
      <c r="AF46" s="104">
        <v>7</v>
      </c>
      <c r="AG46" s="105">
        <f t="shared" si="34"/>
        <v>1284814.5587200001</v>
      </c>
      <c r="AH46" s="104">
        <v>4</v>
      </c>
      <c r="AI46" s="104">
        <f t="shared" si="35"/>
        <v>867666.97472000006</v>
      </c>
      <c r="AJ46" s="104">
        <v>40</v>
      </c>
      <c r="AK46" s="104">
        <f t="shared" si="36"/>
        <v>10412003.69664</v>
      </c>
      <c r="AL46" s="109"/>
      <c r="AM46" s="104">
        <f t="shared" si="37"/>
        <v>0</v>
      </c>
      <c r="AN46" s="104"/>
      <c r="AO46" s="108">
        <f t="shared" si="38"/>
        <v>0</v>
      </c>
      <c r="AP46" s="104"/>
      <c r="AQ46" s="104">
        <f t="shared" si="39"/>
        <v>0</v>
      </c>
      <c r="AR46" s="104"/>
      <c r="AS46" s="105">
        <f t="shared" si="40"/>
        <v>0</v>
      </c>
      <c r="AT46" s="104"/>
      <c r="AU46" s="104">
        <f t="shared" ref="AU45:AU50" si="56">(AT46*$E46*$F46*$G46*$L46*$AU$11)</f>
        <v>0</v>
      </c>
      <c r="AV46" s="88" t="e">
        <f>AU46-#REF!</f>
        <v>#REF!</v>
      </c>
      <c r="AW46" s="104">
        <v>1</v>
      </c>
      <c r="AX46" s="104">
        <f t="shared" si="41"/>
        <v>220253.924352</v>
      </c>
      <c r="AY46" s="104">
        <v>1</v>
      </c>
      <c r="AZ46" s="104">
        <f t="shared" si="42"/>
        <v>200230.84031999999</v>
      </c>
      <c r="BA46" s="104"/>
      <c r="BB46" s="105">
        <f t="shared" si="43"/>
        <v>0</v>
      </c>
      <c r="BC46" s="104">
        <v>2</v>
      </c>
      <c r="BD46" s="104"/>
      <c r="BE46" s="104">
        <v>2</v>
      </c>
      <c r="BF46" s="104">
        <f t="shared" si="44"/>
        <v>360415.51257600001</v>
      </c>
      <c r="BG46" s="104"/>
      <c r="BH46" s="105">
        <f t="shared" ref="BH45:BH50" si="57">(BG46*$E46*$F46*$G46*$M46*$BH$11)</f>
        <v>0</v>
      </c>
      <c r="BI46" s="104">
        <v>7</v>
      </c>
      <c r="BJ46" s="108"/>
      <c r="BK46" s="104"/>
      <c r="BL46" s="104">
        <f t="shared" si="45"/>
        <v>0</v>
      </c>
      <c r="BM46" s="104"/>
      <c r="BN46" s="104">
        <f t="shared" si="46"/>
        <v>0</v>
      </c>
      <c r="BO46" s="104"/>
      <c r="BP46" s="104">
        <f t="shared" si="47"/>
        <v>0</v>
      </c>
      <c r="BQ46" s="104">
        <v>5</v>
      </c>
      <c r="BR46" s="104"/>
      <c r="BS46" s="104"/>
      <c r="BT46" s="105">
        <f t="shared" si="48"/>
        <v>0</v>
      </c>
      <c r="BU46" s="104"/>
      <c r="BV46" s="105">
        <f t="shared" si="49"/>
        <v>0</v>
      </c>
      <c r="BW46" s="104"/>
      <c r="BX46" s="104">
        <f t="shared" ref="BX45:BX50" si="58">(BW46*$E46*$F46*$G46*$L46*$BX$11)</f>
        <v>0</v>
      </c>
      <c r="BY46" s="104">
        <v>4</v>
      </c>
      <c r="BZ46" s="104"/>
      <c r="CA46" s="104"/>
      <c r="CB46" s="104">
        <f t="shared" ref="CB45:CB50" si="59">(CA46*$E46*$F46*$G46*$L46*$CB$11)</f>
        <v>0</v>
      </c>
      <c r="CC46" s="104">
        <v>1</v>
      </c>
      <c r="CD46" s="104"/>
      <c r="CE46" s="109">
        <v>1</v>
      </c>
      <c r="CF46" s="104">
        <f t="shared" si="50"/>
        <v>180207.756288</v>
      </c>
      <c r="CG46" s="104"/>
      <c r="CH46" s="108">
        <f t="shared" si="51"/>
        <v>0</v>
      </c>
      <c r="CI46" s="104"/>
      <c r="CJ46" s="104">
        <f t="shared" si="52"/>
        <v>0</v>
      </c>
      <c r="CK46" s="110"/>
      <c r="CL46" s="104">
        <f t="shared" si="53"/>
        <v>0</v>
      </c>
      <c r="CM46" s="104"/>
      <c r="CN46" s="104">
        <f t="shared" si="54"/>
        <v>0</v>
      </c>
      <c r="CO46" s="104"/>
      <c r="CP46" s="104">
        <f t="shared" ref="CP45:CP50" si="60">(CO46*$E46*$F46*$G46*$N46*$CP$11)</f>
        <v>0</v>
      </c>
      <c r="CQ46" s="104">
        <v>1</v>
      </c>
      <c r="CR46" s="111"/>
      <c r="CS46" s="104"/>
      <c r="CT46" s="104"/>
      <c r="CU46" s="105">
        <f t="shared" si="55"/>
        <v>179</v>
      </c>
      <c r="CV46" s="105">
        <f t="shared" si="55"/>
        <v>33331760.551936001</v>
      </c>
    </row>
    <row r="47" spans="1:100" ht="30" x14ac:dyDescent="0.25">
      <c r="A47" s="76"/>
      <c r="B47" s="98">
        <v>29</v>
      </c>
      <c r="C47" s="99" t="s">
        <v>175</v>
      </c>
      <c r="D47" s="100" t="s">
        <v>176</v>
      </c>
      <c r="E47" s="80">
        <v>28004</v>
      </c>
      <c r="F47" s="101">
        <v>4.5</v>
      </c>
      <c r="G47" s="94">
        <v>0.9</v>
      </c>
      <c r="H47" s="90"/>
      <c r="I47" s="90"/>
      <c r="J47" s="90"/>
      <c r="K47" s="53"/>
      <c r="L47" s="102">
        <v>1.4</v>
      </c>
      <c r="M47" s="102">
        <v>1.68</v>
      </c>
      <c r="N47" s="102">
        <v>2.23</v>
      </c>
      <c r="O47" s="103">
        <v>2.57</v>
      </c>
      <c r="P47" s="104">
        <v>42</v>
      </c>
      <c r="Q47" s="104">
        <f t="shared" si="27"/>
        <v>7335759.8160000015</v>
      </c>
      <c r="R47" s="104"/>
      <c r="S47" s="104">
        <f t="shared" si="28"/>
        <v>0</v>
      </c>
      <c r="T47" s="104">
        <v>42</v>
      </c>
      <c r="U47" s="104">
        <f t="shared" si="29"/>
        <v>9336421.5840000007</v>
      </c>
      <c r="V47" s="104"/>
      <c r="W47" s="105">
        <f t="shared" si="30"/>
        <v>0</v>
      </c>
      <c r="X47" s="104"/>
      <c r="Y47" s="104">
        <f t="shared" si="31"/>
        <v>0</v>
      </c>
      <c r="Z47" s="104"/>
      <c r="AA47" s="104">
        <f t="shared" si="32"/>
        <v>0</v>
      </c>
      <c r="AB47" s="104"/>
      <c r="AC47" s="104"/>
      <c r="AD47" s="104"/>
      <c r="AE47" s="104">
        <f t="shared" si="33"/>
        <v>0</v>
      </c>
      <c r="AF47" s="104">
        <v>0</v>
      </c>
      <c r="AG47" s="105">
        <f t="shared" si="34"/>
        <v>0</v>
      </c>
      <c r="AH47" s="104"/>
      <c r="AI47" s="104">
        <f t="shared" si="35"/>
        <v>0</v>
      </c>
      <c r="AJ47" s="104">
        <v>17</v>
      </c>
      <c r="AK47" s="104">
        <f t="shared" si="36"/>
        <v>4210916.6736000003</v>
      </c>
      <c r="AL47" s="109"/>
      <c r="AM47" s="104">
        <f t="shared" si="37"/>
        <v>0</v>
      </c>
      <c r="AN47" s="104"/>
      <c r="AO47" s="108">
        <f t="shared" si="38"/>
        <v>0</v>
      </c>
      <c r="AP47" s="104"/>
      <c r="AQ47" s="104">
        <f t="shared" si="39"/>
        <v>0</v>
      </c>
      <c r="AR47" s="104"/>
      <c r="AS47" s="105">
        <f t="shared" si="40"/>
        <v>0</v>
      </c>
      <c r="AT47" s="104"/>
      <c r="AU47" s="104">
        <f t="shared" si="56"/>
        <v>0</v>
      </c>
      <c r="AV47" s="88" t="e">
        <f>AU47-#REF!</f>
        <v>#REF!</v>
      </c>
      <c r="AW47" s="104">
        <v>3</v>
      </c>
      <c r="AX47" s="104">
        <f t="shared" si="41"/>
        <v>628779.41280000005</v>
      </c>
      <c r="AY47" s="104">
        <v>50</v>
      </c>
      <c r="AZ47" s="104">
        <f t="shared" si="42"/>
        <v>9526960.7999999989</v>
      </c>
      <c r="BA47" s="104"/>
      <c r="BB47" s="105">
        <f t="shared" si="43"/>
        <v>0</v>
      </c>
      <c r="BC47" s="104"/>
      <c r="BD47" s="104">
        <f t="shared" ref="BD45:BD50" si="61">(BC47*$E47*$F47*$G47*$M47*$BD$11)</f>
        <v>0</v>
      </c>
      <c r="BE47" s="104"/>
      <c r="BF47" s="104">
        <f t="shared" si="44"/>
        <v>0</v>
      </c>
      <c r="BG47" s="104">
        <v>2</v>
      </c>
      <c r="BH47" s="105"/>
      <c r="BI47" s="104">
        <v>1</v>
      </c>
      <c r="BJ47" s="108"/>
      <c r="BK47" s="104"/>
      <c r="BL47" s="104">
        <f t="shared" si="45"/>
        <v>0</v>
      </c>
      <c r="BM47" s="104"/>
      <c r="BN47" s="104">
        <f t="shared" si="46"/>
        <v>0</v>
      </c>
      <c r="BO47" s="104"/>
      <c r="BP47" s="104">
        <f t="shared" si="47"/>
        <v>0</v>
      </c>
      <c r="BQ47" s="104"/>
      <c r="BR47" s="104">
        <f t="shared" ref="BR45:BR50" si="62">(BQ47*$E47*$F47*$G47*$M47*$BR$11)</f>
        <v>0</v>
      </c>
      <c r="BS47" s="104"/>
      <c r="BT47" s="105">
        <f t="shared" si="48"/>
        <v>0</v>
      </c>
      <c r="BU47" s="104"/>
      <c r="BV47" s="105">
        <f t="shared" si="49"/>
        <v>0</v>
      </c>
      <c r="BW47" s="104"/>
      <c r="BX47" s="104">
        <f t="shared" si="58"/>
        <v>0</v>
      </c>
      <c r="BY47" s="104"/>
      <c r="BZ47" s="104">
        <f t="shared" ref="BZ45:BZ50" si="63">(BY47*$E47*$F47*$G47*$L47*$BZ$11)</f>
        <v>0</v>
      </c>
      <c r="CA47" s="104"/>
      <c r="CB47" s="104">
        <f t="shared" si="59"/>
        <v>0</v>
      </c>
      <c r="CC47" s="104">
        <v>1</v>
      </c>
      <c r="CD47" s="104"/>
      <c r="CE47" s="109"/>
      <c r="CF47" s="104">
        <f t="shared" si="50"/>
        <v>0</v>
      </c>
      <c r="CG47" s="104"/>
      <c r="CH47" s="108">
        <f t="shared" si="51"/>
        <v>0</v>
      </c>
      <c r="CI47" s="104"/>
      <c r="CJ47" s="104">
        <f t="shared" si="52"/>
        <v>0</v>
      </c>
      <c r="CK47" s="110"/>
      <c r="CL47" s="104">
        <f t="shared" si="53"/>
        <v>0</v>
      </c>
      <c r="CM47" s="104"/>
      <c r="CN47" s="104">
        <f t="shared" si="54"/>
        <v>0</v>
      </c>
      <c r="CO47" s="104"/>
      <c r="CP47" s="104">
        <f t="shared" si="60"/>
        <v>0</v>
      </c>
      <c r="CQ47" s="104"/>
      <c r="CR47" s="111"/>
      <c r="CS47" s="104"/>
      <c r="CT47" s="104"/>
      <c r="CU47" s="105">
        <f t="shared" si="55"/>
        <v>158</v>
      </c>
      <c r="CV47" s="105">
        <f t="shared" si="55"/>
        <v>31038838.286399998</v>
      </c>
    </row>
    <row r="48" spans="1:100" ht="45" x14ac:dyDescent="0.25">
      <c r="A48" s="76"/>
      <c r="B48" s="98">
        <v>30</v>
      </c>
      <c r="C48" s="99" t="s">
        <v>177</v>
      </c>
      <c r="D48" s="100" t="s">
        <v>178</v>
      </c>
      <c r="E48" s="80">
        <v>28004</v>
      </c>
      <c r="F48" s="101">
        <v>1.0900000000000001</v>
      </c>
      <c r="G48" s="89">
        <v>1</v>
      </c>
      <c r="H48" s="90"/>
      <c r="I48" s="90"/>
      <c r="J48" s="90"/>
      <c r="K48" s="53"/>
      <c r="L48" s="102">
        <v>1.4</v>
      </c>
      <c r="M48" s="102">
        <v>1.68</v>
      </c>
      <c r="N48" s="102">
        <v>2.23</v>
      </c>
      <c r="O48" s="103">
        <v>2.57</v>
      </c>
      <c r="P48" s="104">
        <v>39</v>
      </c>
      <c r="Q48" s="104">
        <f t="shared" si="27"/>
        <v>1833293.0615999999</v>
      </c>
      <c r="R48" s="104"/>
      <c r="S48" s="104">
        <f t="shared" si="28"/>
        <v>0</v>
      </c>
      <c r="T48" s="104"/>
      <c r="U48" s="104">
        <f t="shared" si="29"/>
        <v>0</v>
      </c>
      <c r="V48" s="104"/>
      <c r="W48" s="105">
        <f t="shared" si="30"/>
        <v>0</v>
      </c>
      <c r="X48" s="104"/>
      <c r="Y48" s="104">
        <f t="shared" si="31"/>
        <v>0</v>
      </c>
      <c r="Z48" s="104"/>
      <c r="AA48" s="104">
        <f t="shared" si="32"/>
        <v>0</v>
      </c>
      <c r="AB48" s="104"/>
      <c r="AC48" s="104"/>
      <c r="AD48" s="104"/>
      <c r="AE48" s="104">
        <f t="shared" si="33"/>
        <v>0</v>
      </c>
      <c r="AF48" s="104">
        <v>7</v>
      </c>
      <c r="AG48" s="105">
        <f t="shared" si="34"/>
        <v>329052.60080000001</v>
      </c>
      <c r="AH48" s="104"/>
      <c r="AI48" s="104">
        <f t="shared" si="35"/>
        <v>0</v>
      </c>
      <c r="AJ48" s="104">
        <v>3</v>
      </c>
      <c r="AK48" s="104">
        <f t="shared" si="36"/>
        <v>199995.60672000001</v>
      </c>
      <c r="AL48" s="109"/>
      <c r="AM48" s="104">
        <f t="shared" si="37"/>
        <v>0</v>
      </c>
      <c r="AN48" s="104"/>
      <c r="AO48" s="108">
        <f t="shared" si="38"/>
        <v>0</v>
      </c>
      <c r="AP48" s="104"/>
      <c r="AQ48" s="104">
        <f t="shared" si="39"/>
        <v>0</v>
      </c>
      <c r="AR48" s="104"/>
      <c r="AS48" s="105">
        <f t="shared" si="40"/>
        <v>0</v>
      </c>
      <c r="AT48" s="104"/>
      <c r="AU48" s="104">
        <f t="shared" si="56"/>
        <v>0</v>
      </c>
      <c r="AV48" s="88" t="e">
        <f>AU48-#REF!</f>
        <v>#REF!</v>
      </c>
      <c r="AW48" s="104"/>
      <c r="AX48" s="104">
        <f t="shared" si="41"/>
        <v>0</v>
      </c>
      <c r="AY48" s="104"/>
      <c r="AZ48" s="104">
        <f t="shared" si="42"/>
        <v>0</v>
      </c>
      <c r="BA48" s="104"/>
      <c r="BB48" s="105">
        <f t="shared" si="43"/>
        <v>0</v>
      </c>
      <c r="BC48" s="104"/>
      <c r="BD48" s="104">
        <f t="shared" si="61"/>
        <v>0</v>
      </c>
      <c r="BE48" s="104"/>
      <c r="BF48" s="104">
        <f t="shared" si="44"/>
        <v>0</v>
      </c>
      <c r="BG48" s="104"/>
      <c r="BH48" s="105">
        <f t="shared" si="57"/>
        <v>0</v>
      </c>
      <c r="BI48" s="104">
        <v>1</v>
      </c>
      <c r="BJ48" s="108"/>
      <c r="BK48" s="104"/>
      <c r="BL48" s="104">
        <f t="shared" si="45"/>
        <v>0</v>
      </c>
      <c r="BM48" s="104"/>
      <c r="BN48" s="104">
        <f t="shared" si="46"/>
        <v>0</v>
      </c>
      <c r="BO48" s="104"/>
      <c r="BP48" s="104">
        <f t="shared" si="47"/>
        <v>0</v>
      </c>
      <c r="BQ48" s="104"/>
      <c r="BR48" s="104">
        <f t="shared" si="62"/>
        <v>0</v>
      </c>
      <c r="BS48" s="104"/>
      <c r="BT48" s="105">
        <f t="shared" si="48"/>
        <v>0</v>
      </c>
      <c r="BU48" s="104"/>
      <c r="BV48" s="105">
        <f t="shared" si="49"/>
        <v>0</v>
      </c>
      <c r="BW48" s="104"/>
      <c r="BX48" s="104">
        <f t="shared" si="58"/>
        <v>0</v>
      </c>
      <c r="BY48" s="104"/>
      <c r="BZ48" s="104">
        <f t="shared" si="63"/>
        <v>0</v>
      </c>
      <c r="CA48" s="104"/>
      <c r="CB48" s="104">
        <f t="shared" si="59"/>
        <v>0</v>
      </c>
      <c r="CC48" s="104"/>
      <c r="CD48" s="104">
        <f t="shared" ref="CD45:CD50" si="64">(CC48*$E48*$F48*$G48*$M48*$CD$11)</f>
        <v>0</v>
      </c>
      <c r="CE48" s="109"/>
      <c r="CF48" s="104">
        <f t="shared" si="50"/>
        <v>0</v>
      </c>
      <c r="CG48" s="104"/>
      <c r="CH48" s="108">
        <f t="shared" si="51"/>
        <v>0</v>
      </c>
      <c r="CI48" s="104"/>
      <c r="CJ48" s="104">
        <f t="shared" si="52"/>
        <v>0</v>
      </c>
      <c r="CK48" s="110"/>
      <c r="CL48" s="104">
        <f t="shared" si="53"/>
        <v>0</v>
      </c>
      <c r="CM48" s="104"/>
      <c r="CN48" s="104">
        <f t="shared" si="54"/>
        <v>0</v>
      </c>
      <c r="CO48" s="104"/>
      <c r="CP48" s="104">
        <f t="shared" si="60"/>
        <v>0</v>
      </c>
      <c r="CQ48" s="104"/>
      <c r="CR48" s="111"/>
      <c r="CS48" s="104"/>
      <c r="CT48" s="104"/>
      <c r="CU48" s="105">
        <f t="shared" si="55"/>
        <v>50</v>
      </c>
      <c r="CV48" s="105">
        <f t="shared" si="55"/>
        <v>2362341.2691199998</v>
      </c>
    </row>
    <row r="49" spans="1:100" ht="36.75" customHeight="1" x14ac:dyDescent="0.25">
      <c r="A49" s="76"/>
      <c r="B49" s="98">
        <v>31</v>
      </c>
      <c r="C49" s="99" t="s">
        <v>179</v>
      </c>
      <c r="D49" s="100" t="s">
        <v>180</v>
      </c>
      <c r="E49" s="80">
        <v>28004</v>
      </c>
      <c r="F49" s="121">
        <v>4.51</v>
      </c>
      <c r="G49" s="89">
        <v>1</v>
      </c>
      <c r="H49" s="90"/>
      <c r="I49" s="90"/>
      <c r="J49" s="90"/>
      <c r="K49" s="53"/>
      <c r="L49" s="102">
        <v>1.4</v>
      </c>
      <c r="M49" s="102">
        <v>1.68</v>
      </c>
      <c r="N49" s="102">
        <v>2.23</v>
      </c>
      <c r="O49" s="103">
        <v>2.57</v>
      </c>
      <c r="P49" s="104">
        <v>3</v>
      </c>
      <c r="Q49" s="104">
        <f t="shared" si="27"/>
        <v>583496.94479999994</v>
      </c>
      <c r="R49" s="104"/>
      <c r="S49" s="104">
        <f t="shared" si="28"/>
        <v>0</v>
      </c>
      <c r="T49" s="104"/>
      <c r="U49" s="104">
        <f t="shared" si="29"/>
        <v>0</v>
      </c>
      <c r="V49" s="104"/>
      <c r="W49" s="105">
        <f t="shared" si="30"/>
        <v>0</v>
      </c>
      <c r="X49" s="104"/>
      <c r="Y49" s="104">
        <f t="shared" si="31"/>
        <v>0</v>
      </c>
      <c r="Z49" s="104"/>
      <c r="AA49" s="104">
        <f t="shared" si="32"/>
        <v>0</v>
      </c>
      <c r="AB49" s="104"/>
      <c r="AC49" s="104"/>
      <c r="AD49" s="104"/>
      <c r="AE49" s="104">
        <f t="shared" si="33"/>
        <v>0</v>
      </c>
      <c r="AF49" s="104">
        <v>0</v>
      </c>
      <c r="AG49" s="105">
        <f t="shared" si="34"/>
        <v>0</v>
      </c>
      <c r="AH49" s="104"/>
      <c r="AI49" s="104">
        <f t="shared" si="35"/>
        <v>0</v>
      </c>
      <c r="AJ49" s="104">
        <v>8</v>
      </c>
      <c r="AK49" s="104">
        <f t="shared" si="36"/>
        <v>2206679.35488</v>
      </c>
      <c r="AL49" s="109"/>
      <c r="AM49" s="104">
        <f t="shared" si="37"/>
        <v>0</v>
      </c>
      <c r="AN49" s="104"/>
      <c r="AO49" s="108">
        <f t="shared" si="38"/>
        <v>0</v>
      </c>
      <c r="AP49" s="104"/>
      <c r="AQ49" s="104">
        <f t="shared" si="39"/>
        <v>0</v>
      </c>
      <c r="AR49" s="104"/>
      <c r="AS49" s="105">
        <f t="shared" si="40"/>
        <v>0</v>
      </c>
      <c r="AT49" s="104"/>
      <c r="AU49" s="104">
        <f t="shared" si="56"/>
        <v>0</v>
      </c>
      <c r="AV49" s="88" t="e">
        <f>AU49-#REF!</f>
        <v>#REF!</v>
      </c>
      <c r="AW49" s="104"/>
      <c r="AX49" s="104">
        <f t="shared" si="41"/>
        <v>0</v>
      </c>
      <c r="AY49" s="104"/>
      <c r="AZ49" s="104">
        <f t="shared" si="42"/>
        <v>0</v>
      </c>
      <c r="BA49" s="104"/>
      <c r="BB49" s="105">
        <f t="shared" si="43"/>
        <v>0</v>
      </c>
      <c r="BC49" s="104"/>
      <c r="BD49" s="104">
        <f t="shared" si="61"/>
        <v>0</v>
      </c>
      <c r="BE49" s="104"/>
      <c r="BF49" s="104">
        <f t="shared" si="44"/>
        <v>0</v>
      </c>
      <c r="BG49" s="104"/>
      <c r="BH49" s="105">
        <f t="shared" si="57"/>
        <v>0</v>
      </c>
      <c r="BI49" s="104"/>
      <c r="BJ49" s="108">
        <f t="shared" ref="BJ45:BJ50" si="65">(BI49*$E49*$F49*$G49*$M49*$BJ$11)</f>
        <v>0</v>
      </c>
      <c r="BK49" s="104"/>
      <c r="BL49" s="104">
        <f t="shared" si="45"/>
        <v>0</v>
      </c>
      <c r="BM49" s="104"/>
      <c r="BN49" s="104">
        <f t="shared" si="46"/>
        <v>0</v>
      </c>
      <c r="BO49" s="104"/>
      <c r="BP49" s="104">
        <f t="shared" si="47"/>
        <v>0</v>
      </c>
      <c r="BQ49" s="104"/>
      <c r="BR49" s="104">
        <f t="shared" si="62"/>
        <v>0</v>
      </c>
      <c r="BS49" s="104"/>
      <c r="BT49" s="105">
        <f t="shared" si="48"/>
        <v>0</v>
      </c>
      <c r="BU49" s="104"/>
      <c r="BV49" s="105">
        <f t="shared" si="49"/>
        <v>0</v>
      </c>
      <c r="BW49" s="104"/>
      <c r="BX49" s="104">
        <f t="shared" si="58"/>
        <v>0</v>
      </c>
      <c r="BY49" s="104"/>
      <c r="BZ49" s="104">
        <f t="shared" si="63"/>
        <v>0</v>
      </c>
      <c r="CA49" s="104"/>
      <c r="CB49" s="104">
        <f t="shared" si="59"/>
        <v>0</v>
      </c>
      <c r="CC49" s="104"/>
      <c r="CD49" s="104">
        <f t="shared" si="64"/>
        <v>0</v>
      </c>
      <c r="CE49" s="109"/>
      <c r="CF49" s="104">
        <f t="shared" si="50"/>
        <v>0</v>
      </c>
      <c r="CG49" s="104"/>
      <c r="CH49" s="108">
        <f t="shared" si="51"/>
        <v>0</v>
      </c>
      <c r="CI49" s="104"/>
      <c r="CJ49" s="104">
        <f t="shared" si="52"/>
        <v>0</v>
      </c>
      <c r="CK49" s="110"/>
      <c r="CL49" s="104">
        <f t="shared" si="53"/>
        <v>0</v>
      </c>
      <c r="CM49" s="104"/>
      <c r="CN49" s="104">
        <f t="shared" si="54"/>
        <v>0</v>
      </c>
      <c r="CO49" s="104"/>
      <c r="CP49" s="104">
        <f t="shared" si="60"/>
        <v>0</v>
      </c>
      <c r="CQ49" s="104"/>
      <c r="CR49" s="111"/>
      <c r="CS49" s="104"/>
      <c r="CT49" s="104"/>
      <c r="CU49" s="105">
        <f t="shared" si="55"/>
        <v>11</v>
      </c>
      <c r="CV49" s="105">
        <f t="shared" si="55"/>
        <v>2790176.2996800002</v>
      </c>
    </row>
    <row r="50" spans="1:100" ht="45.75" customHeight="1" x14ac:dyDescent="0.25">
      <c r="A50" s="76"/>
      <c r="B50" s="98">
        <v>32</v>
      </c>
      <c r="C50" s="100" t="s">
        <v>181</v>
      </c>
      <c r="D50" s="100" t="s">
        <v>182</v>
      </c>
      <c r="E50" s="80">
        <v>28004</v>
      </c>
      <c r="F50" s="101">
        <v>2.0499999999999998</v>
      </c>
      <c r="G50" s="89">
        <v>1</v>
      </c>
      <c r="H50" s="90"/>
      <c r="I50" s="90"/>
      <c r="J50" s="90"/>
      <c r="K50" s="53"/>
      <c r="L50" s="102">
        <v>1.4</v>
      </c>
      <c r="M50" s="102">
        <v>1.68</v>
      </c>
      <c r="N50" s="102">
        <v>2.23</v>
      </c>
      <c r="O50" s="103">
        <v>2.57</v>
      </c>
      <c r="P50" s="104">
        <v>0</v>
      </c>
      <c r="Q50" s="104">
        <f t="shared" si="27"/>
        <v>0</v>
      </c>
      <c r="R50" s="104"/>
      <c r="S50" s="104">
        <f t="shared" si="28"/>
        <v>0</v>
      </c>
      <c r="T50" s="104"/>
      <c r="U50" s="104">
        <f t="shared" si="29"/>
        <v>0</v>
      </c>
      <c r="V50" s="104"/>
      <c r="W50" s="105">
        <f t="shared" si="30"/>
        <v>0</v>
      </c>
      <c r="X50" s="104"/>
      <c r="Y50" s="104">
        <f t="shared" si="31"/>
        <v>0</v>
      </c>
      <c r="Z50" s="104"/>
      <c r="AA50" s="104">
        <f t="shared" si="32"/>
        <v>0</v>
      </c>
      <c r="AB50" s="104"/>
      <c r="AC50" s="104"/>
      <c r="AD50" s="104"/>
      <c r="AE50" s="104">
        <f t="shared" si="33"/>
        <v>0</v>
      </c>
      <c r="AF50" s="104">
        <v>0</v>
      </c>
      <c r="AG50" s="105">
        <f t="shared" si="34"/>
        <v>0</v>
      </c>
      <c r="AH50" s="104"/>
      <c r="AI50" s="104">
        <f t="shared" si="35"/>
        <v>0</v>
      </c>
      <c r="AJ50" s="104"/>
      <c r="AK50" s="104">
        <f t="shared" si="36"/>
        <v>0</v>
      </c>
      <c r="AL50" s="109"/>
      <c r="AM50" s="104">
        <f t="shared" si="37"/>
        <v>0</v>
      </c>
      <c r="AN50" s="104"/>
      <c r="AO50" s="108">
        <f t="shared" si="38"/>
        <v>0</v>
      </c>
      <c r="AP50" s="104"/>
      <c r="AQ50" s="104">
        <f t="shared" si="39"/>
        <v>0</v>
      </c>
      <c r="AR50" s="104"/>
      <c r="AS50" s="105">
        <f t="shared" si="40"/>
        <v>0</v>
      </c>
      <c r="AT50" s="104"/>
      <c r="AU50" s="104">
        <f t="shared" si="56"/>
        <v>0</v>
      </c>
      <c r="AV50" s="88" t="e">
        <f>AU50-#REF!</f>
        <v>#REF!</v>
      </c>
      <c r="AW50" s="104">
        <v>0</v>
      </c>
      <c r="AX50" s="104">
        <f t="shared" si="41"/>
        <v>0</v>
      </c>
      <c r="AY50" s="104"/>
      <c r="AZ50" s="104">
        <f t="shared" si="42"/>
        <v>0</v>
      </c>
      <c r="BA50" s="104"/>
      <c r="BB50" s="105">
        <f t="shared" si="43"/>
        <v>0</v>
      </c>
      <c r="BC50" s="104"/>
      <c r="BD50" s="104">
        <f t="shared" si="61"/>
        <v>0</v>
      </c>
      <c r="BE50" s="104"/>
      <c r="BF50" s="104">
        <f t="shared" si="44"/>
        <v>0</v>
      </c>
      <c r="BG50" s="104"/>
      <c r="BH50" s="105">
        <f t="shared" si="57"/>
        <v>0</v>
      </c>
      <c r="BI50" s="104"/>
      <c r="BJ50" s="108">
        <f t="shared" si="65"/>
        <v>0</v>
      </c>
      <c r="BK50" s="104"/>
      <c r="BL50" s="104">
        <f t="shared" si="45"/>
        <v>0</v>
      </c>
      <c r="BM50" s="104"/>
      <c r="BN50" s="104">
        <f t="shared" si="46"/>
        <v>0</v>
      </c>
      <c r="BO50" s="104"/>
      <c r="BP50" s="104">
        <f t="shared" si="47"/>
        <v>0</v>
      </c>
      <c r="BQ50" s="104"/>
      <c r="BR50" s="104">
        <f t="shared" si="62"/>
        <v>0</v>
      </c>
      <c r="BS50" s="104"/>
      <c r="BT50" s="105">
        <f t="shared" si="48"/>
        <v>0</v>
      </c>
      <c r="BU50" s="104"/>
      <c r="BV50" s="105">
        <f t="shared" si="49"/>
        <v>0</v>
      </c>
      <c r="BW50" s="104"/>
      <c r="BX50" s="104">
        <f t="shared" si="58"/>
        <v>0</v>
      </c>
      <c r="BY50" s="104"/>
      <c r="BZ50" s="104">
        <f t="shared" si="63"/>
        <v>0</v>
      </c>
      <c r="CA50" s="104"/>
      <c r="CB50" s="104">
        <f t="shared" si="59"/>
        <v>0</v>
      </c>
      <c r="CC50" s="104"/>
      <c r="CD50" s="104">
        <f t="shared" si="64"/>
        <v>0</v>
      </c>
      <c r="CE50" s="109"/>
      <c r="CF50" s="104">
        <f t="shared" si="50"/>
        <v>0</v>
      </c>
      <c r="CG50" s="104"/>
      <c r="CH50" s="108">
        <f t="shared" si="51"/>
        <v>0</v>
      </c>
      <c r="CI50" s="104"/>
      <c r="CJ50" s="104">
        <f t="shared" si="52"/>
        <v>0</v>
      </c>
      <c r="CK50" s="110"/>
      <c r="CL50" s="104">
        <f t="shared" si="53"/>
        <v>0</v>
      </c>
      <c r="CM50" s="104"/>
      <c r="CN50" s="104">
        <f t="shared" si="54"/>
        <v>0</v>
      </c>
      <c r="CO50" s="104"/>
      <c r="CP50" s="104">
        <f t="shared" si="60"/>
        <v>0</v>
      </c>
      <c r="CQ50" s="104"/>
      <c r="CR50" s="111"/>
      <c r="CS50" s="104"/>
      <c r="CT50" s="104"/>
      <c r="CU50" s="105">
        <f t="shared" si="55"/>
        <v>0</v>
      </c>
      <c r="CV50" s="105">
        <f t="shared" si="55"/>
        <v>0</v>
      </c>
    </row>
    <row r="51" spans="1:100" ht="15.75" customHeight="1" x14ac:dyDescent="0.25">
      <c r="A51" s="93">
        <v>6</v>
      </c>
      <c r="B51" s="119"/>
      <c r="C51" s="78" t="s">
        <v>183</v>
      </c>
      <c r="D51" s="79" t="s">
        <v>184</v>
      </c>
      <c r="E51" s="80">
        <v>28004</v>
      </c>
      <c r="F51" s="85">
        <v>0.8</v>
      </c>
      <c r="G51" s="94"/>
      <c r="H51" s="90"/>
      <c r="I51" s="90"/>
      <c r="J51" s="90"/>
      <c r="K51" s="95"/>
      <c r="L51" s="96">
        <v>1.4</v>
      </c>
      <c r="M51" s="96">
        <v>1.68</v>
      </c>
      <c r="N51" s="96">
        <v>2.23</v>
      </c>
      <c r="O51" s="97">
        <v>2.57</v>
      </c>
      <c r="P51" s="87">
        <f t="shared" ref="P51:Y51" si="66">SUM(P52:P55)</f>
        <v>6</v>
      </c>
      <c r="Q51" s="87">
        <f t="shared" si="66"/>
        <v>128017.67434696</v>
      </c>
      <c r="R51" s="87">
        <f t="shared" si="66"/>
        <v>15</v>
      </c>
      <c r="S51" s="87">
        <f t="shared" si="66"/>
        <v>205169.13288960001</v>
      </c>
      <c r="T51" s="87">
        <f t="shared" si="66"/>
        <v>24</v>
      </c>
      <c r="U51" s="87">
        <f t="shared" si="66"/>
        <v>1172069.2001407999</v>
      </c>
      <c r="V51" s="87">
        <f t="shared" si="66"/>
        <v>0</v>
      </c>
      <c r="W51" s="87">
        <f t="shared" si="66"/>
        <v>0</v>
      </c>
      <c r="X51" s="87">
        <f t="shared" si="66"/>
        <v>0</v>
      </c>
      <c r="Y51" s="87">
        <f t="shared" si="66"/>
        <v>0</v>
      </c>
      <c r="Z51" s="87">
        <f>SUM(Z52:Z55)</f>
        <v>800</v>
      </c>
      <c r="AA51" s="87">
        <f t="shared" ref="AA51:CL51" si="67">SUM(AA52:AA55)</f>
        <v>70851999.180416003</v>
      </c>
      <c r="AB51" s="87">
        <f t="shared" si="67"/>
        <v>0</v>
      </c>
      <c r="AC51" s="87">
        <f t="shared" si="67"/>
        <v>0</v>
      </c>
      <c r="AD51" s="87">
        <f t="shared" si="67"/>
        <v>50</v>
      </c>
      <c r="AE51" s="87">
        <f t="shared" si="67"/>
        <v>4064526.0996479997</v>
      </c>
      <c r="AF51" s="87">
        <f t="shared" si="67"/>
        <v>30</v>
      </c>
      <c r="AG51" s="87">
        <f t="shared" si="67"/>
        <v>410338.26577920001</v>
      </c>
      <c r="AH51" s="87">
        <f t="shared" si="67"/>
        <v>91</v>
      </c>
      <c r="AI51" s="87">
        <f t="shared" si="67"/>
        <v>2552027.7991651194</v>
      </c>
      <c r="AJ51" s="87">
        <f t="shared" si="67"/>
        <v>5</v>
      </c>
      <c r="AK51" s="87">
        <f t="shared" si="67"/>
        <v>96514.992926719991</v>
      </c>
      <c r="AL51" s="87">
        <f t="shared" si="67"/>
        <v>0</v>
      </c>
      <c r="AM51" s="87">
        <f t="shared" si="67"/>
        <v>0</v>
      </c>
      <c r="AN51" s="87">
        <f t="shared" si="67"/>
        <v>10</v>
      </c>
      <c r="AO51" s="87">
        <f t="shared" si="67"/>
        <v>163681.86554368003</v>
      </c>
      <c r="AP51" s="87">
        <f t="shared" si="67"/>
        <v>0</v>
      </c>
      <c r="AQ51" s="87">
        <f t="shared" si="67"/>
        <v>0</v>
      </c>
      <c r="AR51" s="87">
        <f t="shared" si="67"/>
        <v>0</v>
      </c>
      <c r="AS51" s="87">
        <f t="shared" si="67"/>
        <v>0</v>
      </c>
      <c r="AT51" s="87">
        <f t="shared" si="67"/>
        <v>5</v>
      </c>
      <c r="AU51" s="87">
        <f t="shared" si="67"/>
        <v>0</v>
      </c>
      <c r="AV51" s="88" t="e">
        <f>AU51-#REF!</f>
        <v>#REF!</v>
      </c>
      <c r="AW51" s="87">
        <f t="shared" si="67"/>
        <v>51</v>
      </c>
      <c r="AX51" s="87">
        <f t="shared" si="67"/>
        <v>996912.56969113625</v>
      </c>
      <c r="AY51" s="87">
        <f t="shared" si="67"/>
        <v>100</v>
      </c>
      <c r="AZ51" s="87">
        <f t="shared" si="67"/>
        <v>1490078.0538880001</v>
      </c>
      <c r="BA51" s="87">
        <f t="shared" si="67"/>
        <v>0</v>
      </c>
      <c r="BB51" s="87">
        <f t="shared" si="67"/>
        <v>0</v>
      </c>
      <c r="BC51" s="87">
        <f t="shared" si="67"/>
        <v>24</v>
      </c>
      <c r="BD51" s="87"/>
      <c r="BE51" s="87">
        <f t="shared" si="67"/>
        <v>11</v>
      </c>
      <c r="BF51" s="87">
        <f t="shared" si="67"/>
        <v>439762.17701068806</v>
      </c>
      <c r="BG51" s="87">
        <f t="shared" si="67"/>
        <v>13</v>
      </c>
      <c r="BH51" s="87"/>
      <c r="BI51" s="87">
        <f t="shared" si="67"/>
        <v>67</v>
      </c>
      <c r="BJ51" s="87"/>
      <c r="BK51" s="87">
        <f t="shared" si="67"/>
        <v>123</v>
      </c>
      <c r="BL51" s="87">
        <f t="shared" si="67"/>
        <v>6674062.8549647992</v>
      </c>
      <c r="BM51" s="87">
        <f t="shared" si="67"/>
        <v>400</v>
      </c>
      <c r="BN51" s="87">
        <f t="shared" si="67"/>
        <v>23738533.326655999</v>
      </c>
      <c r="BO51" s="87">
        <f t="shared" si="67"/>
        <v>0</v>
      </c>
      <c r="BP51" s="87">
        <f t="shared" si="67"/>
        <v>0</v>
      </c>
      <c r="BQ51" s="87">
        <f t="shared" si="67"/>
        <v>94</v>
      </c>
      <c r="BR51" s="87"/>
      <c r="BS51" s="87">
        <f t="shared" si="67"/>
        <v>0</v>
      </c>
      <c r="BT51" s="87">
        <f t="shared" si="67"/>
        <v>0</v>
      </c>
      <c r="BU51" s="87">
        <f t="shared" si="67"/>
        <v>115</v>
      </c>
      <c r="BV51" s="87">
        <f t="shared" si="67"/>
        <v>1151084.1227008</v>
      </c>
      <c r="BW51" s="87">
        <f t="shared" si="67"/>
        <v>23</v>
      </c>
      <c r="BX51" s="87"/>
      <c r="BY51" s="87">
        <f t="shared" si="67"/>
        <v>52</v>
      </c>
      <c r="BZ51" s="87">
        <f t="shared" si="67"/>
        <v>0</v>
      </c>
      <c r="CA51" s="87">
        <f t="shared" si="67"/>
        <v>36</v>
      </c>
      <c r="CB51" s="87">
        <f t="shared" si="67"/>
        <v>0</v>
      </c>
      <c r="CC51" s="87">
        <f t="shared" si="67"/>
        <v>0</v>
      </c>
      <c r="CD51" s="87">
        <f t="shared" si="67"/>
        <v>0</v>
      </c>
      <c r="CE51" s="87">
        <f t="shared" si="67"/>
        <v>10</v>
      </c>
      <c r="CF51" s="87">
        <f t="shared" si="67"/>
        <v>134333.74523392002</v>
      </c>
      <c r="CG51" s="87">
        <f t="shared" si="67"/>
        <v>0</v>
      </c>
      <c r="CH51" s="87">
        <f t="shared" si="67"/>
        <v>0</v>
      </c>
      <c r="CI51" s="87">
        <f t="shared" si="67"/>
        <v>0</v>
      </c>
      <c r="CJ51" s="87">
        <f t="shared" si="67"/>
        <v>0</v>
      </c>
      <c r="CK51" s="87">
        <f t="shared" si="67"/>
        <v>8</v>
      </c>
      <c r="CL51" s="87"/>
      <c r="CM51" s="87">
        <f t="shared" ref="CM51:CT51" si="68">SUM(CM52:CM55)</f>
        <v>14</v>
      </c>
      <c r="CN51" s="87">
        <f t="shared" si="68"/>
        <v>709555.65365471994</v>
      </c>
      <c r="CO51" s="87">
        <f t="shared" si="68"/>
        <v>20</v>
      </c>
      <c r="CP51" s="87"/>
      <c r="CQ51" s="87">
        <f t="shared" si="68"/>
        <v>12</v>
      </c>
      <c r="CR51" s="87"/>
      <c r="CS51" s="87">
        <f t="shared" si="68"/>
        <v>0</v>
      </c>
      <c r="CT51" s="87">
        <f t="shared" si="68"/>
        <v>0</v>
      </c>
      <c r="CU51" s="87">
        <f>SUM(CU52:CU55)</f>
        <v>2209</v>
      </c>
      <c r="CV51" s="87">
        <f t="shared" ref="CV51" si="69">SUM(CV52:CV55)</f>
        <v>114978666.71465614</v>
      </c>
    </row>
    <row r="52" spans="1:100" ht="45" x14ac:dyDescent="0.25">
      <c r="A52" s="76"/>
      <c r="B52" s="99">
        <v>33</v>
      </c>
      <c r="C52" s="99" t="s">
        <v>185</v>
      </c>
      <c r="D52" s="172" t="s">
        <v>186</v>
      </c>
      <c r="E52" s="80">
        <v>28004</v>
      </c>
      <c r="F52" s="173">
        <v>0.32</v>
      </c>
      <c r="G52" s="89">
        <v>1</v>
      </c>
      <c r="H52" s="90"/>
      <c r="I52" s="90"/>
      <c r="J52" s="90"/>
      <c r="K52" s="116">
        <v>0.97470000000000001</v>
      </c>
      <c r="L52" s="102">
        <v>1.4</v>
      </c>
      <c r="M52" s="102">
        <v>1.68</v>
      </c>
      <c r="N52" s="102">
        <v>2.23</v>
      </c>
      <c r="O52" s="103">
        <v>2.57</v>
      </c>
      <c r="P52" s="104">
        <v>5</v>
      </c>
      <c r="Q52" s="117">
        <f t="shared" ref="Q52:Q55" si="70">(P52*$E52*$F52*((1-$K52)+$K52*$L52*$Q$11*$G52))</f>
        <v>68389.710963200007</v>
      </c>
      <c r="R52" s="117">
        <v>15</v>
      </c>
      <c r="S52" s="117">
        <f>(R52*$E52*$F52*((1-$K52)+$K52*$L52*$S$11*$G52))</f>
        <v>205169.13288960001</v>
      </c>
      <c r="T52" s="104">
        <v>12</v>
      </c>
      <c r="U52" s="117">
        <f t="shared" ref="U52:U55" si="71">(T52*$E52*$F52*((1-$K52)+$K52*$L52*U$11*$G52))</f>
        <v>208157.48677631997</v>
      </c>
      <c r="V52" s="104"/>
      <c r="W52" s="117">
        <f>(V52*$E52*$F52*((1-$K52)+$K52*$L52*$W$11*$G52))</f>
        <v>0</v>
      </c>
      <c r="X52" s="104"/>
      <c r="Y52" s="117">
        <f>(X52*$E52*$F52*((1-$K52)+$K52*$L52*$Y$11*$G52))</f>
        <v>0</v>
      </c>
      <c r="Z52" s="104"/>
      <c r="AA52" s="117">
        <f>(Z52*$E52*$F52*((1-$K52)+$K52*$L52*$AA$11*$G52))</f>
        <v>0</v>
      </c>
      <c r="AB52" s="104"/>
      <c r="AC52" s="104"/>
      <c r="AD52" s="104"/>
      <c r="AE52" s="117">
        <f>(AD52*$E52*$F52*((1-$K52)+$K52*$L52*AE$11*$G52))</f>
        <v>0</v>
      </c>
      <c r="AF52" s="104">
        <v>30</v>
      </c>
      <c r="AG52" s="117">
        <f>(AF52*$E52*$F52*((1-$K52)+$K52*$G52*AG$11*$L52))</f>
        <v>410338.26577920001</v>
      </c>
      <c r="AH52" s="104">
        <v>71</v>
      </c>
      <c r="AI52" s="117">
        <f>(AH52*$E52*$F52*((1-$K52)+$K52*$G52*AI$11*$L52))</f>
        <v>1144776.94084352</v>
      </c>
      <c r="AJ52" s="104">
        <v>5</v>
      </c>
      <c r="AK52" s="117">
        <f>(AJ52*$E52*$F52*((1-$K52)+$K52*$G52*AK$11*$M52))</f>
        <v>96514.992926719991</v>
      </c>
      <c r="AL52" s="109"/>
      <c r="AM52" s="104"/>
      <c r="AN52" s="104">
        <v>10</v>
      </c>
      <c r="AO52" s="117">
        <f>(AN52*$E52*$F52*((1-$K52)+$K52*$G52*AO$11*$M52))</f>
        <v>163681.86554368003</v>
      </c>
      <c r="AP52" s="104"/>
      <c r="AQ52" s="104"/>
      <c r="AR52" s="104"/>
      <c r="AS52" s="104"/>
      <c r="AT52" s="104">
        <v>2</v>
      </c>
      <c r="AU52" s="117"/>
      <c r="AV52" s="88" t="e">
        <f>AU52-#REF!</f>
        <v>#REF!</v>
      </c>
      <c r="AW52" s="104">
        <v>49</v>
      </c>
      <c r="AX52" s="117">
        <f>(AW52*$E52*$F52*((1-$K52)+$K52*$M52*$G52*$AX$11))</f>
        <v>802041.14116403216</v>
      </c>
      <c r="AY52" s="104">
        <v>100</v>
      </c>
      <c r="AZ52" s="117">
        <f>(AY52*$E52*$F52*((1-$K52)+$K52*$G52*AZ$11*$M52))</f>
        <v>1490078.0538880001</v>
      </c>
      <c r="BA52" s="104"/>
      <c r="BB52" s="104"/>
      <c r="BC52" s="104">
        <v>13</v>
      </c>
      <c r="BD52" s="117"/>
      <c r="BE52" s="104">
        <v>5</v>
      </c>
      <c r="BF52" s="117">
        <f>(BE52*$E52*$F52*((1-$K52)+$K52*$G52*BF$11*$M52))</f>
        <v>67166.872616960012</v>
      </c>
      <c r="BG52" s="104">
        <v>5</v>
      </c>
      <c r="BH52" s="117"/>
      <c r="BI52" s="104">
        <v>61</v>
      </c>
      <c r="BJ52" s="117"/>
      <c r="BK52" s="104"/>
      <c r="BL52" s="117">
        <f>(BK52*$E52*$F52*((1-$K52)+$K52*$G52*BL$11*$L52))</f>
        <v>0</v>
      </c>
      <c r="BM52" s="104">
        <v>95</v>
      </c>
      <c r="BN52" s="117">
        <f>(BM52*$E52*$F52*((1-$K52)+$K52*$G52*BN$11*$L52))</f>
        <v>1183234.8654079998</v>
      </c>
      <c r="BO52" s="104"/>
      <c r="BP52" s="104"/>
      <c r="BQ52" s="104">
        <v>30</v>
      </c>
      <c r="BR52" s="117"/>
      <c r="BS52" s="104"/>
      <c r="BT52" s="104"/>
      <c r="BU52" s="104">
        <v>115</v>
      </c>
      <c r="BV52" s="117">
        <f>(BU52*$E52*$F52*((1-$K52)+$K52*$G52*BV$11*$L52))</f>
        <v>1151084.1227008</v>
      </c>
      <c r="BW52" s="104"/>
      <c r="BX52" s="117">
        <f>(BW52*$E52*$F52*((1-$K52)+$K52*$G52*BX$11*$L52))</f>
        <v>0</v>
      </c>
      <c r="BY52" s="104">
        <v>50</v>
      </c>
      <c r="BZ52" s="117"/>
      <c r="CA52" s="104">
        <v>36</v>
      </c>
      <c r="CB52" s="118"/>
      <c r="CC52" s="104"/>
      <c r="CD52" s="117">
        <f>(CC52*$E52*$F52*((1-$K52)+$K52*$G52*CD$11*$M52))</f>
        <v>0</v>
      </c>
      <c r="CE52" s="109">
        <v>10</v>
      </c>
      <c r="CF52" s="117">
        <f>(CE52*$E52*$F52*((1-$K52)+$K52*$G52*CF$11*$M52))</f>
        <v>134333.74523392002</v>
      </c>
      <c r="CG52" s="104"/>
      <c r="CH52" s="108"/>
      <c r="CI52" s="104"/>
      <c r="CJ52" s="104"/>
      <c r="CK52" s="104">
        <v>6</v>
      </c>
      <c r="CL52" s="117"/>
      <c r="CM52" s="104">
        <v>4</v>
      </c>
      <c r="CN52" s="117">
        <f>(CM52*$E52*$F52*((1-$K52)+$K52*$G52*CN$11*$M52))</f>
        <v>59603.12215552001</v>
      </c>
      <c r="CO52" s="104">
        <v>20</v>
      </c>
      <c r="CP52" s="117"/>
      <c r="CQ52" s="104">
        <v>9</v>
      </c>
      <c r="CR52" s="117"/>
      <c r="CS52" s="104"/>
      <c r="CT52" s="104"/>
      <c r="CU52" s="105">
        <f t="shared" ref="CU52:CV55" si="72">SUM(P52,R52,T52,V52,X52,Z52,AB52,AD52,AF52,AL52,BO52,AH52,AR52,CA52,AT52,AW52,AJ52,BA52,AN52,BC52,CC52,BE52,BG52,BI52,BQ52,BK52,BM52,BS52,BU52,BW52,BY52,CE52,AY52,AP52,CG52,CI52,CK52,CM52,CO52,CQ52,CS52)</f>
        <v>758</v>
      </c>
      <c r="CV52" s="118">
        <f t="shared" si="72"/>
        <v>7184570.3188894736</v>
      </c>
    </row>
    <row r="53" spans="1:100" ht="60" x14ac:dyDescent="0.25">
      <c r="A53" s="76"/>
      <c r="B53" s="99">
        <v>34</v>
      </c>
      <c r="C53" s="99" t="s">
        <v>187</v>
      </c>
      <c r="D53" s="172" t="s">
        <v>188</v>
      </c>
      <c r="E53" s="80">
        <v>28004</v>
      </c>
      <c r="F53" s="173">
        <v>1.39</v>
      </c>
      <c r="G53" s="89">
        <v>1</v>
      </c>
      <c r="H53" s="90"/>
      <c r="I53" s="90"/>
      <c r="J53" s="90"/>
      <c r="K53" s="116">
        <v>0.9849</v>
      </c>
      <c r="L53" s="102">
        <v>1.4</v>
      </c>
      <c r="M53" s="102">
        <v>1.68</v>
      </c>
      <c r="N53" s="102">
        <v>2.23</v>
      </c>
      <c r="O53" s="103">
        <v>2.57</v>
      </c>
      <c r="P53" s="104">
        <v>1</v>
      </c>
      <c r="Q53" s="117">
        <f t="shared" si="70"/>
        <v>59627.963383760005</v>
      </c>
      <c r="R53" s="117"/>
      <c r="S53" s="117">
        <f>(R53*$E53*$F53*((1-$K53)+$K53*$L53*$S$11*$G53))</f>
        <v>0</v>
      </c>
      <c r="T53" s="104">
        <v>10</v>
      </c>
      <c r="U53" s="117">
        <f t="shared" si="71"/>
        <v>757298.32682239986</v>
      </c>
      <c r="V53" s="104"/>
      <c r="W53" s="117">
        <f>(V53*$E53*$F53*((1-$K53)+$K53*$L53*$W$11*$G53))</f>
        <v>0</v>
      </c>
      <c r="X53" s="104"/>
      <c r="Y53" s="117">
        <f>(X53*$E53*$F53*((1-$K53)+$K53*$L53*$Y$11*$G53))</f>
        <v>0</v>
      </c>
      <c r="Z53" s="104"/>
      <c r="AA53" s="117">
        <f>(Z53*$E53*$F53*((1-$K53)+$K53*$L53*$AA$11*$G53))</f>
        <v>0</v>
      </c>
      <c r="AB53" s="104"/>
      <c r="AC53" s="104"/>
      <c r="AD53" s="104"/>
      <c r="AE53" s="117">
        <f t="shared" ref="AE53:AE55" si="73">(AD53*$E53*$F53*((1-$K53)+$K53*$L53*AE$11*$G53))</f>
        <v>0</v>
      </c>
      <c r="AF53" s="104">
        <v>0</v>
      </c>
      <c r="AG53" s="117">
        <f t="shared" ref="AG53:AG55" si="74">(AF53*$E53*$F53*((1-$K53)+$K53*$G53*AG$11*$L53))</f>
        <v>0</v>
      </c>
      <c r="AH53" s="104">
        <v>20</v>
      </c>
      <c r="AI53" s="117">
        <f t="shared" ref="AI53:AI55" si="75">(AH53*$E53*$F53*((1-$K53)+$K53*$G53*AI$11*$L53))</f>
        <v>1407250.8583215997</v>
      </c>
      <c r="AJ53" s="104"/>
      <c r="AK53" s="117">
        <f t="shared" ref="AK53:AK55" si="76">(AJ53*$E53*$F53*((1-$K53)+$K53*$G53*AK$11*$M53))</f>
        <v>0</v>
      </c>
      <c r="AL53" s="109"/>
      <c r="AM53" s="104"/>
      <c r="AN53" s="104">
        <v>0</v>
      </c>
      <c r="AO53" s="117">
        <f t="shared" ref="AO53:AO55" si="77">(AN53*$E53*$F53*((1-$K53)+$K53*$G53*AO$11*$M53))</f>
        <v>0</v>
      </c>
      <c r="AP53" s="104"/>
      <c r="AQ53" s="104"/>
      <c r="AR53" s="104"/>
      <c r="AS53" s="104"/>
      <c r="AT53" s="104">
        <v>3</v>
      </c>
      <c r="AU53" s="117"/>
      <c r="AV53" s="88" t="e">
        <f>AU53-#REF!</f>
        <v>#REF!</v>
      </c>
      <c r="AW53" s="104">
        <v>0</v>
      </c>
      <c r="AX53" s="117">
        <f>(AW53*$E53*$F53*((1-$K53)+$K53*$M53*$G53*$AX$11))</f>
        <v>0</v>
      </c>
      <c r="AY53" s="104"/>
      <c r="AZ53" s="117">
        <f t="shared" ref="AZ53:AZ55" si="78">(AY53*$E53*$F53*((1-$K53)+$K53*$G53*AZ$11*$M53))</f>
        <v>0</v>
      </c>
      <c r="BA53" s="104"/>
      <c r="BB53" s="104"/>
      <c r="BC53" s="104"/>
      <c r="BD53" s="117">
        <f t="shared" ref="BD53:BD55" si="79">(BC53*$E53*$F53*((1-$K53)+$K53*$G53*BD$11*$M53))</f>
        <v>0</v>
      </c>
      <c r="BE53" s="104">
        <v>5</v>
      </c>
      <c r="BF53" s="117">
        <f t="shared" ref="BF53:BF55" si="80">(BE53*$E53*$F53*((1-$K53)+$K53*$G53*BF$11*$M53))</f>
        <v>292772.52715264005</v>
      </c>
      <c r="BG53" s="104">
        <v>8</v>
      </c>
      <c r="BH53" s="117"/>
      <c r="BI53" s="104">
        <v>4</v>
      </c>
      <c r="BJ53" s="117"/>
      <c r="BK53" s="104">
        <v>123</v>
      </c>
      <c r="BL53" s="117">
        <f t="shared" ref="BL53:BL55" si="81">(BK53*$E53*$F53*((1-$K53)+$K53*$G53*BL$11*$L53))</f>
        <v>6674062.8549647992</v>
      </c>
      <c r="BM53" s="104"/>
      <c r="BN53" s="117">
        <f t="shared" ref="BN53:BN55" si="82">(BM53*$E53*$F53*((1-$K53)+$K53*$G53*BN$11*$L53))</f>
        <v>0</v>
      </c>
      <c r="BO53" s="104"/>
      <c r="BP53" s="104"/>
      <c r="BQ53" s="104">
        <v>12</v>
      </c>
      <c r="BR53" s="117"/>
      <c r="BS53" s="104"/>
      <c r="BT53" s="104"/>
      <c r="BU53" s="104"/>
      <c r="BV53" s="117">
        <f t="shared" ref="BV53:BV55" si="83">(BU53*$E53*$F53*((1-$K53)+$K53*$G53*BV$11*$L53))</f>
        <v>0</v>
      </c>
      <c r="BW53" s="104">
        <v>23</v>
      </c>
      <c r="BX53" s="117"/>
      <c r="BY53" s="104">
        <v>1</v>
      </c>
      <c r="BZ53" s="117"/>
      <c r="CA53" s="104"/>
      <c r="CB53" s="118">
        <f>CA53*$E53*$F53*((1-$K53)+$K53*$L53*$CB$11*$G53)</f>
        <v>0</v>
      </c>
      <c r="CC53" s="104"/>
      <c r="CD53" s="117">
        <f t="shared" ref="CD53:CD55" si="84">(CC53*$E53*$F53*((1-$K53)+$K53*$G53*CD$11*$M53))</f>
        <v>0</v>
      </c>
      <c r="CE53" s="109"/>
      <c r="CF53" s="117">
        <f t="shared" ref="CF53:CF55" si="85">(CE53*$E53*$F53*((1-$K53)+$K53*$G53*CF$11*$M53))</f>
        <v>0</v>
      </c>
      <c r="CG53" s="104"/>
      <c r="CH53" s="108"/>
      <c r="CI53" s="104"/>
      <c r="CJ53" s="104"/>
      <c r="CK53" s="104">
        <v>1</v>
      </c>
      <c r="CL53" s="117"/>
      <c r="CM53" s="104">
        <v>10</v>
      </c>
      <c r="CN53" s="117">
        <f t="shared" ref="CN53:CN55" si="86">(CM53*$E53*$F53*((1-$K53)+$K53*$G53*CN$11*$M53))</f>
        <v>649952.53149919992</v>
      </c>
      <c r="CO53" s="104"/>
      <c r="CP53" s="117">
        <f t="shared" ref="CP53:CP55" si="87">(CO53*$E53*$F53*((1-$K53)+$K53*$G53*CP$11*$N53))</f>
        <v>0</v>
      </c>
      <c r="CQ53" s="104"/>
      <c r="CR53" s="117"/>
      <c r="CS53" s="104"/>
      <c r="CT53" s="104"/>
      <c r="CU53" s="105">
        <f t="shared" si="72"/>
        <v>221</v>
      </c>
      <c r="CV53" s="118">
        <f t="shared" si="72"/>
        <v>9840965.0621443987</v>
      </c>
    </row>
    <row r="54" spans="1:100" ht="45" x14ac:dyDescent="0.25">
      <c r="A54" s="76"/>
      <c r="B54" s="99">
        <v>35</v>
      </c>
      <c r="C54" s="99" t="s">
        <v>189</v>
      </c>
      <c r="D54" s="172" t="s">
        <v>190</v>
      </c>
      <c r="E54" s="80">
        <v>28004</v>
      </c>
      <c r="F54" s="173">
        <v>2.1</v>
      </c>
      <c r="G54" s="94">
        <v>0.9</v>
      </c>
      <c r="H54" s="90"/>
      <c r="I54" s="90"/>
      <c r="J54" s="90"/>
      <c r="K54" s="116">
        <v>0.99039999999999995</v>
      </c>
      <c r="L54" s="102">
        <v>1.4</v>
      </c>
      <c r="M54" s="102">
        <v>1.68</v>
      </c>
      <c r="N54" s="102">
        <v>2.23</v>
      </c>
      <c r="O54" s="103">
        <v>2.57</v>
      </c>
      <c r="P54" s="104"/>
      <c r="Q54" s="117">
        <f t="shared" si="70"/>
        <v>0</v>
      </c>
      <c r="R54" s="117"/>
      <c r="S54" s="117">
        <f>(R54*$E54*$F54*((1-$K54)+$K54*$L54*$S$11*$G54))</f>
        <v>0</v>
      </c>
      <c r="T54" s="104">
        <v>2</v>
      </c>
      <c r="U54" s="117">
        <f t="shared" si="71"/>
        <v>206613.38654207997</v>
      </c>
      <c r="V54" s="104"/>
      <c r="W54" s="117">
        <f>(V54*$E54*$F54*((1-$K54)+$K54*$L54*$W$11*$G54))</f>
        <v>0</v>
      </c>
      <c r="X54" s="104"/>
      <c r="Y54" s="117">
        <f>(X54*$E54*$F54*((1-$K54)+$K54*$L54*$Y$11*$G54))</f>
        <v>0</v>
      </c>
      <c r="Z54" s="104">
        <v>600</v>
      </c>
      <c r="AA54" s="117">
        <f>(Z54*$E54*$F54*((1-$K54)+$K54*$L54*$AA$11*$G54))</f>
        <v>48774313.195776001</v>
      </c>
      <c r="AB54" s="104"/>
      <c r="AC54" s="104"/>
      <c r="AD54" s="104">
        <v>50</v>
      </c>
      <c r="AE54" s="117">
        <f t="shared" si="73"/>
        <v>4064526.0996479997</v>
      </c>
      <c r="AF54" s="104">
        <v>0</v>
      </c>
      <c r="AG54" s="117">
        <f t="shared" si="74"/>
        <v>0</v>
      </c>
      <c r="AH54" s="104"/>
      <c r="AI54" s="117">
        <f t="shared" si="75"/>
        <v>0</v>
      </c>
      <c r="AJ54" s="104"/>
      <c r="AK54" s="117">
        <f t="shared" si="76"/>
        <v>0</v>
      </c>
      <c r="AL54" s="109"/>
      <c r="AM54" s="104"/>
      <c r="AN54" s="104"/>
      <c r="AO54" s="117">
        <f t="shared" si="77"/>
        <v>0</v>
      </c>
      <c r="AP54" s="104"/>
      <c r="AQ54" s="104"/>
      <c r="AR54" s="104"/>
      <c r="AS54" s="104"/>
      <c r="AT54" s="104"/>
      <c r="AU54" s="117">
        <f t="shared" ref="AU53:AU55" si="88">(AT54*$E54*$F54*((1-$K54)+$K54*$G54*AU$11*$L54))</f>
        <v>0</v>
      </c>
      <c r="AV54" s="88" t="e">
        <f>AU54-#REF!</f>
        <v>#REF!</v>
      </c>
      <c r="AW54" s="104">
        <v>2</v>
      </c>
      <c r="AX54" s="117">
        <f>(AW54*$E54*$F54*((1-$K54)+$K54*$M54*$G54*$AX$11))</f>
        <v>194871.42852710403</v>
      </c>
      <c r="AY54" s="104"/>
      <c r="AZ54" s="117">
        <f t="shared" si="78"/>
        <v>0</v>
      </c>
      <c r="BA54" s="104"/>
      <c r="BB54" s="104"/>
      <c r="BC54" s="104">
        <v>11</v>
      </c>
      <c r="BD54" s="117"/>
      <c r="BE54" s="104">
        <v>1</v>
      </c>
      <c r="BF54" s="117">
        <f t="shared" si="80"/>
        <v>79822.777241087999</v>
      </c>
      <c r="BG54" s="104"/>
      <c r="BH54" s="117">
        <f t="shared" ref="BH53:BH55" si="89">(BG54*$E54*$F54*((1-$K54)+$K54*$G54*BH$11*$M54))</f>
        <v>0</v>
      </c>
      <c r="BI54" s="104">
        <v>2</v>
      </c>
      <c r="BJ54" s="117"/>
      <c r="BK54" s="104"/>
      <c r="BL54" s="117">
        <f t="shared" si="81"/>
        <v>0</v>
      </c>
      <c r="BM54" s="104">
        <v>305</v>
      </c>
      <c r="BN54" s="117">
        <f t="shared" si="82"/>
        <v>22555298.461247999</v>
      </c>
      <c r="BO54" s="104"/>
      <c r="BP54" s="104"/>
      <c r="BQ54" s="104">
        <v>52</v>
      </c>
      <c r="BR54" s="117"/>
      <c r="BS54" s="104"/>
      <c r="BT54" s="104"/>
      <c r="BU54" s="104"/>
      <c r="BV54" s="117">
        <f t="shared" si="83"/>
        <v>0</v>
      </c>
      <c r="BW54" s="104"/>
      <c r="BX54" s="117">
        <f t="shared" ref="BX54:BX55" si="90">(BW54*$E54*$F54*((1-$K54)+$K54*$G54*BX$11*$L54))</f>
        <v>0</v>
      </c>
      <c r="BY54" s="104">
        <v>1</v>
      </c>
      <c r="BZ54" s="117"/>
      <c r="CA54" s="104"/>
      <c r="CB54" s="118">
        <f>CA54*$E54*$F54*((1-$K54)+$K54*$L54*$CB$11*$G54)</f>
        <v>0</v>
      </c>
      <c r="CC54" s="104"/>
      <c r="CD54" s="117">
        <f t="shared" si="84"/>
        <v>0</v>
      </c>
      <c r="CE54" s="109"/>
      <c r="CF54" s="117">
        <f t="shared" si="85"/>
        <v>0</v>
      </c>
      <c r="CG54" s="104"/>
      <c r="CH54" s="108"/>
      <c r="CI54" s="104"/>
      <c r="CJ54" s="104"/>
      <c r="CK54" s="104">
        <v>1</v>
      </c>
      <c r="CL54" s="117"/>
      <c r="CM54" s="104"/>
      <c r="CN54" s="117">
        <f t="shared" si="86"/>
        <v>0</v>
      </c>
      <c r="CO54" s="104"/>
      <c r="CP54" s="117">
        <f t="shared" si="87"/>
        <v>0</v>
      </c>
      <c r="CQ54" s="104">
        <v>3</v>
      </c>
      <c r="CR54" s="117"/>
      <c r="CS54" s="104"/>
      <c r="CT54" s="104"/>
      <c r="CU54" s="105">
        <f t="shared" si="72"/>
        <v>1030</v>
      </c>
      <c r="CV54" s="118">
        <f t="shared" si="72"/>
        <v>75875445.348982275</v>
      </c>
    </row>
    <row r="55" spans="1:100" ht="45" x14ac:dyDescent="0.25">
      <c r="A55" s="76"/>
      <c r="B55" s="99">
        <v>36</v>
      </c>
      <c r="C55" s="99" t="s">
        <v>191</v>
      </c>
      <c r="D55" s="172" t="s">
        <v>192</v>
      </c>
      <c r="E55" s="80">
        <v>28004</v>
      </c>
      <c r="F55" s="173">
        <v>2.86</v>
      </c>
      <c r="G55" s="94">
        <v>0.9</v>
      </c>
      <c r="H55" s="90"/>
      <c r="I55" s="90"/>
      <c r="J55" s="90"/>
      <c r="K55" s="116">
        <v>0.98</v>
      </c>
      <c r="L55" s="102">
        <v>1.4</v>
      </c>
      <c r="M55" s="102">
        <v>1.68</v>
      </c>
      <c r="N55" s="102">
        <v>2.23</v>
      </c>
      <c r="O55" s="103">
        <v>2.57</v>
      </c>
      <c r="P55" s="104">
        <v>0</v>
      </c>
      <c r="Q55" s="117">
        <f t="shared" si="70"/>
        <v>0</v>
      </c>
      <c r="R55" s="117"/>
      <c r="S55" s="117">
        <f>(R55*$E55*$F55*((1-$K55)+$K55*$L55*$S$11*$G55))</f>
        <v>0</v>
      </c>
      <c r="T55" s="117"/>
      <c r="U55" s="117">
        <f t="shared" si="71"/>
        <v>0</v>
      </c>
      <c r="V55" s="104"/>
      <c r="W55" s="117">
        <f>(V55*$E55*$F55*((1-$K55)+$K55*$L55*$W$11*$G55))</f>
        <v>0</v>
      </c>
      <c r="X55" s="104"/>
      <c r="Y55" s="117">
        <f>(X55*$E55*$F55*((1-$K55)+$K55*$L55*$Y$11*$G55))</f>
        <v>0</v>
      </c>
      <c r="Z55" s="104">
        <v>200</v>
      </c>
      <c r="AA55" s="117">
        <f>(Z55*$E55*$F55*((1-$K55)+$K55*$L55*$AA$11*$G55))</f>
        <v>22077685.984640002</v>
      </c>
      <c r="AB55" s="104"/>
      <c r="AC55" s="104"/>
      <c r="AD55" s="104"/>
      <c r="AE55" s="117">
        <f t="shared" si="73"/>
        <v>0</v>
      </c>
      <c r="AF55" s="104">
        <v>0</v>
      </c>
      <c r="AG55" s="117">
        <f t="shared" si="74"/>
        <v>0</v>
      </c>
      <c r="AH55" s="104"/>
      <c r="AI55" s="117">
        <f t="shared" si="75"/>
        <v>0</v>
      </c>
      <c r="AJ55" s="104"/>
      <c r="AK55" s="117">
        <f t="shared" si="76"/>
        <v>0</v>
      </c>
      <c r="AL55" s="109"/>
      <c r="AM55" s="104"/>
      <c r="AN55" s="104"/>
      <c r="AO55" s="117">
        <f t="shared" si="77"/>
        <v>0</v>
      </c>
      <c r="AP55" s="104"/>
      <c r="AQ55" s="104"/>
      <c r="AR55" s="104"/>
      <c r="AS55" s="104"/>
      <c r="AT55" s="104"/>
      <c r="AU55" s="117">
        <f t="shared" si="88"/>
        <v>0</v>
      </c>
      <c r="AV55" s="88" t="e">
        <f>AU55-#REF!</f>
        <v>#REF!</v>
      </c>
      <c r="AW55" s="104">
        <v>0</v>
      </c>
      <c r="AX55" s="117">
        <f>(AW55*$E55*$F55*((1-$K55)+$K55*$M55*$G55*$AX$11))</f>
        <v>0</v>
      </c>
      <c r="AY55" s="104"/>
      <c r="AZ55" s="117">
        <f t="shared" si="78"/>
        <v>0</v>
      </c>
      <c r="BA55" s="104"/>
      <c r="BB55" s="104"/>
      <c r="BC55" s="104"/>
      <c r="BD55" s="117">
        <f t="shared" si="79"/>
        <v>0</v>
      </c>
      <c r="BE55" s="104"/>
      <c r="BF55" s="117">
        <f t="shared" si="80"/>
        <v>0</v>
      </c>
      <c r="BG55" s="104"/>
      <c r="BH55" s="117">
        <f t="shared" si="89"/>
        <v>0</v>
      </c>
      <c r="BI55" s="104"/>
      <c r="BJ55" s="117">
        <f t="shared" ref="BJ53:BJ55" si="91">(BI55*$E55*$F55*((1-$K55)+$K55*$G55*BJ$11*$M55))</f>
        <v>0</v>
      </c>
      <c r="BK55" s="104"/>
      <c r="BL55" s="117">
        <f t="shared" si="81"/>
        <v>0</v>
      </c>
      <c r="BM55" s="104"/>
      <c r="BN55" s="117">
        <f t="shared" si="82"/>
        <v>0</v>
      </c>
      <c r="BO55" s="104"/>
      <c r="BP55" s="104"/>
      <c r="BQ55" s="104">
        <v>0</v>
      </c>
      <c r="BR55" s="117">
        <f t="shared" ref="BR53:BR55" si="92">(BQ55*$E55*$F55*((1-$K55)+$K55*$G55*BR$11*$M55))</f>
        <v>0</v>
      </c>
      <c r="BS55" s="104"/>
      <c r="BT55" s="104"/>
      <c r="BU55" s="104"/>
      <c r="BV55" s="117">
        <f t="shared" si="83"/>
        <v>0</v>
      </c>
      <c r="BW55" s="104"/>
      <c r="BX55" s="117">
        <f t="shared" si="90"/>
        <v>0</v>
      </c>
      <c r="BY55" s="104"/>
      <c r="BZ55" s="117">
        <f t="shared" ref="BZ53:BZ55" si="93">(BY55*$E55*$F55*((1-$K55)+$K55*$G55*BZ$11*$L55))</f>
        <v>0</v>
      </c>
      <c r="CA55" s="104"/>
      <c r="CB55" s="118">
        <f>CA55*$E55*$F55*((1-$K55)+$K55*$L55*$CB$11*$G55)</f>
        <v>0</v>
      </c>
      <c r="CC55" s="104"/>
      <c r="CD55" s="117">
        <f t="shared" si="84"/>
        <v>0</v>
      </c>
      <c r="CE55" s="109"/>
      <c r="CF55" s="117">
        <f t="shared" si="85"/>
        <v>0</v>
      </c>
      <c r="CG55" s="104"/>
      <c r="CH55" s="108"/>
      <c r="CI55" s="104"/>
      <c r="CJ55" s="104"/>
      <c r="CK55" s="104"/>
      <c r="CL55" s="117">
        <f t="shared" ref="CL53:CL55" si="94">((CK55*$E55*$F55*((1-$K55)+$K55*$G55*CL$11*$M55)))</f>
        <v>0</v>
      </c>
      <c r="CM55" s="104"/>
      <c r="CN55" s="117">
        <f t="shared" si="86"/>
        <v>0</v>
      </c>
      <c r="CO55" s="104"/>
      <c r="CP55" s="117">
        <f t="shared" si="87"/>
        <v>0</v>
      </c>
      <c r="CQ55" s="104"/>
      <c r="CR55" s="117"/>
      <c r="CS55" s="104"/>
      <c r="CT55" s="104"/>
      <c r="CU55" s="105">
        <f t="shared" si="72"/>
        <v>200</v>
      </c>
      <c r="CV55" s="118">
        <f t="shared" si="72"/>
        <v>22077685.984640002</v>
      </c>
    </row>
    <row r="56" spans="1:100" ht="15.75" customHeight="1" x14ac:dyDescent="0.25">
      <c r="A56" s="93">
        <v>7</v>
      </c>
      <c r="B56" s="119"/>
      <c r="C56" s="78" t="s">
        <v>193</v>
      </c>
      <c r="D56" s="79" t="s">
        <v>194</v>
      </c>
      <c r="E56" s="80">
        <v>28004</v>
      </c>
      <c r="F56" s="120">
        <v>1.84</v>
      </c>
      <c r="G56" s="94"/>
      <c r="H56" s="90"/>
      <c r="I56" s="90"/>
      <c r="J56" s="90"/>
      <c r="K56" s="95"/>
      <c r="L56" s="96">
        <v>1.4</v>
      </c>
      <c r="M56" s="96">
        <v>1.68</v>
      </c>
      <c r="N56" s="96">
        <v>2.23</v>
      </c>
      <c r="O56" s="97">
        <v>2.57</v>
      </c>
      <c r="P56" s="87">
        <f t="shared" ref="P56:CA56" si="95">SUM(P57)</f>
        <v>0</v>
      </c>
      <c r="Q56" s="87">
        <f t="shared" si="95"/>
        <v>0</v>
      </c>
      <c r="R56" s="87">
        <f t="shared" si="95"/>
        <v>0</v>
      </c>
      <c r="S56" s="87">
        <f t="shared" si="95"/>
        <v>0</v>
      </c>
      <c r="T56" s="87">
        <f t="shared" si="95"/>
        <v>32</v>
      </c>
      <c r="U56" s="87">
        <f t="shared" si="95"/>
        <v>3231796.0191999995</v>
      </c>
      <c r="V56" s="87">
        <f t="shared" si="95"/>
        <v>25</v>
      </c>
      <c r="W56" s="87">
        <f t="shared" si="95"/>
        <v>2524840.6399999997</v>
      </c>
      <c r="X56" s="87">
        <f t="shared" si="95"/>
        <v>0</v>
      </c>
      <c r="Y56" s="87">
        <f t="shared" si="95"/>
        <v>0</v>
      </c>
      <c r="Z56" s="87">
        <f t="shared" si="95"/>
        <v>0</v>
      </c>
      <c r="AA56" s="87">
        <f t="shared" si="95"/>
        <v>0</v>
      </c>
      <c r="AB56" s="87">
        <f t="shared" si="95"/>
        <v>0</v>
      </c>
      <c r="AC56" s="87">
        <f t="shared" si="95"/>
        <v>0</v>
      </c>
      <c r="AD56" s="87">
        <v>0</v>
      </c>
      <c r="AE56" s="87">
        <f t="shared" si="95"/>
        <v>0</v>
      </c>
      <c r="AF56" s="87">
        <f t="shared" si="95"/>
        <v>0</v>
      </c>
      <c r="AG56" s="87">
        <f t="shared" si="95"/>
        <v>0</v>
      </c>
      <c r="AH56" s="87">
        <f t="shared" si="95"/>
        <v>0</v>
      </c>
      <c r="AI56" s="87">
        <f t="shared" si="95"/>
        <v>0</v>
      </c>
      <c r="AJ56" s="87">
        <f t="shared" si="95"/>
        <v>20</v>
      </c>
      <c r="AK56" s="87">
        <f t="shared" si="95"/>
        <v>2250715.0848000003</v>
      </c>
      <c r="AL56" s="87">
        <f t="shared" si="95"/>
        <v>0</v>
      </c>
      <c r="AM56" s="87">
        <f t="shared" si="95"/>
        <v>0</v>
      </c>
      <c r="AN56" s="87">
        <f t="shared" si="95"/>
        <v>0</v>
      </c>
      <c r="AO56" s="87">
        <f t="shared" si="95"/>
        <v>0</v>
      </c>
      <c r="AP56" s="87">
        <f t="shared" si="95"/>
        <v>0</v>
      </c>
      <c r="AQ56" s="87">
        <f t="shared" si="95"/>
        <v>0</v>
      </c>
      <c r="AR56" s="87">
        <f t="shared" si="95"/>
        <v>0</v>
      </c>
      <c r="AS56" s="87">
        <f t="shared" si="95"/>
        <v>0</v>
      </c>
      <c r="AT56" s="87">
        <f t="shared" si="95"/>
        <v>0</v>
      </c>
      <c r="AU56" s="87">
        <f t="shared" si="95"/>
        <v>0</v>
      </c>
      <c r="AV56" s="88" t="e">
        <f>AU56-#REF!</f>
        <v>#REF!</v>
      </c>
      <c r="AW56" s="87">
        <f t="shared" si="95"/>
        <v>0</v>
      </c>
      <c r="AX56" s="87">
        <f t="shared" si="95"/>
        <v>0</v>
      </c>
      <c r="AY56" s="87">
        <f t="shared" si="95"/>
        <v>15</v>
      </c>
      <c r="AZ56" s="87">
        <f t="shared" si="95"/>
        <v>1298489.4720000001</v>
      </c>
      <c r="BA56" s="87">
        <f t="shared" si="95"/>
        <v>0</v>
      </c>
      <c r="BB56" s="87">
        <f t="shared" si="95"/>
        <v>0</v>
      </c>
      <c r="BC56" s="87">
        <f t="shared" si="95"/>
        <v>0</v>
      </c>
      <c r="BD56" s="87">
        <f t="shared" si="95"/>
        <v>0</v>
      </c>
      <c r="BE56" s="87">
        <f t="shared" si="95"/>
        <v>0</v>
      </c>
      <c r="BF56" s="87">
        <f t="shared" si="95"/>
        <v>0</v>
      </c>
      <c r="BG56" s="87">
        <f t="shared" si="95"/>
        <v>4</v>
      </c>
      <c r="BH56" s="87"/>
      <c r="BI56" s="87">
        <f t="shared" si="95"/>
        <v>1</v>
      </c>
      <c r="BJ56" s="87"/>
      <c r="BK56" s="87">
        <f t="shared" si="95"/>
        <v>0</v>
      </c>
      <c r="BL56" s="87">
        <f t="shared" si="95"/>
        <v>0</v>
      </c>
      <c r="BM56" s="87">
        <f t="shared" si="95"/>
        <v>0</v>
      </c>
      <c r="BN56" s="87">
        <f t="shared" si="95"/>
        <v>0</v>
      </c>
      <c r="BO56" s="87">
        <f t="shared" si="95"/>
        <v>0</v>
      </c>
      <c r="BP56" s="87">
        <f t="shared" si="95"/>
        <v>0</v>
      </c>
      <c r="BQ56" s="87">
        <f t="shared" si="95"/>
        <v>1</v>
      </c>
      <c r="BR56" s="87"/>
      <c r="BS56" s="87">
        <f t="shared" si="95"/>
        <v>0</v>
      </c>
      <c r="BT56" s="87">
        <f t="shared" si="95"/>
        <v>0</v>
      </c>
      <c r="BU56" s="87">
        <f t="shared" si="95"/>
        <v>0</v>
      </c>
      <c r="BV56" s="87">
        <f t="shared" si="95"/>
        <v>0</v>
      </c>
      <c r="BW56" s="87">
        <f t="shared" si="95"/>
        <v>0</v>
      </c>
      <c r="BX56" s="87">
        <f t="shared" si="95"/>
        <v>0</v>
      </c>
      <c r="BY56" s="87">
        <f t="shared" si="95"/>
        <v>0</v>
      </c>
      <c r="BZ56" s="87">
        <f t="shared" si="95"/>
        <v>0</v>
      </c>
      <c r="CA56" s="87">
        <f t="shared" si="95"/>
        <v>0</v>
      </c>
      <c r="CB56" s="87">
        <f t="shared" ref="CB56:CT56" si="96">SUM(CB57)</f>
        <v>0</v>
      </c>
      <c r="CC56" s="87">
        <f t="shared" si="96"/>
        <v>1</v>
      </c>
      <c r="CD56" s="87"/>
      <c r="CE56" s="87">
        <f t="shared" si="96"/>
        <v>0</v>
      </c>
      <c r="CF56" s="87">
        <f t="shared" si="96"/>
        <v>0</v>
      </c>
      <c r="CG56" s="87">
        <f t="shared" si="96"/>
        <v>0</v>
      </c>
      <c r="CH56" s="87">
        <f t="shared" si="96"/>
        <v>0</v>
      </c>
      <c r="CI56" s="87">
        <f t="shared" si="96"/>
        <v>0</v>
      </c>
      <c r="CJ56" s="87">
        <f t="shared" si="96"/>
        <v>0</v>
      </c>
      <c r="CK56" s="87">
        <f t="shared" si="96"/>
        <v>0</v>
      </c>
      <c r="CL56" s="87">
        <f t="shared" si="96"/>
        <v>0</v>
      </c>
      <c r="CM56" s="87">
        <f t="shared" si="96"/>
        <v>1</v>
      </c>
      <c r="CN56" s="87">
        <f t="shared" si="96"/>
        <v>86565.964800000002</v>
      </c>
      <c r="CO56" s="87">
        <f t="shared" si="96"/>
        <v>0</v>
      </c>
      <c r="CP56" s="87">
        <f t="shared" si="96"/>
        <v>0</v>
      </c>
      <c r="CQ56" s="87">
        <f t="shared" si="96"/>
        <v>0</v>
      </c>
      <c r="CR56" s="87"/>
      <c r="CS56" s="87">
        <f t="shared" si="96"/>
        <v>0</v>
      </c>
      <c r="CT56" s="87">
        <f t="shared" si="96"/>
        <v>0</v>
      </c>
      <c r="CU56" s="87">
        <f>SUM(CU57)</f>
        <v>100</v>
      </c>
      <c r="CV56" s="87">
        <f t="shared" ref="CV56" si="97">SUM(CV57)</f>
        <v>9392407.1808000002</v>
      </c>
    </row>
    <row r="57" spans="1:100" ht="30" customHeight="1" x14ac:dyDescent="0.25">
      <c r="A57" s="76"/>
      <c r="B57" s="98">
        <v>37</v>
      </c>
      <c r="C57" s="99" t="s">
        <v>195</v>
      </c>
      <c r="D57" s="100" t="s">
        <v>196</v>
      </c>
      <c r="E57" s="80">
        <v>28004</v>
      </c>
      <c r="F57" s="101">
        <v>1.84</v>
      </c>
      <c r="G57" s="89">
        <v>1</v>
      </c>
      <c r="H57" s="90"/>
      <c r="I57" s="90"/>
      <c r="J57" s="90"/>
      <c r="K57" s="53"/>
      <c r="L57" s="102">
        <v>1.4</v>
      </c>
      <c r="M57" s="102">
        <v>1.68</v>
      </c>
      <c r="N57" s="102">
        <v>2.23</v>
      </c>
      <c r="O57" s="103">
        <v>2.57</v>
      </c>
      <c r="P57" s="104"/>
      <c r="Q57" s="104">
        <f>(P57*$E57*$F57*$G57*$L57*$Q$11)</f>
        <v>0</v>
      </c>
      <c r="R57" s="104"/>
      <c r="S57" s="104">
        <f>(R57*$E57*$F57*$G57*$L57*$S$11)</f>
        <v>0</v>
      </c>
      <c r="T57" s="104">
        <v>32</v>
      </c>
      <c r="U57" s="104">
        <f>(T57*$E57*$F57*$G57*$L57*$U$11)</f>
        <v>3231796.0191999995</v>
      </c>
      <c r="V57" s="104">
        <v>25</v>
      </c>
      <c r="W57" s="105">
        <f>(V57*$E57*$F57*$G57*$L57*$W$11)</f>
        <v>2524840.6399999997</v>
      </c>
      <c r="X57" s="104"/>
      <c r="Y57" s="104">
        <f>(X57*$E57*$F57*$G57*$L57*$Y$11)</f>
        <v>0</v>
      </c>
      <c r="Z57" s="104"/>
      <c r="AA57" s="104">
        <f>(Z57*$E57*$F57*$G57*$L57*$AA$11)</f>
        <v>0</v>
      </c>
      <c r="AB57" s="104"/>
      <c r="AC57" s="104"/>
      <c r="AD57" s="104"/>
      <c r="AE57" s="104">
        <f>(AD57*$E57*$F57*$G57*$L57*$AE$11)</f>
        <v>0</v>
      </c>
      <c r="AF57" s="104"/>
      <c r="AG57" s="105">
        <f>(AF57*$E57*$F57*$G57*$L57*$AG$11)</f>
        <v>0</v>
      </c>
      <c r="AH57" s="104"/>
      <c r="AI57" s="104">
        <f>(AH57*$E57*$F57*$G57*$L57*$AI$11)</f>
        <v>0</v>
      </c>
      <c r="AJ57" s="104">
        <v>20</v>
      </c>
      <c r="AK57" s="104">
        <f>(AJ57*$E57*$F57*$G57*$M57*$AK$11)</f>
        <v>2250715.0848000003</v>
      </c>
      <c r="AL57" s="109"/>
      <c r="AM57" s="104">
        <f>(AL57*$E57*$F57*$G57*$M57*$AM$11)</f>
        <v>0</v>
      </c>
      <c r="AN57" s="104"/>
      <c r="AO57" s="108">
        <f>(AN57*$E57*$F57*$G57*$M57*$AO$11)</f>
        <v>0</v>
      </c>
      <c r="AP57" s="104"/>
      <c r="AQ57" s="104">
        <f>(AP57*$E57*$F57*$G57*$L57*$AQ$11)</f>
        <v>0</v>
      </c>
      <c r="AR57" s="104"/>
      <c r="AS57" s="105">
        <f>(AR57*$E57*$F57*$G57*$L57*$AS$11)</f>
        <v>0</v>
      </c>
      <c r="AT57" s="104"/>
      <c r="AU57" s="104">
        <f>(AT57*$E57*$F57*$G57*$L57*$AU$11)</f>
        <v>0</v>
      </c>
      <c r="AV57" s="88" t="e">
        <f>AU57-#REF!</f>
        <v>#REF!</v>
      </c>
      <c r="AW57" s="104"/>
      <c r="AX57" s="104">
        <f>(AW57*$E57*$F57*$G57*$M57*$AX$11)</f>
        <v>0</v>
      </c>
      <c r="AY57" s="104">
        <v>15</v>
      </c>
      <c r="AZ57" s="104">
        <f>(AY57*$E57*$F57*$G57*$M57*$AZ$11)</f>
        <v>1298489.4720000001</v>
      </c>
      <c r="BA57" s="104"/>
      <c r="BB57" s="105">
        <f>(BA57*$E57*$F57*$G57*$M57*$BB$11)</f>
        <v>0</v>
      </c>
      <c r="BC57" s="104"/>
      <c r="BD57" s="104">
        <f>(BC57*$E57*$F57*$G57*$M57*$BD$11)</f>
        <v>0</v>
      </c>
      <c r="BE57" s="104"/>
      <c r="BF57" s="104">
        <f>(BE57*$E57*$F57*$G57*$M57*$BF$11)</f>
        <v>0</v>
      </c>
      <c r="BG57" s="104">
        <v>4</v>
      </c>
      <c r="BH57" s="105"/>
      <c r="BI57" s="104">
        <v>1</v>
      </c>
      <c r="BJ57" s="108"/>
      <c r="BK57" s="104"/>
      <c r="BL57" s="104">
        <f>(BK57*$E57*$F57*$G57*$L57*$BL$11)</f>
        <v>0</v>
      </c>
      <c r="BM57" s="104"/>
      <c r="BN57" s="104">
        <f>(BM57*$E57*$F57*$G57*$L57*$BN$11)</f>
        <v>0</v>
      </c>
      <c r="BO57" s="104"/>
      <c r="BP57" s="104">
        <f>(BO57*$E57*$F57*$G57*$L57*$BP$11)</f>
        <v>0</v>
      </c>
      <c r="BQ57" s="104">
        <v>1</v>
      </c>
      <c r="BR57" s="104"/>
      <c r="BS57" s="104"/>
      <c r="BT57" s="105">
        <f>(BS57*$E57*$F57*$G57*$L57*$BT$11)</f>
        <v>0</v>
      </c>
      <c r="BU57" s="104"/>
      <c r="BV57" s="105">
        <f>(BU57*$E57*$F57*$G57*$L57*$BV$11)</f>
        <v>0</v>
      </c>
      <c r="BW57" s="104"/>
      <c r="BX57" s="104">
        <f>(BW57*$E57*$F57*$G57*$L57*$BX$11)</f>
        <v>0</v>
      </c>
      <c r="BY57" s="104"/>
      <c r="BZ57" s="104">
        <f>(BY57*$E57*$F57*$G57*$L57*$BZ$11)</f>
        <v>0</v>
      </c>
      <c r="CA57" s="104"/>
      <c r="CB57" s="104">
        <f>(CA57*$E57*$F57*$G57*$L57*$CB$11)</f>
        <v>0</v>
      </c>
      <c r="CC57" s="104">
        <v>1</v>
      </c>
      <c r="CD57" s="104"/>
      <c r="CE57" s="109"/>
      <c r="CF57" s="104">
        <f>(CE57*$E57*$F57*$G57*$M57*$CF$11)</f>
        <v>0</v>
      </c>
      <c r="CG57" s="104"/>
      <c r="CH57" s="108">
        <f>(CG57*$E57*$F57*$G57*$M57*CH$11)</f>
        <v>0</v>
      </c>
      <c r="CI57" s="104"/>
      <c r="CJ57" s="104">
        <f>(CI57*$E57*$F57*$G57*$M57*$CJ$11)</f>
        <v>0</v>
      </c>
      <c r="CK57" s="110"/>
      <c r="CL57" s="104">
        <f>(CK57*$E57*$F57*$G57*$M57*$CL$11)</f>
        <v>0</v>
      </c>
      <c r="CM57" s="104">
        <v>1</v>
      </c>
      <c r="CN57" s="104">
        <f>(CM57*$E57*$F57*$G57*$M57*$CN$11)</f>
        <v>86565.964800000002</v>
      </c>
      <c r="CO57" s="104"/>
      <c r="CP57" s="104">
        <f>(CO57*$E57*$F57*$G57*$N57*$CP$11)</f>
        <v>0</v>
      </c>
      <c r="CQ57" s="104"/>
      <c r="CR57" s="111"/>
      <c r="CS57" s="104"/>
      <c r="CT57" s="104"/>
      <c r="CU57" s="105">
        <f>SUM(P57,R57,T57,V57,X57,Z57,AB57,AD57,AF57,AL57,BO57,AH57,AR57,CA57,AT57,AW57,AJ57,BA57,AN57,BC57,CC57,BE57,BG57,BI57,BQ57,BK57,BM57,BS57,BU57,BW57,BY57,CE57,AY57,AP57,CG57,CI57,CK57,CM57,CO57,CQ57,CS57)</f>
        <v>100</v>
      </c>
      <c r="CV57" s="105">
        <f>SUM(Q57,S57,U57,W57,Y57,AA57,AC57,AE57,AG57,AM57,BP57,AI57,AS57,CB57,AU57,AX57,AK57,BB57,AO57,BD57,CD57,BF57,BH57,BJ57,BR57,BL57,BN57,BT57,BV57,BX57,BZ57,CF57,AZ57,AQ57,CH57,CJ57,CL57,CN57,CP57,CR57,CT57)</f>
        <v>9392407.1808000002</v>
      </c>
    </row>
    <row r="58" spans="1:100" ht="15.75" customHeight="1" x14ac:dyDescent="0.25">
      <c r="A58" s="93">
        <v>8</v>
      </c>
      <c r="B58" s="119"/>
      <c r="C58" s="78" t="s">
        <v>197</v>
      </c>
      <c r="D58" s="79" t="s">
        <v>198</v>
      </c>
      <c r="E58" s="80">
        <v>28004</v>
      </c>
      <c r="F58" s="120">
        <v>6.36</v>
      </c>
      <c r="G58" s="94"/>
      <c r="H58" s="90"/>
      <c r="I58" s="90"/>
      <c r="J58" s="90"/>
      <c r="K58" s="95"/>
      <c r="L58" s="96">
        <v>1.4</v>
      </c>
      <c r="M58" s="96">
        <v>1.68</v>
      </c>
      <c r="N58" s="96">
        <v>2.23</v>
      </c>
      <c r="O58" s="97">
        <v>2.57</v>
      </c>
      <c r="P58" s="87">
        <f t="shared" ref="P58:CA58" si="98">SUM(P59:P61)</f>
        <v>0</v>
      </c>
      <c r="Q58" s="87">
        <f t="shared" si="98"/>
        <v>0</v>
      </c>
      <c r="R58" s="87">
        <f t="shared" si="98"/>
        <v>0</v>
      </c>
      <c r="S58" s="87">
        <f t="shared" si="98"/>
        <v>0</v>
      </c>
      <c r="T58" s="87">
        <f t="shared" si="98"/>
        <v>221</v>
      </c>
      <c r="U58" s="87">
        <f t="shared" si="98"/>
        <v>70974368.147199988</v>
      </c>
      <c r="V58" s="87">
        <f t="shared" si="98"/>
        <v>0</v>
      </c>
      <c r="W58" s="87">
        <f t="shared" si="98"/>
        <v>0</v>
      </c>
      <c r="X58" s="87">
        <f t="shared" si="98"/>
        <v>0</v>
      </c>
      <c r="Y58" s="87">
        <f t="shared" si="98"/>
        <v>0</v>
      </c>
      <c r="Z58" s="87">
        <f t="shared" si="98"/>
        <v>0</v>
      </c>
      <c r="AA58" s="87">
        <f t="shared" si="98"/>
        <v>0</v>
      </c>
      <c r="AB58" s="87">
        <f t="shared" si="98"/>
        <v>0</v>
      </c>
      <c r="AC58" s="87">
        <f t="shared" si="98"/>
        <v>0</v>
      </c>
      <c r="AD58" s="87">
        <v>0</v>
      </c>
      <c r="AE58" s="87">
        <f t="shared" si="98"/>
        <v>0</v>
      </c>
      <c r="AF58" s="87">
        <f t="shared" si="98"/>
        <v>0</v>
      </c>
      <c r="AG58" s="87">
        <f t="shared" si="98"/>
        <v>0</v>
      </c>
      <c r="AH58" s="87">
        <f t="shared" si="98"/>
        <v>0</v>
      </c>
      <c r="AI58" s="87">
        <f t="shared" si="98"/>
        <v>0</v>
      </c>
      <c r="AJ58" s="87">
        <f t="shared" si="98"/>
        <v>0</v>
      </c>
      <c r="AK58" s="87">
        <f t="shared" si="98"/>
        <v>0</v>
      </c>
      <c r="AL58" s="87">
        <f t="shared" si="98"/>
        <v>0</v>
      </c>
      <c r="AM58" s="87">
        <f t="shared" si="98"/>
        <v>0</v>
      </c>
      <c r="AN58" s="87">
        <f t="shared" si="98"/>
        <v>0</v>
      </c>
      <c r="AO58" s="87">
        <f t="shared" si="98"/>
        <v>0</v>
      </c>
      <c r="AP58" s="87">
        <f t="shared" si="98"/>
        <v>0</v>
      </c>
      <c r="AQ58" s="87">
        <f t="shared" si="98"/>
        <v>0</v>
      </c>
      <c r="AR58" s="87">
        <f t="shared" si="98"/>
        <v>0</v>
      </c>
      <c r="AS58" s="87">
        <f t="shared" si="98"/>
        <v>0</v>
      </c>
      <c r="AT58" s="87">
        <f t="shared" si="98"/>
        <v>0</v>
      </c>
      <c r="AU58" s="87">
        <f t="shared" si="98"/>
        <v>0</v>
      </c>
      <c r="AV58" s="88" t="e">
        <f>AU58-#REF!</f>
        <v>#REF!</v>
      </c>
      <c r="AW58" s="87">
        <f t="shared" si="98"/>
        <v>0</v>
      </c>
      <c r="AX58" s="87">
        <f t="shared" si="98"/>
        <v>0</v>
      </c>
      <c r="AY58" s="87">
        <f t="shared" si="98"/>
        <v>0</v>
      </c>
      <c r="AZ58" s="87">
        <f t="shared" si="98"/>
        <v>0</v>
      </c>
      <c r="BA58" s="87">
        <f t="shared" si="98"/>
        <v>0</v>
      </c>
      <c r="BB58" s="87">
        <f t="shared" si="98"/>
        <v>0</v>
      </c>
      <c r="BC58" s="87">
        <f t="shared" si="98"/>
        <v>0</v>
      </c>
      <c r="BD58" s="87">
        <f t="shared" si="98"/>
        <v>0</v>
      </c>
      <c r="BE58" s="87">
        <f t="shared" si="98"/>
        <v>0</v>
      </c>
      <c r="BF58" s="87">
        <f t="shared" si="98"/>
        <v>0</v>
      </c>
      <c r="BG58" s="87">
        <f t="shared" si="98"/>
        <v>0</v>
      </c>
      <c r="BH58" s="87">
        <f t="shared" si="98"/>
        <v>0</v>
      </c>
      <c r="BI58" s="87">
        <f t="shared" si="98"/>
        <v>0</v>
      </c>
      <c r="BJ58" s="87">
        <f t="shared" si="98"/>
        <v>0</v>
      </c>
      <c r="BK58" s="87">
        <f t="shared" si="98"/>
        <v>0</v>
      </c>
      <c r="BL58" s="87">
        <f t="shared" si="98"/>
        <v>0</v>
      </c>
      <c r="BM58" s="87">
        <f t="shared" si="98"/>
        <v>0</v>
      </c>
      <c r="BN58" s="87">
        <f t="shared" si="98"/>
        <v>0</v>
      </c>
      <c r="BO58" s="87">
        <f t="shared" si="98"/>
        <v>0</v>
      </c>
      <c r="BP58" s="87">
        <f t="shared" si="98"/>
        <v>0</v>
      </c>
      <c r="BQ58" s="87">
        <f t="shared" si="98"/>
        <v>0</v>
      </c>
      <c r="BR58" s="87">
        <f t="shared" si="98"/>
        <v>0</v>
      </c>
      <c r="BS58" s="87">
        <f t="shared" si="98"/>
        <v>0</v>
      </c>
      <c r="BT58" s="87">
        <f t="shared" si="98"/>
        <v>0</v>
      </c>
      <c r="BU58" s="87">
        <f t="shared" si="98"/>
        <v>0</v>
      </c>
      <c r="BV58" s="87">
        <f t="shared" si="98"/>
        <v>0</v>
      </c>
      <c r="BW58" s="87">
        <f t="shared" si="98"/>
        <v>0</v>
      </c>
      <c r="BX58" s="87">
        <f t="shared" si="98"/>
        <v>0</v>
      </c>
      <c r="BY58" s="87">
        <f t="shared" si="98"/>
        <v>0</v>
      </c>
      <c r="BZ58" s="87">
        <f t="shared" si="98"/>
        <v>0</v>
      </c>
      <c r="CA58" s="87">
        <f t="shared" si="98"/>
        <v>0</v>
      </c>
      <c r="CB58" s="87">
        <f t="shared" ref="CB58:CT58" si="99">SUM(CB59:CB61)</f>
        <v>0</v>
      </c>
      <c r="CC58" s="87">
        <f t="shared" si="99"/>
        <v>0</v>
      </c>
      <c r="CD58" s="87">
        <f t="shared" si="99"/>
        <v>0</v>
      </c>
      <c r="CE58" s="87">
        <f t="shared" si="99"/>
        <v>0</v>
      </c>
      <c r="CF58" s="87">
        <f t="shared" si="99"/>
        <v>0</v>
      </c>
      <c r="CG58" s="87">
        <f t="shared" si="99"/>
        <v>0</v>
      </c>
      <c r="CH58" s="87">
        <f t="shared" si="99"/>
        <v>0</v>
      </c>
      <c r="CI58" s="87">
        <f t="shared" si="99"/>
        <v>0</v>
      </c>
      <c r="CJ58" s="87">
        <f t="shared" si="99"/>
        <v>0</v>
      </c>
      <c r="CK58" s="87">
        <f t="shared" si="99"/>
        <v>0</v>
      </c>
      <c r="CL58" s="87">
        <f t="shared" si="99"/>
        <v>0</v>
      </c>
      <c r="CM58" s="87">
        <f t="shared" si="99"/>
        <v>0</v>
      </c>
      <c r="CN58" s="87">
        <f t="shared" si="99"/>
        <v>0</v>
      </c>
      <c r="CO58" s="87">
        <f t="shared" si="99"/>
        <v>0</v>
      </c>
      <c r="CP58" s="87">
        <f t="shared" si="99"/>
        <v>0</v>
      </c>
      <c r="CQ58" s="87">
        <f t="shared" si="99"/>
        <v>0</v>
      </c>
      <c r="CR58" s="87"/>
      <c r="CS58" s="87">
        <f t="shared" si="99"/>
        <v>0</v>
      </c>
      <c r="CT58" s="87">
        <f t="shared" si="99"/>
        <v>0</v>
      </c>
      <c r="CU58" s="87">
        <f>SUM(CU59:CU61)</f>
        <v>221</v>
      </c>
      <c r="CV58" s="87">
        <f t="shared" ref="CV58" si="100">SUM(CV59:CV61)</f>
        <v>70974368.147199988</v>
      </c>
    </row>
    <row r="59" spans="1:100" ht="45" customHeight="1" x14ac:dyDescent="0.25">
      <c r="A59" s="76"/>
      <c r="B59" s="98">
        <v>38</v>
      </c>
      <c r="C59" s="124" t="s">
        <v>199</v>
      </c>
      <c r="D59" s="100" t="s">
        <v>200</v>
      </c>
      <c r="E59" s="80">
        <v>28004</v>
      </c>
      <c r="F59" s="101">
        <v>4.37</v>
      </c>
      <c r="G59" s="89">
        <v>1</v>
      </c>
      <c r="H59" s="90"/>
      <c r="I59" s="90"/>
      <c r="J59" s="90"/>
      <c r="K59" s="53"/>
      <c r="L59" s="102">
        <v>1.4</v>
      </c>
      <c r="M59" s="102">
        <v>1.68</v>
      </c>
      <c r="N59" s="102">
        <v>2.23</v>
      </c>
      <c r="O59" s="103">
        <v>2.57</v>
      </c>
      <c r="P59" s="104"/>
      <c r="Q59" s="104">
        <f t="shared" ref="Q59:Q61" si="101">(P59*$E59*$F59*$G59*$L59*$Q$11)</f>
        <v>0</v>
      </c>
      <c r="R59" s="104"/>
      <c r="S59" s="104">
        <f>(R59*$E59*$F59*$G59*$L59*$S$11)</f>
        <v>0</v>
      </c>
      <c r="T59" s="104">
        <v>110</v>
      </c>
      <c r="U59" s="104">
        <f>(T59*$E59*$F59*$G59*$L59*$U$11)</f>
        <v>26384584.687999997</v>
      </c>
      <c r="V59" s="104"/>
      <c r="W59" s="105">
        <f>(V59*$E59*$F59*$G59*$L59*$W$11)</f>
        <v>0</v>
      </c>
      <c r="X59" s="104"/>
      <c r="Y59" s="104">
        <f>(X59*$E59*$F59*$G59*$L59*$Y$11)</f>
        <v>0</v>
      </c>
      <c r="Z59" s="104"/>
      <c r="AA59" s="104">
        <f>(Z59*$E59*$F59*$G59*$L59*$AA$11)</f>
        <v>0</v>
      </c>
      <c r="AB59" s="104"/>
      <c r="AC59" s="104"/>
      <c r="AD59" s="104"/>
      <c r="AE59" s="104">
        <f>(AD59*$E59*$F59*$G59*$L59*$AE$11)</f>
        <v>0</v>
      </c>
      <c r="AF59" s="104"/>
      <c r="AG59" s="105">
        <f>(AF59*$E59*$F59*$G59*$L59*$AG$11)</f>
        <v>0</v>
      </c>
      <c r="AH59" s="104"/>
      <c r="AI59" s="104">
        <f>(AH59*$E59*$F59*$G59*$L59*$AI$11)</f>
        <v>0</v>
      </c>
      <c r="AJ59" s="104"/>
      <c r="AK59" s="104">
        <f>(AJ59*$E59*$F59*$G59*$M59*$AK$11)</f>
        <v>0</v>
      </c>
      <c r="AL59" s="109"/>
      <c r="AM59" s="104">
        <f>(AL59*$E59*$F59*$G59*$M59*$AM$11)</f>
        <v>0</v>
      </c>
      <c r="AN59" s="104"/>
      <c r="AO59" s="108">
        <f>(AN59*$E59*$F59*$G59*$M59*$AO$11)</f>
        <v>0</v>
      </c>
      <c r="AP59" s="104"/>
      <c r="AQ59" s="104">
        <f>(AP59*$E59*$F59*$G59*$L59*$AQ$11)</f>
        <v>0</v>
      </c>
      <c r="AR59" s="104"/>
      <c r="AS59" s="105">
        <f>(AR59*$E59*$F59*$G59*$L59*$AS$11)</f>
        <v>0</v>
      </c>
      <c r="AT59" s="104"/>
      <c r="AU59" s="104">
        <f>(AT59*$E59*$F59*$G59*$L59*$AU$11)</f>
        <v>0</v>
      </c>
      <c r="AV59" s="88" t="e">
        <f>AU59-#REF!</f>
        <v>#REF!</v>
      </c>
      <c r="AW59" s="104"/>
      <c r="AX59" s="104">
        <f>(AW59*$E59*$F59*$G59*$M59*$AX$11)</f>
        <v>0</v>
      </c>
      <c r="AY59" s="104"/>
      <c r="AZ59" s="104">
        <f>(AY59*$E59*$F59*$G59*$M59*$AZ$11)</f>
        <v>0</v>
      </c>
      <c r="BA59" s="104"/>
      <c r="BB59" s="105">
        <f>(BA59*$E59*$F59*$G59*$M59*$BB$11)</f>
        <v>0</v>
      </c>
      <c r="BC59" s="104"/>
      <c r="BD59" s="104">
        <f>(BC59*$E59*$F59*$G59*$M59*$BD$11)</f>
        <v>0</v>
      </c>
      <c r="BE59" s="104"/>
      <c r="BF59" s="104">
        <f>(BE59*$E59*$F59*$G59*$M59*$BF$11)</f>
        <v>0</v>
      </c>
      <c r="BG59" s="104"/>
      <c r="BH59" s="105">
        <f>(BG59*$E59*$F59*$G59*$M59*$BH$11)</f>
        <v>0</v>
      </c>
      <c r="BI59" s="104"/>
      <c r="BJ59" s="108">
        <f>(BI59*$E59*$F59*$G59*$M59*$BJ$11)</f>
        <v>0</v>
      </c>
      <c r="BK59" s="104"/>
      <c r="BL59" s="104">
        <f>(BK59*$E59*$F59*$G59*$L59*$BL$11)</f>
        <v>0</v>
      </c>
      <c r="BM59" s="104"/>
      <c r="BN59" s="104">
        <f>(BM59*$E59*$F59*$G59*$L59*$BN$11)</f>
        <v>0</v>
      </c>
      <c r="BO59" s="104"/>
      <c r="BP59" s="104">
        <f>(BO59*$E59*$F59*$G59*$L59*$BP$11)</f>
        <v>0</v>
      </c>
      <c r="BQ59" s="104"/>
      <c r="BR59" s="104">
        <f>(BQ59*$E59*$F59*$G59*$M59*$BR$11)</f>
        <v>0</v>
      </c>
      <c r="BS59" s="104"/>
      <c r="BT59" s="105">
        <f>(BS59*$E59*$F59*$G59*$L59*$BT$11)</f>
        <v>0</v>
      </c>
      <c r="BU59" s="104"/>
      <c r="BV59" s="105">
        <f>(BU59*$E59*$F59*$G59*$L59*$BV$11)</f>
        <v>0</v>
      </c>
      <c r="BW59" s="104"/>
      <c r="BX59" s="104">
        <f>(BW59*$E59*$F59*$G59*$L59*$BX$11)</f>
        <v>0</v>
      </c>
      <c r="BY59" s="104"/>
      <c r="BZ59" s="104">
        <f>(BY59*$E59*$F59*$G59*$L59*$BZ$11)</f>
        <v>0</v>
      </c>
      <c r="CA59" s="104"/>
      <c r="CB59" s="104">
        <f>(CA59*$E59*$F59*$G59*$L59*$CB$11)</f>
        <v>0</v>
      </c>
      <c r="CC59" s="104"/>
      <c r="CD59" s="104">
        <f>(CC59*$E59*$F59*$G59*$M59*$CD$11)</f>
        <v>0</v>
      </c>
      <c r="CE59" s="109"/>
      <c r="CF59" s="104">
        <f>(CE59*$E59*$F59*$G59*$M59*$CF$11)</f>
        <v>0</v>
      </c>
      <c r="CG59" s="104"/>
      <c r="CH59" s="108">
        <f t="shared" ref="CH59:CH61" si="102">(CG59*$E59*$F59*$G59*$M59*CH$11)</f>
        <v>0</v>
      </c>
      <c r="CI59" s="104"/>
      <c r="CJ59" s="104">
        <f>(CI59*$E59*$F59*$G59*$M59*$CJ$11)</f>
        <v>0</v>
      </c>
      <c r="CK59" s="110"/>
      <c r="CL59" s="104">
        <f>(CK59*$E59*$F59*$G59*$M59*$CL$11)</f>
        <v>0</v>
      </c>
      <c r="CM59" s="104"/>
      <c r="CN59" s="104">
        <f>(CM59*$E59*$F59*$G59*$M59*$CN$11)</f>
        <v>0</v>
      </c>
      <c r="CO59" s="104"/>
      <c r="CP59" s="104">
        <f>(CO59*$E59*$F59*$G59*$N59*$CP$11)</f>
        <v>0</v>
      </c>
      <c r="CQ59" s="104"/>
      <c r="CR59" s="111"/>
      <c r="CS59" s="104"/>
      <c r="CT59" s="104"/>
      <c r="CU59" s="105">
        <f t="shared" ref="CU59:CV61" si="103">SUM(P59,R59,T59,V59,X59,Z59,AB59,AD59,AF59,AL59,BO59,AH59,AR59,CA59,AT59,AW59,AJ59,BA59,AN59,BC59,CC59,BE59,BG59,BI59,BQ59,BK59,BM59,BS59,BU59,BW59,BY59,CE59,AY59,AP59,CG59,CI59,CK59,CM59,CO59,CQ59,CS59)</f>
        <v>110</v>
      </c>
      <c r="CV59" s="105">
        <f t="shared" si="103"/>
        <v>26384584.687999997</v>
      </c>
    </row>
    <row r="60" spans="1:100" ht="27.75" customHeight="1" x14ac:dyDescent="0.25">
      <c r="A60" s="76"/>
      <c r="B60" s="98">
        <v>39</v>
      </c>
      <c r="C60" s="125" t="s">
        <v>201</v>
      </c>
      <c r="D60" s="100" t="s">
        <v>202</v>
      </c>
      <c r="E60" s="80">
        <v>28004</v>
      </c>
      <c r="F60" s="101">
        <v>7.82</v>
      </c>
      <c r="G60" s="89">
        <v>1</v>
      </c>
      <c r="H60" s="90"/>
      <c r="I60" s="90"/>
      <c r="J60" s="90"/>
      <c r="K60" s="53"/>
      <c r="L60" s="102">
        <v>1.4</v>
      </c>
      <c r="M60" s="102">
        <v>1.68</v>
      </c>
      <c r="N60" s="102">
        <v>2.23</v>
      </c>
      <c r="O60" s="103">
        <v>2.57</v>
      </c>
      <c r="P60" s="104"/>
      <c r="Q60" s="104">
        <f t="shared" si="101"/>
        <v>0</v>
      </c>
      <c r="R60" s="104"/>
      <c r="S60" s="104">
        <f>(R60*$E60*$F60*$G60*$L60*$S$11)</f>
        <v>0</v>
      </c>
      <c r="T60" s="104">
        <v>85</v>
      </c>
      <c r="U60" s="104">
        <f>(T60*$E60*$F60*$G60*$L60*$U$11)</f>
        <v>36483947.247999996</v>
      </c>
      <c r="V60" s="104"/>
      <c r="W60" s="105">
        <f>(V60*$E60*$F60*$G60*$L60*$W$11)</f>
        <v>0</v>
      </c>
      <c r="X60" s="104"/>
      <c r="Y60" s="104">
        <f>(X60*$E60*$F60*$G60*$L60*$Y$11)</f>
        <v>0</v>
      </c>
      <c r="Z60" s="104"/>
      <c r="AA60" s="104">
        <f>(Z60*$E60*$F60*$G60*$L60*$AA$11)</f>
        <v>0</v>
      </c>
      <c r="AB60" s="104"/>
      <c r="AC60" s="104"/>
      <c r="AD60" s="104"/>
      <c r="AE60" s="104">
        <f>(AD60*$E60*$F60*$G60*$L60*$AE$11)</f>
        <v>0</v>
      </c>
      <c r="AF60" s="104"/>
      <c r="AG60" s="105">
        <f>(AF60*$E60*$F60*$G60*$L60*$AG$11)</f>
        <v>0</v>
      </c>
      <c r="AH60" s="104"/>
      <c r="AI60" s="104">
        <f>(AH60*$E60*$F60*$G60*$L60*$AI$11)</f>
        <v>0</v>
      </c>
      <c r="AJ60" s="104"/>
      <c r="AK60" s="104">
        <f>(AJ60*$E60*$F60*$G60*$M60*$AK$11)</f>
        <v>0</v>
      </c>
      <c r="AL60" s="109"/>
      <c r="AM60" s="104">
        <f>(AL60*$E60*$F60*$G60*$M60*$AM$11)</f>
        <v>0</v>
      </c>
      <c r="AN60" s="104"/>
      <c r="AO60" s="108">
        <f>(AN60*$E60*$F60*$G60*$M60*$AO$11)</f>
        <v>0</v>
      </c>
      <c r="AP60" s="104"/>
      <c r="AQ60" s="104">
        <f>(AP60*$E60*$F60*$G60*$L60*$AQ$11)</f>
        <v>0</v>
      </c>
      <c r="AR60" s="104"/>
      <c r="AS60" s="105">
        <f>(AR60*$E60*$F60*$G60*$L60*$AS$11)</f>
        <v>0</v>
      </c>
      <c r="AT60" s="104"/>
      <c r="AU60" s="104">
        <f>(AT60*$E60*$F60*$G60*$L60*$AU$11)</f>
        <v>0</v>
      </c>
      <c r="AV60" s="88" t="e">
        <f>AU60-#REF!</f>
        <v>#REF!</v>
      </c>
      <c r="AW60" s="104"/>
      <c r="AX60" s="104">
        <f>(AW60*$E60*$F60*$G60*$M60*$AX$11)</f>
        <v>0</v>
      </c>
      <c r="AY60" s="104"/>
      <c r="AZ60" s="104">
        <f>(AY60*$E60*$F60*$G60*$M60*$AZ$11)</f>
        <v>0</v>
      </c>
      <c r="BA60" s="104"/>
      <c r="BB60" s="105">
        <f>(BA60*$E60*$F60*$G60*$M60*$BB$11)</f>
        <v>0</v>
      </c>
      <c r="BC60" s="104"/>
      <c r="BD60" s="104">
        <f>(BC60*$E60*$F60*$G60*$M60*$BD$11)</f>
        <v>0</v>
      </c>
      <c r="BE60" s="104"/>
      <c r="BF60" s="104">
        <f>(BE60*$E60*$F60*$G60*$M60*$BF$11)</f>
        <v>0</v>
      </c>
      <c r="BG60" s="104"/>
      <c r="BH60" s="105">
        <f>(BG60*$E60*$F60*$G60*$M60*$BH$11)</f>
        <v>0</v>
      </c>
      <c r="BI60" s="104"/>
      <c r="BJ60" s="108">
        <f>(BI60*$E60*$F60*$G60*$M60*$BJ$11)</f>
        <v>0</v>
      </c>
      <c r="BK60" s="104"/>
      <c r="BL60" s="104">
        <f>(BK60*$E60*$F60*$G60*$L60*$BL$11)</f>
        <v>0</v>
      </c>
      <c r="BM60" s="104"/>
      <c r="BN60" s="104">
        <f>(BM60*$E60*$F60*$G60*$L60*$BN$11)</f>
        <v>0</v>
      </c>
      <c r="BO60" s="104"/>
      <c r="BP60" s="104">
        <f>(BO60*$E60*$F60*$G60*$L60*$BP$11)</f>
        <v>0</v>
      </c>
      <c r="BQ60" s="104"/>
      <c r="BR60" s="104">
        <f>(BQ60*$E60*$F60*$G60*$M60*$BR$11)</f>
        <v>0</v>
      </c>
      <c r="BS60" s="104"/>
      <c r="BT60" s="105">
        <f>(BS60*$E60*$F60*$G60*$L60*$BT$11)</f>
        <v>0</v>
      </c>
      <c r="BU60" s="104"/>
      <c r="BV60" s="105">
        <f>(BU60*$E60*$F60*$G60*$L60*$BV$11)</f>
        <v>0</v>
      </c>
      <c r="BW60" s="104"/>
      <c r="BX60" s="104">
        <f>(BW60*$E60*$F60*$G60*$L60*$BX$11)</f>
        <v>0</v>
      </c>
      <c r="BY60" s="104"/>
      <c r="BZ60" s="104">
        <f>(BY60*$E60*$F60*$G60*$L60*$BZ$11)</f>
        <v>0</v>
      </c>
      <c r="CA60" s="104"/>
      <c r="CB60" s="104">
        <f>(CA60*$E60*$F60*$G60*$L60*$CB$11)</f>
        <v>0</v>
      </c>
      <c r="CC60" s="104"/>
      <c r="CD60" s="104">
        <f>(CC60*$E60*$F60*$G60*$M60*$CD$11)</f>
        <v>0</v>
      </c>
      <c r="CE60" s="109"/>
      <c r="CF60" s="104">
        <f>(CE60*$E60*$F60*$G60*$M60*$CF$11)</f>
        <v>0</v>
      </c>
      <c r="CG60" s="104"/>
      <c r="CH60" s="108">
        <f t="shared" si="102"/>
        <v>0</v>
      </c>
      <c r="CI60" s="104"/>
      <c r="CJ60" s="104">
        <f>(CI60*$E60*$F60*$G60*$M60*$CJ$11)</f>
        <v>0</v>
      </c>
      <c r="CK60" s="110"/>
      <c r="CL60" s="104">
        <f>(CK60*$E60*$F60*$G60*$M60*$CL$11)</f>
        <v>0</v>
      </c>
      <c r="CM60" s="104"/>
      <c r="CN60" s="104">
        <f>(CM60*$E60*$F60*$G60*$M60*$CN$11)</f>
        <v>0</v>
      </c>
      <c r="CO60" s="104"/>
      <c r="CP60" s="104">
        <f>(CO60*$E60*$F60*$G60*$N60*$CP$11)</f>
        <v>0</v>
      </c>
      <c r="CQ60" s="104"/>
      <c r="CR60" s="111"/>
      <c r="CS60" s="104"/>
      <c r="CT60" s="104"/>
      <c r="CU60" s="105">
        <f t="shared" si="103"/>
        <v>85</v>
      </c>
      <c r="CV60" s="105">
        <f t="shared" si="103"/>
        <v>36483947.247999996</v>
      </c>
    </row>
    <row r="61" spans="1:100" ht="30" customHeight="1" x14ac:dyDescent="0.25">
      <c r="A61" s="76"/>
      <c r="B61" s="98">
        <v>40</v>
      </c>
      <c r="C61" s="125" t="s">
        <v>203</v>
      </c>
      <c r="D61" s="100" t="s">
        <v>204</v>
      </c>
      <c r="E61" s="80">
        <v>28004</v>
      </c>
      <c r="F61" s="121">
        <v>5.68</v>
      </c>
      <c r="G61" s="89">
        <v>1</v>
      </c>
      <c r="H61" s="90"/>
      <c r="I61" s="90"/>
      <c r="J61" s="90"/>
      <c r="K61" s="53"/>
      <c r="L61" s="102">
        <v>1.4</v>
      </c>
      <c r="M61" s="102">
        <v>1.68</v>
      </c>
      <c r="N61" s="102">
        <v>2.23</v>
      </c>
      <c r="O61" s="103">
        <v>2.57</v>
      </c>
      <c r="P61" s="104"/>
      <c r="Q61" s="104">
        <f t="shared" si="101"/>
        <v>0</v>
      </c>
      <c r="R61" s="104"/>
      <c r="S61" s="104">
        <f>(R61*$E61*$F61*$G61*$L61*$S$11)</f>
        <v>0</v>
      </c>
      <c r="T61" s="104">
        <v>26</v>
      </c>
      <c r="U61" s="104">
        <f>(T61*$E61*$F61*$G61*$L61*$U$11)</f>
        <v>8105836.2111999989</v>
      </c>
      <c r="V61" s="104"/>
      <c r="W61" s="105">
        <f>(V61*$E61*$F61*$G61*$L61*$W$11)</f>
        <v>0</v>
      </c>
      <c r="X61" s="104"/>
      <c r="Y61" s="104">
        <f>(X61*$E61*$F61*$G61*$L61*$Y$11)</f>
        <v>0</v>
      </c>
      <c r="Z61" s="104"/>
      <c r="AA61" s="104">
        <f>(Z61*$E61*$F61*$G61*$L61*$AA$11)</f>
        <v>0</v>
      </c>
      <c r="AB61" s="104"/>
      <c r="AC61" s="104"/>
      <c r="AD61" s="104"/>
      <c r="AE61" s="104">
        <f>(AD61*$E61*$F61*$G61*$L61*$AE$11)</f>
        <v>0</v>
      </c>
      <c r="AF61" s="104"/>
      <c r="AG61" s="105">
        <f>(AF61*$E61*$F61*$G61*$L61*$AG$11)</f>
        <v>0</v>
      </c>
      <c r="AH61" s="104"/>
      <c r="AI61" s="104">
        <f>(AH61*$E61*$F61*$G61*$L61*$AI$11)</f>
        <v>0</v>
      </c>
      <c r="AJ61" s="104"/>
      <c r="AK61" s="104">
        <f>(AJ61*$E61*$F61*$G61*$M61*$AK$11)</f>
        <v>0</v>
      </c>
      <c r="AL61" s="109"/>
      <c r="AM61" s="104">
        <f>(AL61*$E61*$F61*$G61*$M61*$AM$11)</f>
        <v>0</v>
      </c>
      <c r="AN61" s="104"/>
      <c r="AO61" s="108">
        <f>(AN61*$E61*$F61*$G61*$M61*$AO$11)</f>
        <v>0</v>
      </c>
      <c r="AP61" s="104"/>
      <c r="AQ61" s="104">
        <f>(AP61*$E61*$F61*$G61*$L61*$AQ$11)</f>
        <v>0</v>
      </c>
      <c r="AR61" s="104"/>
      <c r="AS61" s="105">
        <f>(AR61*$E61*$F61*$G61*$L61*$AS$11)</f>
        <v>0</v>
      </c>
      <c r="AT61" s="104"/>
      <c r="AU61" s="104">
        <f>(AT61*$E61*$F61*$G61*$L61*$AU$11)</f>
        <v>0</v>
      </c>
      <c r="AV61" s="88" t="e">
        <f>AU61-#REF!</f>
        <v>#REF!</v>
      </c>
      <c r="AW61" s="104"/>
      <c r="AX61" s="104">
        <f>(AW61*$E61*$F61*$G61*$M61*$AX$11)</f>
        <v>0</v>
      </c>
      <c r="AY61" s="104"/>
      <c r="AZ61" s="104">
        <f>(AY61*$E61*$F61*$G61*$M61*$AZ$11)</f>
        <v>0</v>
      </c>
      <c r="BA61" s="104"/>
      <c r="BB61" s="105">
        <f>(BA61*$E61*$F61*$G61*$M61*$BB$11)</f>
        <v>0</v>
      </c>
      <c r="BC61" s="104"/>
      <c r="BD61" s="104">
        <f>(BC61*$E61*$F61*$G61*$M61*$BD$11)</f>
        <v>0</v>
      </c>
      <c r="BE61" s="104"/>
      <c r="BF61" s="104">
        <f>(BE61*$E61*$F61*$G61*$M61*$BF$11)</f>
        <v>0</v>
      </c>
      <c r="BG61" s="104"/>
      <c r="BH61" s="105">
        <f>(BG61*$E61*$F61*$G61*$M61*$BH$11)</f>
        <v>0</v>
      </c>
      <c r="BI61" s="104"/>
      <c r="BJ61" s="108">
        <f>(BI61*$E61*$F61*$G61*$M61*$BJ$11)</f>
        <v>0</v>
      </c>
      <c r="BK61" s="104"/>
      <c r="BL61" s="104">
        <f>(BK61*$E61*$F61*$G61*$L61*$BL$11)</f>
        <v>0</v>
      </c>
      <c r="BM61" s="104"/>
      <c r="BN61" s="104">
        <f>(BM61*$E61*$F61*$G61*$L61*$BN$11)</f>
        <v>0</v>
      </c>
      <c r="BO61" s="104"/>
      <c r="BP61" s="104">
        <f>(BO61*$E61*$F61*$G61*$L61*$BP$11)</f>
        <v>0</v>
      </c>
      <c r="BQ61" s="104"/>
      <c r="BR61" s="104">
        <f>(BQ61*$E61*$F61*$G61*$M61*$BR$11)</f>
        <v>0</v>
      </c>
      <c r="BS61" s="104"/>
      <c r="BT61" s="105">
        <f>(BS61*$E61*$F61*$G61*$L61*$BT$11)</f>
        <v>0</v>
      </c>
      <c r="BU61" s="104"/>
      <c r="BV61" s="105">
        <f>(BU61*$E61*$F61*$G61*$L61*$BV$11)</f>
        <v>0</v>
      </c>
      <c r="BW61" s="104"/>
      <c r="BX61" s="104">
        <f>(BW61*$E61*$F61*$G61*$L61*$BX$11)</f>
        <v>0</v>
      </c>
      <c r="BY61" s="104"/>
      <c r="BZ61" s="104">
        <f>(BY61*$E61*$F61*$G61*$L61*$BZ$11)</f>
        <v>0</v>
      </c>
      <c r="CA61" s="104"/>
      <c r="CB61" s="104">
        <f>(CA61*$E61*$F61*$G61*$L61*$CB$11)</f>
        <v>0</v>
      </c>
      <c r="CC61" s="104"/>
      <c r="CD61" s="104">
        <f>(CC61*$E61*$F61*$G61*$M61*$CD$11)</f>
        <v>0</v>
      </c>
      <c r="CE61" s="109"/>
      <c r="CF61" s="104">
        <f>(CE61*$E61*$F61*$G61*$M61*$CF$11)</f>
        <v>0</v>
      </c>
      <c r="CG61" s="104"/>
      <c r="CH61" s="108">
        <f t="shared" si="102"/>
        <v>0</v>
      </c>
      <c r="CI61" s="104"/>
      <c r="CJ61" s="104">
        <f>(CI61*$E61*$F61*$G61*$M61*$CJ$11)</f>
        <v>0</v>
      </c>
      <c r="CK61" s="110"/>
      <c r="CL61" s="104">
        <f>(CK61*$E61*$F61*$G61*$M61*$CL$11)</f>
        <v>0</v>
      </c>
      <c r="CM61" s="104"/>
      <c r="CN61" s="104">
        <f>(CM61*$E61*$F61*$G61*$M61*$CN$11)</f>
        <v>0</v>
      </c>
      <c r="CO61" s="104"/>
      <c r="CP61" s="104">
        <f>(CO61*$E61*$F61*$G61*$N61*$CP$11)</f>
        <v>0</v>
      </c>
      <c r="CQ61" s="104"/>
      <c r="CR61" s="111"/>
      <c r="CS61" s="104"/>
      <c r="CT61" s="104"/>
      <c r="CU61" s="105">
        <f t="shared" si="103"/>
        <v>26</v>
      </c>
      <c r="CV61" s="105">
        <f t="shared" si="103"/>
        <v>8105836.2111999989</v>
      </c>
    </row>
    <row r="62" spans="1:100" ht="15.75" customHeight="1" x14ac:dyDescent="0.25">
      <c r="A62" s="93">
        <v>9</v>
      </c>
      <c r="B62" s="119"/>
      <c r="C62" s="78" t="s">
        <v>205</v>
      </c>
      <c r="D62" s="79" t="s">
        <v>206</v>
      </c>
      <c r="E62" s="80">
        <v>28004</v>
      </c>
      <c r="F62" s="120">
        <v>1.1499999999999999</v>
      </c>
      <c r="G62" s="94"/>
      <c r="H62" s="90"/>
      <c r="I62" s="90"/>
      <c r="J62" s="90"/>
      <c r="K62" s="95"/>
      <c r="L62" s="96">
        <v>1.4</v>
      </c>
      <c r="M62" s="96">
        <v>1.68</v>
      </c>
      <c r="N62" s="96">
        <v>2.23</v>
      </c>
      <c r="O62" s="97">
        <v>2.57</v>
      </c>
      <c r="P62" s="87">
        <f>SUM(P63:P73)</f>
        <v>0</v>
      </c>
      <c r="Q62" s="87">
        <f t="shared" ref="Q62:AC62" si="104">SUM(Q63:Q73)</f>
        <v>0</v>
      </c>
      <c r="R62" s="87">
        <f t="shared" si="104"/>
        <v>0</v>
      </c>
      <c r="S62" s="87">
        <f t="shared" si="104"/>
        <v>0</v>
      </c>
      <c r="T62" s="87">
        <f t="shared" si="104"/>
        <v>760</v>
      </c>
      <c r="U62" s="87">
        <f t="shared" si="104"/>
        <v>50436592.998399988</v>
      </c>
      <c r="V62" s="87">
        <f t="shared" si="104"/>
        <v>35</v>
      </c>
      <c r="W62" s="87">
        <f t="shared" si="104"/>
        <v>2247657.0479999995</v>
      </c>
      <c r="X62" s="87">
        <f t="shared" si="104"/>
        <v>0</v>
      </c>
      <c r="Y62" s="87">
        <f t="shared" si="104"/>
        <v>0</v>
      </c>
      <c r="Z62" s="87">
        <f t="shared" si="104"/>
        <v>0</v>
      </c>
      <c r="AA62" s="87">
        <f t="shared" si="104"/>
        <v>0</v>
      </c>
      <c r="AB62" s="87">
        <f t="shared" si="104"/>
        <v>0</v>
      </c>
      <c r="AC62" s="87">
        <f t="shared" si="104"/>
        <v>0</v>
      </c>
      <c r="AD62" s="87">
        <v>0</v>
      </c>
      <c r="AE62" s="87">
        <f t="shared" ref="AE62:AU62" si="105">SUM(AE63:AE73)</f>
        <v>0</v>
      </c>
      <c r="AF62" s="87">
        <f t="shared" si="105"/>
        <v>2</v>
      </c>
      <c r="AG62" s="87">
        <f t="shared" si="105"/>
        <v>118596.94</v>
      </c>
      <c r="AH62" s="87">
        <f t="shared" si="105"/>
        <v>0</v>
      </c>
      <c r="AI62" s="87">
        <f t="shared" si="105"/>
        <v>0</v>
      </c>
      <c r="AJ62" s="87">
        <f t="shared" si="105"/>
        <v>200</v>
      </c>
      <c r="AK62" s="87">
        <f t="shared" si="105"/>
        <v>12770361.676800001</v>
      </c>
      <c r="AL62" s="87">
        <f t="shared" si="105"/>
        <v>0</v>
      </c>
      <c r="AM62" s="87">
        <f t="shared" si="105"/>
        <v>0</v>
      </c>
      <c r="AN62" s="87">
        <f t="shared" si="105"/>
        <v>0</v>
      </c>
      <c r="AO62" s="87">
        <f t="shared" si="105"/>
        <v>0</v>
      </c>
      <c r="AP62" s="87">
        <f t="shared" si="105"/>
        <v>0</v>
      </c>
      <c r="AQ62" s="87">
        <f t="shared" si="105"/>
        <v>0</v>
      </c>
      <c r="AR62" s="87">
        <f t="shared" si="105"/>
        <v>0</v>
      </c>
      <c r="AS62" s="87">
        <f t="shared" si="105"/>
        <v>0</v>
      </c>
      <c r="AT62" s="87">
        <f t="shared" si="105"/>
        <v>5</v>
      </c>
      <c r="AU62" s="87">
        <f t="shared" si="105"/>
        <v>0</v>
      </c>
      <c r="AV62" s="88" t="e">
        <f>AU62-#REF!</f>
        <v>#REF!</v>
      </c>
      <c r="AW62" s="87">
        <f t="shared" ref="AW62:CV62" si="106">SUM(AW63:AW73)</f>
        <v>37</v>
      </c>
      <c r="AX62" s="87">
        <f t="shared" si="106"/>
        <v>1932914.4912</v>
      </c>
      <c r="AY62" s="87">
        <f t="shared" si="106"/>
        <v>0</v>
      </c>
      <c r="AZ62" s="87">
        <f t="shared" si="106"/>
        <v>0</v>
      </c>
      <c r="BA62" s="87">
        <f t="shared" si="106"/>
        <v>0</v>
      </c>
      <c r="BB62" s="87">
        <f t="shared" si="106"/>
        <v>0</v>
      </c>
      <c r="BC62" s="87">
        <f t="shared" si="106"/>
        <v>12</v>
      </c>
      <c r="BD62" s="87"/>
      <c r="BE62" s="87">
        <f t="shared" si="106"/>
        <v>0</v>
      </c>
      <c r="BF62" s="87">
        <f t="shared" si="106"/>
        <v>0</v>
      </c>
      <c r="BG62" s="87">
        <f t="shared" si="106"/>
        <v>14</v>
      </c>
      <c r="BH62" s="87"/>
      <c r="BI62" s="87">
        <f t="shared" si="106"/>
        <v>9</v>
      </c>
      <c r="BJ62" s="87"/>
      <c r="BK62" s="87">
        <f t="shared" si="106"/>
        <v>0</v>
      </c>
      <c r="BL62" s="87">
        <f t="shared" si="106"/>
        <v>0</v>
      </c>
      <c r="BM62" s="87">
        <f t="shared" si="106"/>
        <v>0</v>
      </c>
      <c r="BN62" s="87">
        <f t="shared" si="106"/>
        <v>0</v>
      </c>
      <c r="BO62" s="87">
        <f t="shared" si="106"/>
        <v>0</v>
      </c>
      <c r="BP62" s="87">
        <f t="shared" si="106"/>
        <v>0</v>
      </c>
      <c r="BQ62" s="87">
        <f t="shared" si="106"/>
        <v>4</v>
      </c>
      <c r="BR62" s="87"/>
      <c r="BS62" s="87">
        <f t="shared" si="106"/>
        <v>0</v>
      </c>
      <c r="BT62" s="87">
        <f t="shared" si="106"/>
        <v>0</v>
      </c>
      <c r="BU62" s="87">
        <f t="shared" si="106"/>
        <v>0</v>
      </c>
      <c r="BV62" s="87">
        <f t="shared" si="106"/>
        <v>0</v>
      </c>
      <c r="BW62" s="87">
        <f t="shared" si="106"/>
        <v>6</v>
      </c>
      <c r="BX62" s="87"/>
      <c r="BY62" s="87">
        <f t="shared" si="106"/>
        <v>0</v>
      </c>
      <c r="BZ62" s="87">
        <f t="shared" si="106"/>
        <v>0</v>
      </c>
      <c r="CA62" s="87">
        <f t="shared" si="106"/>
        <v>2</v>
      </c>
      <c r="CB62" s="87">
        <f t="shared" si="106"/>
        <v>0</v>
      </c>
      <c r="CC62" s="87">
        <f t="shared" si="106"/>
        <v>4</v>
      </c>
      <c r="CD62" s="87"/>
      <c r="CE62" s="87">
        <f t="shared" si="106"/>
        <v>0</v>
      </c>
      <c r="CF62" s="87">
        <f t="shared" si="106"/>
        <v>0</v>
      </c>
      <c r="CG62" s="87">
        <f t="shared" si="106"/>
        <v>0</v>
      </c>
      <c r="CH62" s="87">
        <f t="shared" si="106"/>
        <v>0</v>
      </c>
      <c r="CI62" s="87">
        <f t="shared" si="106"/>
        <v>0</v>
      </c>
      <c r="CJ62" s="87">
        <f t="shared" si="106"/>
        <v>0</v>
      </c>
      <c r="CK62" s="87">
        <f t="shared" si="106"/>
        <v>0</v>
      </c>
      <c r="CL62" s="87">
        <f t="shared" si="106"/>
        <v>0</v>
      </c>
      <c r="CM62" s="87">
        <f t="shared" si="106"/>
        <v>0</v>
      </c>
      <c r="CN62" s="87">
        <f t="shared" si="106"/>
        <v>0</v>
      </c>
      <c r="CO62" s="87">
        <f t="shared" si="106"/>
        <v>0</v>
      </c>
      <c r="CP62" s="87">
        <f t="shared" si="106"/>
        <v>0</v>
      </c>
      <c r="CQ62" s="87">
        <f t="shared" si="106"/>
        <v>0</v>
      </c>
      <c r="CR62" s="87"/>
      <c r="CS62" s="87">
        <f t="shared" si="106"/>
        <v>0</v>
      </c>
      <c r="CT62" s="87">
        <f t="shared" si="106"/>
        <v>0</v>
      </c>
      <c r="CU62" s="87">
        <f t="shared" si="106"/>
        <v>1090</v>
      </c>
      <c r="CV62" s="87">
        <f t="shared" si="106"/>
        <v>67506123.154400006</v>
      </c>
    </row>
    <row r="63" spans="1:100" ht="30" customHeight="1" x14ac:dyDescent="0.25">
      <c r="A63" s="76"/>
      <c r="B63" s="98">
        <v>41</v>
      </c>
      <c r="C63" s="99" t="s">
        <v>207</v>
      </c>
      <c r="D63" s="100" t="s">
        <v>208</v>
      </c>
      <c r="E63" s="80">
        <v>28004</v>
      </c>
      <c r="F63" s="101">
        <v>0.97</v>
      </c>
      <c r="G63" s="89">
        <v>1</v>
      </c>
      <c r="H63" s="90"/>
      <c r="I63" s="90"/>
      <c r="J63" s="90"/>
      <c r="K63" s="53"/>
      <c r="L63" s="102">
        <v>1.4</v>
      </c>
      <c r="M63" s="102">
        <v>1.68</v>
      </c>
      <c r="N63" s="102">
        <v>2.23</v>
      </c>
      <c r="O63" s="103">
        <v>2.57</v>
      </c>
      <c r="P63" s="104"/>
      <c r="Q63" s="104">
        <f t="shared" ref="Q63:Q64" si="107">(P63*$E63*$F63*$G63*$L63*$Q$11)</f>
        <v>0</v>
      </c>
      <c r="R63" s="104"/>
      <c r="S63" s="104">
        <f>(R63*$E63*$F63*$G63*$L63*$S$11)</f>
        <v>0</v>
      </c>
      <c r="T63" s="104">
        <v>431</v>
      </c>
      <c r="U63" s="104">
        <f>(T63*$E63*$F63*$G63*$L63*$U$11)</f>
        <v>22946959.268799994</v>
      </c>
      <c r="V63" s="104">
        <v>0</v>
      </c>
      <c r="W63" s="105">
        <f>(V63*$E63*$F63*$G63*$L63*$W$11)</f>
        <v>0</v>
      </c>
      <c r="X63" s="104"/>
      <c r="Y63" s="104">
        <f>(X63*$E63*$F63*$G63*$L63*$Y$11)</f>
        <v>0</v>
      </c>
      <c r="Z63" s="104"/>
      <c r="AA63" s="104">
        <f>(Z63*$E63*$F63*$G63*$L63*$AA$11)</f>
        <v>0</v>
      </c>
      <c r="AB63" s="104"/>
      <c r="AC63" s="104"/>
      <c r="AD63" s="104"/>
      <c r="AE63" s="104">
        <f>(AD63*$E63*$F63*$G63*$L63*$AE$11)</f>
        <v>0</v>
      </c>
      <c r="AF63" s="104">
        <v>1</v>
      </c>
      <c r="AG63" s="105">
        <f>(AF63*$E63*$F63*$G63*$L63*$AG$11)</f>
        <v>41832.375200000002</v>
      </c>
      <c r="AH63" s="104"/>
      <c r="AI63" s="104">
        <f>(AH63*$E63*$F63*$G63*$L63*$AI$11)</f>
        <v>0</v>
      </c>
      <c r="AJ63" s="104">
        <v>144</v>
      </c>
      <c r="AK63" s="104">
        <f>(AJ63*$E63*$F63*$G63*$M63*$AK$11)</f>
        <v>8542931.6044800002</v>
      </c>
      <c r="AL63" s="109"/>
      <c r="AM63" s="104">
        <f>(AL63*$E63*$F63*$G63*$M63*$AM$11)</f>
        <v>0</v>
      </c>
      <c r="AN63" s="104"/>
      <c r="AO63" s="108">
        <f>(AN63*$E63*$F63*$G63*$M63*$AO$11)</f>
        <v>0</v>
      </c>
      <c r="AP63" s="104"/>
      <c r="AQ63" s="104">
        <f>(AP63*$E63*$F63*$G63*$L63*$AQ$11)</f>
        <v>0</v>
      </c>
      <c r="AR63" s="104"/>
      <c r="AS63" s="105">
        <f>(AR63*$E63*$F63*$G63*$L63*$AS$11)</f>
        <v>0</v>
      </c>
      <c r="AT63" s="104">
        <v>5</v>
      </c>
      <c r="AU63" s="104"/>
      <c r="AV63" s="88" t="e">
        <f>AU63-#REF!</f>
        <v>#REF!</v>
      </c>
      <c r="AW63" s="104">
        <v>30</v>
      </c>
      <c r="AX63" s="104">
        <f>(AW63*$E63*$F63*$G63*$M63*$AX$11)</f>
        <v>1505965.5072000001</v>
      </c>
      <c r="AY63" s="104"/>
      <c r="AZ63" s="104">
        <f>(AY63*$E63*$F63*$G63*$M63*$AZ$11)</f>
        <v>0</v>
      </c>
      <c r="BA63" s="104"/>
      <c r="BB63" s="105">
        <f>(BA63*$E63*$F63*$G63*$M63*$BB$11)</f>
        <v>0</v>
      </c>
      <c r="BC63" s="104">
        <v>10</v>
      </c>
      <c r="BD63" s="104"/>
      <c r="BE63" s="104"/>
      <c r="BF63" s="104">
        <f>(BE63*$E63*$F63*$G63*$M63*$BF$11)</f>
        <v>0</v>
      </c>
      <c r="BG63" s="104">
        <v>8</v>
      </c>
      <c r="BH63" s="105"/>
      <c r="BI63" s="104">
        <v>5</v>
      </c>
      <c r="BJ63" s="108"/>
      <c r="BK63" s="104"/>
      <c r="BL63" s="104">
        <f>(BK63*$E63*$F63*$G63*$L63*$BL$11)</f>
        <v>0</v>
      </c>
      <c r="BM63" s="104"/>
      <c r="BN63" s="104">
        <f>(BM63*$E63*$F63*$G63*$L63*$BN$11)</f>
        <v>0</v>
      </c>
      <c r="BO63" s="104"/>
      <c r="BP63" s="104">
        <f>(BO63*$E63*$F63*$G63*$L63*$BP$11)</f>
        <v>0</v>
      </c>
      <c r="BQ63" s="104">
        <v>2</v>
      </c>
      <c r="BR63" s="104"/>
      <c r="BS63" s="104"/>
      <c r="BT63" s="105">
        <f>(BS63*$E63*$F63*$G63*$L63*$BT$11)</f>
        <v>0</v>
      </c>
      <c r="BU63" s="104"/>
      <c r="BV63" s="105">
        <f>(BU63*$E63*$F63*$G63*$L63*$BV$11)</f>
        <v>0</v>
      </c>
      <c r="BW63" s="104">
        <v>6</v>
      </c>
      <c r="BX63" s="104"/>
      <c r="BY63" s="104"/>
      <c r="BZ63" s="104">
        <f>(BY63*$E63*$F63*$G63*$L63*$BZ$11)</f>
        <v>0</v>
      </c>
      <c r="CA63" s="104">
        <v>2</v>
      </c>
      <c r="CB63" s="104"/>
      <c r="CC63" s="104">
        <v>4</v>
      </c>
      <c r="CD63" s="104"/>
      <c r="CE63" s="109"/>
      <c r="CF63" s="104">
        <f>(CE63*$E63*$F63*$G63*$M63*$CF$11)</f>
        <v>0</v>
      </c>
      <c r="CG63" s="104"/>
      <c r="CH63" s="108">
        <f t="shared" ref="CH63:CH64" si="108">(CG63*$E63*$F63*$G63*$M63*CH$11)</f>
        <v>0</v>
      </c>
      <c r="CI63" s="104"/>
      <c r="CJ63" s="104">
        <f>(CI63*$E63*$F63*$G63*$M63*$CJ$11)</f>
        <v>0</v>
      </c>
      <c r="CK63" s="110"/>
      <c r="CL63" s="104">
        <f>(CK63*$E63*$F63*$G63*$M63*$CL$11)</f>
        <v>0</v>
      </c>
      <c r="CM63" s="104"/>
      <c r="CN63" s="104">
        <f>(CM63*$E63*$F63*$G63*$M63*$CN$11)</f>
        <v>0</v>
      </c>
      <c r="CO63" s="104"/>
      <c r="CP63" s="104">
        <f>(CO63*$E63*$F63*$G63*$N63*$CP$11)</f>
        <v>0</v>
      </c>
      <c r="CQ63" s="104"/>
      <c r="CR63" s="111"/>
      <c r="CS63" s="104"/>
      <c r="CT63" s="104"/>
      <c r="CU63" s="105">
        <f t="shared" ref="CU63:CU73" si="109">SUM(P63,R63,T63,V63,X63,Z63,AB63,AD63,AF63,AL63,BO63,AH63,AR63,CA63,AT63,AW63,AJ63,BA63,AN63,BC63,CC63,BE63,BG63,BI63,BQ63,BK63,BM63,BS63,BU63,BW63,BY63,CE63,AY63,AP63,CG63,CI63,CK63,CM63,CO63,CQ63,CS63)</f>
        <v>648</v>
      </c>
      <c r="CV63" s="105">
        <f t="shared" ref="CV63:CV73" si="110">SUM(Q63,S63,U63,W63,Y63,AA63,AC63,AE63,AG63,AM63,BP63,AI63,AS63,CB63,AU63,AX63,AK63,BB63,AO63,BD63,CD63,BF63,BH63,BJ63,BR63,BL63,BN63,BT63,BV63,BX63,BZ63,CF63,AZ63,AQ63,CH63,CJ63,CL63,CN63,CP63,CR63,CT63)</f>
        <v>33037688.755679995</v>
      </c>
    </row>
    <row r="64" spans="1:100" ht="30" customHeight="1" x14ac:dyDescent="0.25">
      <c r="A64" s="76"/>
      <c r="B64" s="98">
        <v>42</v>
      </c>
      <c r="C64" s="99" t="s">
        <v>209</v>
      </c>
      <c r="D64" s="100" t="s">
        <v>210</v>
      </c>
      <c r="E64" s="80">
        <v>28004</v>
      </c>
      <c r="F64" s="101">
        <v>1.1100000000000001</v>
      </c>
      <c r="G64" s="89">
        <v>1</v>
      </c>
      <c r="H64" s="90"/>
      <c r="I64" s="90"/>
      <c r="J64" s="90"/>
      <c r="K64" s="53"/>
      <c r="L64" s="102">
        <v>1.4</v>
      </c>
      <c r="M64" s="102">
        <v>1.68</v>
      </c>
      <c r="N64" s="102">
        <v>2.23</v>
      </c>
      <c r="O64" s="103">
        <v>2.57</v>
      </c>
      <c r="P64" s="104"/>
      <c r="Q64" s="104">
        <f t="shared" si="107"/>
        <v>0</v>
      </c>
      <c r="R64" s="104"/>
      <c r="S64" s="104">
        <f>(R64*$E64*$F64*$G64*$L64*$S$11)</f>
        <v>0</v>
      </c>
      <c r="T64" s="104">
        <v>100</v>
      </c>
      <c r="U64" s="104">
        <f>(T64*$E64*$F64*$G64*$L64*$U$11)</f>
        <v>6092550.2400000002</v>
      </c>
      <c r="V64" s="104"/>
      <c r="W64" s="105">
        <f>(V64*$E64*$F64*$G64*$L64*$W$11)</f>
        <v>0</v>
      </c>
      <c r="X64" s="104"/>
      <c r="Y64" s="104">
        <f>(X64*$E64*$F64*$G64*$L64*$Y$11)</f>
        <v>0</v>
      </c>
      <c r="Z64" s="104"/>
      <c r="AA64" s="104">
        <f>(Z64*$E64*$F64*$G64*$L64*$AA$11)</f>
        <v>0</v>
      </c>
      <c r="AB64" s="104"/>
      <c r="AC64" s="104"/>
      <c r="AD64" s="104"/>
      <c r="AE64" s="104">
        <f>(AD64*$E64*$F64*$G64*$L64*$AE$11)</f>
        <v>0</v>
      </c>
      <c r="AF64" s="104">
        <v>0</v>
      </c>
      <c r="AG64" s="105">
        <f>(AF64*$E64*$F64*$G64*$L64*$AG$11)</f>
        <v>0</v>
      </c>
      <c r="AH64" s="104"/>
      <c r="AI64" s="104">
        <f>(AH64*$E64*$F64*$G64*$L64*$AI$11)</f>
        <v>0</v>
      </c>
      <c r="AJ64" s="104">
        <v>8</v>
      </c>
      <c r="AK64" s="104">
        <f>(AJ64*$E64*$F64*$G64*$M64*$AK$11)</f>
        <v>543107.33568000002</v>
      </c>
      <c r="AL64" s="109"/>
      <c r="AM64" s="104">
        <f>(AL64*$E64*$F64*$G64*$M64*$AM$11)</f>
        <v>0</v>
      </c>
      <c r="AN64" s="104"/>
      <c r="AO64" s="108">
        <f>(AN64*$E64*$F64*$G64*$M64*$AO$11)</f>
        <v>0</v>
      </c>
      <c r="AP64" s="104"/>
      <c r="AQ64" s="104">
        <f>(AP64*$E64*$F64*$G64*$L64*$AQ$11)</f>
        <v>0</v>
      </c>
      <c r="AR64" s="104"/>
      <c r="AS64" s="105">
        <f>(AR64*$E64*$F64*$G64*$L64*$AS$11)</f>
        <v>0</v>
      </c>
      <c r="AT64" s="104"/>
      <c r="AU64" s="104">
        <f>(AT64*$E64*$F64*$G64*$L64*$AU$11)</f>
        <v>0</v>
      </c>
      <c r="AV64" s="88" t="e">
        <f>AU64-#REF!</f>
        <v>#REF!</v>
      </c>
      <c r="AW64" s="104">
        <v>2</v>
      </c>
      <c r="AX64" s="104">
        <f>(AW64*$E64*$F64*$G64*$M64*$AX$11)</f>
        <v>114888.09024</v>
      </c>
      <c r="AY64" s="104"/>
      <c r="AZ64" s="104">
        <f>(AY64*$E64*$F64*$G64*$M64*$AZ$11)</f>
        <v>0</v>
      </c>
      <c r="BA64" s="104"/>
      <c r="BB64" s="105">
        <f>(BA64*$E64*$F64*$G64*$M64*$BB$11)</f>
        <v>0</v>
      </c>
      <c r="BC64" s="104">
        <v>2</v>
      </c>
      <c r="BD64" s="104"/>
      <c r="BE64" s="104"/>
      <c r="BF64" s="104">
        <f>(BE64*$E64*$F64*$G64*$M64*$BF$11)</f>
        <v>0</v>
      </c>
      <c r="BG64" s="104">
        <v>2</v>
      </c>
      <c r="BH64" s="105"/>
      <c r="BI64" s="104"/>
      <c r="BJ64" s="108">
        <f>(BI64*$E64*$F64*$G64*$M64*$BJ$11)</f>
        <v>0</v>
      </c>
      <c r="BK64" s="104"/>
      <c r="BL64" s="104">
        <f>(BK64*$E64*$F64*$G64*$L64*$BL$11)</f>
        <v>0</v>
      </c>
      <c r="BM64" s="104"/>
      <c r="BN64" s="104">
        <f>(BM64*$E64*$F64*$G64*$L64*$BN$11)</f>
        <v>0</v>
      </c>
      <c r="BO64" s="104"/>
      <c r="BP64" s="104">
        <f>(BO64*$E64*$F64*$G64*$L64*$BP$11)</f>
        <v>0</v>
      </c>
      <c r="BQ64" s="104">
        <v>2</v>
      </c>
      <c r="BR64" s="104"/>
      <c r="BS64" s="104"/>
      <c r="BT64" s="105">
        <f>(BS64*$E64*$F64*$G64*$L64*$BT$11)</f>
        <v>0</v>
      </c>
      <c r="BU64" s="104"/>
      <c r="BV64" s="105">
        <f>(BU64*$E64*$F64*$G64*$L64*$BV$11)</f>
        <v>0</v>
      </c>
      <c r="BW64" s="104"/>
      <c r="BX64" s="104">
        <f>(BW64*$E64*$F64*$G64*$L64*$BX$11)</f>
        <v>0</v>
      </c>
      <c r="BY64" s="104"/>
      <c r="BZ64" s="104">
        <f>(BY64*$E64*$F64*$G64*$L64*$BZ$11)</f>
        <v>0</v>
      </c>
      <c r="CA64" s="104"/>
      <c r="CB64" s="104">
        <f>(CA64*$E64*$F64*$G64*$L64*$CB$11)</f>
        <v>0</v>
      </c>
      <c r="CC64" s="104"/>
      <c r="CD64" s="104">
        <f>(CC64*$E64*$F64*$G64*$M64*$CD$11)</f>
        <v>0</v>
      </c>
      <c r="CE64" s="109"/>
      <c r="CF64" s="104">
        <f>(CE64*$E64*$F64*$G64*$M64*$CF$11)</f>
        <v>0</v>
      </c>
      <c r="CG64" s="104"/>
      <c r="CH64" s="108">
        <f t="shared" si="108"/>
        <v>0</v>
      </c>
      <c r="CI64" s="104"/>
      <c r="CJ64" s="104">
        <f>(CI64*$E64*$F64*$G64*$M64*$CJ$11)</f>
        <v>0</v>
      </c>
      <c r="CK64" s="110"/>
      <c r="CL64" s="104">
        <f>(CK64*$E64*$F64*$G64*$M64*$CL$11)</f>
        <v>0</v>
      </c>
      <c r="CM64" s="104"/>
      <c r="CN64" s="104">
        <f>(CM64*$E64*$F64*$G64*$M64*$CN$11)</f>
        <v>0</v>
      </c>
      <c r="CO64" s="104"/>
      <c r="CP64" s="104">
        <f>(CO64*$E64*$F64*$G64*$N64*$CP$11)</f>
        <v>0</v>
      </c>
      <c r="CQ64" s="104"/>
      <c r="CR64" s="111"/>
      <c r="CS64" s="104"/>
      <c r="CT64" s="104"/>
      <c r="CU64" s="105">
        <f t="shared" si="109"/>
        <v>116</v>
      </c>
      <c r="CV64" s="105">
        <f t="shared" si="110"/>
        <v>6750545.6659200005</v>
      </c>
    </row>
    <row r="65" spans="1:100" ht="30" customHeight="1" x14ac:dyDescent="0.25">
      <c r="A65" s="141"/>
      <c r="B65" s="98">
        <v>43</v>
      </c>
      <c r="C65" s="99" t="s">
        <v>211</v>
      </c>
      <c r="D65" s="100" t="s">
        <v>212</v>
      </c>
      <c r="E65" s="80">
        <v>28004</v>
      </c>
      <c r="F65" s="101">
        <v>1.97</v>
      </c>
      <c r="G65" s="94">
        <v>1.1000000000000001</v>
      </c>
      <c r="H65" s="90"/>
      <c r="I65" s="90"/>
      <c r="J65" s="90"/>
      <c r="K65" s="53"/>
      <c r="L65" s="91">
        <v>1.4</v>
      </c>
      <c r="M65" s="91">
        <v>1.68</v>
      </c>
      <c r="N65" s="91">
        <v>2.23</v>
      </c>
      <c r="O65" s="92">
        <v>2.57</v>
      </c>
      <c r="P65" s="104"/>
      <c r="Q65" s="104">
        <f t="shared" ref="Q65:Q66" si="111">(P65*$E65*$F65*$G65*$L65)</f>
        <v>0</v>
      </c>
      <c r="R65" s="104"/>
      <c r="S65" s="108">
        <f t="shared" ref="S65:S66" si="112">(R65*$E65*$F65*$G65*$L65)</f>
        <v>0</v>
      </c>
      <c r="T65" s="104">
        <v>2</v>
      </c>
      <c r="U65" s="104">
        <f t="shared" ref="U65:U66" si="113">(T65*$E65*$F65*$G65*$L65)</f>
        <v>169917.0704</v>
      </c>
      <c r="V65" s="104"/>
      <c r="W65" s="104">
        <f t="shared" ref="W65:W66" si="114">(V65*$E65*$F65*$G65*$L65)</f>
        <v>0</v>
      </c>
      <c r="X65" s="104"/>
      <c r="Y65" s="104">
        <f t="shared" ref="Y65:Y66" si="115">(X65*$E65*$F65*$G65*$L65)</f>
        <v>0</v>
      </c>
      <c r="Z65" s="104"/>
      <c r="AA65" s="104">
        <f t="shared" ref="AA65:AA66" si="116">(Z65*$E65*$F65*$G65*$L65)</f>
        <v>0</v>
      </c>
      <c r="AB65" s="104"/>
      <c r="AC65" s="104"/>
      <c r="AD65" s="104"/>
      <c r="AE65" s="104">
        <f t="shared" ref="AE65:AE66" si="117">(AD65*$E65*$F65*$G65*$L65)</f>
        <v>0</v>
      </c>
      <c r="AF65" s="104">
        <v>0</v>
      </c>
      <c r="AG65" s="104">
        <f t="shared" ref="AG65:AG66" si="118">(AF65*$E65*$F65*$G65*$L65)</f>
        <v>0</v>
      </c>
      <c r="AH65" s="104"/>
      <c r="AI65" s="104">
        <f t="shared" ref="AI65:AI66" si="119">(AH65*$E65*$F65*$G65*$L65)</f>
        <v>0</v>
      </c>
      <c r="AJ65" s="104"/>
      <c r="AK65" s="105">
        <f t="shared" ref="AK65:AK66" si="120">(AJ65*$E65*$F65*$G65*$M65)</f>
        <v>0</v>
      </c>
      <c r="AL65" s="109"/>
      <c r="AM65" s="104">
        <f>AL65*E65*F65*G65*M65</f>
        <v>0</v>
      </c>
      <c r="AN65" s="104"/>
      <c r="AO65" s="108">
        <f t="shared" ref="AO65:AO66" si="121">(AN65*$E65*$F65*$G65*$M65)</f>
        <v>0</v>
      </c>
      <c r="AP65" s="104"/>
      <c r="AQ65" s="104">
        <f t="shared" ref="AQ65:AQ66" si="122">(AP65*$E65*$F65*$G65*$L65)</f>
        <v>0</v>
      </c>
      <c r="AR65" s="104"/>
      <c r="AS65" s="104"/>
      <c r="AT65" s="104"/>
      <c r="AU65" s="104">
        <f t="shared" ref="AU65:AU66" si="123">(AT65*$E65*$F65*$G65*$L65)</f>
        <v>0</v>
      </c>
      <c r="AV65" s="88" t="e">
        <f>AU65-#REF!</f>
        <v>#REF!</v>
      </c>
      <c r="AW65" s="104">
        <v>0</v>
      </c>
      <c r="AX65" s="104">
        <f t="shared" ref="AX65:AX66" si="124">(AW65*$E65*$F65*$G65*$M65)</f>
        <v>0</v>
      </c>
      <c r="AY65" s="104"/>
      <c r="AZ65" s="104">
        <f t="shared" ref="AZ65:AZ66" si="125">(AY65*$E65*$F65*$G65*$M65)</f>
        <v>0</v>
      </c>
      <c r="BA65" s="104"/>
      <c r="BB65" s="104">
        <f t="shared" ref="BB65:BB66" si="126">(BA65*$E65*$F65*$G65*$M65)</f>
        <v>0</v>
      </c>
      <c r="BC65" s="104"/>
      <c r="BD65" s="104">
        <f t="shared" ref="BD65:BD66" si="127">(BC65*$E65*$F65*$G65*$M65)</f>
        <v>0</v>
      </c>
      <c r="BE65" s="104"/>
      <c r="BF65" s="104">
        <f t="shared" ref="BF65:BF66" si="128">(BE65*$E65*$F65*$G65*$M65)</f>
        <v>0</v>
      </c>
      <c r="BG65" s="104"/>
      <c r="BH65" s="104">
        <f t="shared" ref="BH65:BH66" si="129">(BG65*$E65*$F65*$G65*$M65)</f>
        <v>0</v>
      </c>
      <c r="BI65" s="104"/>
      <c r="BJ65" s="108">
        <f t="shared" ref="BJ65:BJ66" si="130">(BI65*$E65*$F65*$G65*$M65)</f>
        <v>0</v>
      </c>
      <c r="BK65" s="104"/>
      <c r="BL65" s="104">
        <f t="shared" ref="BL65:BL66" si="131">(BK65*$E65*$F65*$G65*$L65)</f>
        <v>0</v>
      </c>
      <c r="BM65" s="104"/>
      <c r="BN65" s="104">
        <f t="shared" ref="BN65:BN66" si="132">(BM65*$E65*$F65*$G65*$L65)</f>
        <v>0</v>
      </c>
      <c r="BO65" s="104"/>
      <c r="BP65" s="104">
        <f t="shared" ref="BP65:BP66" si="133">(BO65*$E65*$F65*$G65*$L65)</f>
        <v>0</v>
      </c>
      <c r="BQ65" s="104"/>
      <c r="BR65" s="104">
        <f t="shared" ref="BR65:BR66" si="134">(BQ65*$E65*$F65*$G65*$M65)</f>
        <v>0</v>
      </c>
      <c r="BS65" s="104"/>
      <c r="BT65" s="104">
        <f t="shared" ref="BT65:BT66" si="135">(BS65*$E65*$F65*$G65*$L65)</f>
        <v>0</v>
      </c>
      <c r="BU65" s="104"/>
      <c r="BV65" s="104">
        <f t="shared" ref="BV65:BV66" si="136">(BU65*$E65*$F65*$G65*$L65)</f>
        <v>0</v>
      </c>
      <c r="BW65" s="104"/>
      <c r="BX65" s="104">
        <f t="shared" ref="BX65:BX66" si="137">(BW65*$E65*$F65*$G65*$L65)</f>
        <v>0</v>
      </c>
      <c r="BY65" s="104"/>
      <c r="BZ65" s="104">
        <f t="shared" ref="BZ65:BZ66" si="138">(BY65*$E65*$F65*$G65*$L65)</f>
        <v>0</v>
      </c>
      <c r="CA65" s="104"/>
      <c r="CB65" s="104">
        <f t="shared" ref="CB65:CB66" si="139">(CA65*$E65*$F65*$G65*$L65)</f>
        <v>0</v>
      </c>
      <c r="CC65" s="104"/>
      <c r="CD65" s="104">
        <f t="shared" ref="CD65:CD66" si="140">CC65*$E65*$F65*$G65*$M65</f>
        <v>0</v>
      </c>
      <c r="CE65" s="109"/>
      <c r="CF65" s="104">
        <f t="shared" ref="CF65:CF66" si="141">(CE65*$E65*$F65*$G65*$M65)</f>
        <v>0</v>
      </c>
      <c r="CG65" s="104"/>
      <c r="CH65" s="108">
        <f t="shared" ref="CH65:CH66" si="142">(CG65*$E65*$F65*$G65*$M65)</f>
        <v>0</v>
      </c>
      <c r="CI65" s="104"/>
      <c r="CJ65" s="104">
        <f t="shared" ref="CJ65:CJ66" si="143">(CI65*$E65*$F65*$G65*$M65)</f>
        <v>0</v>
      </c>
      <c r="CK65" s="110"/>
      <c r="CL65" s="104">
        <f t="shared" ref="CL65:CL66" si="144">(CK65*$E65*$F65*$G65*$M65)</f>
        <v>0</v>
      </c>
      <c r="CM65" s="104"/>
      <c r="CN65" s="104">
        <f t="shared" ref="CN65:CN66" si="145">(CM65*$E65*$F65*$G65*$M65)</f>
        <v>0</v>
      </c>
      <c r="CO65" s="104"/>
      <c r="CP65" s="104">
        <f t="shared" ref="CP65:CP66" si="146">(CO65*$E65*$F65*$G65*$N65)</f>
        <v>0</v>
      </c>
      <c r="CQ65" s="104"/>
      <c r="CR65" s="108"/>
      <c r="CS65" s="104"/>
      <c r="CT65" s="104"/>
      <c r="CU65" s="105">
        <f t="shared" si="109"/>
        <v>2</v>
      </c>
      <c r="CV65" s="105">
        <f t="shared" si="110"/>
        <v>169917.0704</v>
      </c>
    </row>
    <row r="66" spans="1:100" ht="30" customHeight="1" x14ac:dyDescent="0.25">
      <c r="A66" s="76"/>
      <c r="B66" s="98">
        <v>44</v>
      </c>
      <c r="C66" s="99" t="s">
        <v>213</v>
      </c>
      <c r="D66" s="100" t="s">
        <v>214</v>
      </c>
      <c r="E66" s="80">
        <v>28004</v>
      </c>
      <c r="F66" s="101">
        <v>2.78</v>
      </c>
      <c r="G66" s="94">
        <v>1.1000000000000001</v>
      </c>
      <c r="H66" s="90"/>
      <c r="I66" s="90"/>
      <c r="J66" s="90"/>
      <c r="K66" s="53"/>
      <c r="L66" s="91">
        <v>1.4</v>
      </c>
      <c r="M66" s="91">
        <v>1.68</v>
      </c>
      <c r="N66" s="91">
        <v>2.23</v>
      </c>
      <c r="O66" s="92">
        <v>2.57</v>
      </c>
      <c r="P66" s="104"/>
      <c r="Q66" s="104">
        <f t="shared" si="111"/>
        <v>0</v>
      </c>
      <c r="R66" s="104"/>
      <c r="S66" s="108">
        <f t="shared" si="112"/>
        <v>0</v>
      </c>
      <c r="T66" s="104">
        <v>10</v>
      </c>
      <c r="U66" s="104">
        <f t="shared" si="113"/>
        <v>1198907.2479999999</v>
      </c>
      <c r="V66" s="104"/>
      <c r="W66" s="104">
        <f t="shared" si="114"/>
        <v>0</v>
      </c>
      <c r="X66" s="104"/>
      <c r="Y66" s="104">
        <f t="shared" si="115"/>
        <v>0</v>
      </c>
      <c r="Z66" s="104"/>
      <c r="AA66" s="104">
        <f t="shared" si="116"/>
        <v>0</v>
      </c>
      <c r="AB66" s="104"/>
      <c r="AC66" s="104"/>
      <c r="AD66" s="104"/>
      <c r="AE66" s="104">
        <f t="shared" si="117"/>
        <v>0</v>
      </c>
      <c r="AF66" s="104">
        <v>0</v>
      </c>
      <c r="AG66" s="104">
        <f t="shared" si="118"/>
        <v>0</v>
      </c>
      <c r="AH66" s="104"/>
      <c r="AI66" s="104">
        <f t="shared" si="119"/>
        <v>0</v>
      </c>
      <c r="AJ66" s="104"/>
      <c r="AK66" s="105">
        <f t="shared" si="120"/>
        <v>0</v>
      </c>
      <c r="AL66" s="109"/>
      <c r="AM66" s="104">
        <f>AL66*E66*F66*G66*M66</f>
        <v>0</v>
      </c>
      <c r="AN66" s="104"/>
      <c r="AO66" s="108">
        <f t="shared" si="121"/>
        <v>0</v>
      </c>
      <c r="AP66" s="104"/>
      <c r="AQ66" s="104">
        <f t="shared" si="122"/>
        <v>0</v>
      </c>
      <c r="AR66" s="104"/>
      <c r="AS66" s="104"/>
      <c r="AT66" s="104"/>
      <c r="AU66" s="104">
        <f t="shared" si="123"/>
        <v>0</v>
      </c>
      <c r="AV66" s="88" t="e">
        <f>AU66-#REF!</f>
        <v>#REF!</v>
      </c>
      <c r="AW66" s="104">
        <v>0</v>
      </c>
      <c r="AX66" s="104">
        <f t="shared" si="124"/>
        <v>0</v>
      </c>
      <c r="AY66" s="104"/>
      <c r="AZ66" s="104">
        <f t="shared" si="125"/>
        <v>0</v>
      </c>
      <c r="BA66" s="104"/>
      <c r="BB66" s="104">
        <f t="shared" si="126"/>
        <v>0</v>
      </c>
      <c r="BC66" s="104"/>
      <c r="BD66" s="104">
        <f t="shared" si="127"/>
        <v>0</v>
      </c>
      <c r="BE66" s="104"/>
      <c r="BF66" s="104">
        <f t="shared" si="128"/>
        <v>0</v>
      </c>
      <c r="BG66" s="104"/>
      <c r="BH66" s="104">
        <f t="shared" si="129"/>
        <v>0</v>
      </c>
      <c r="BI66" s="104"/>
      <c r="BJ66" s="108">
        <f t="shared" si="130"/>
        <v>0</v>
      </c>
      <c r="BK66" s="104"/>
      <c r="BL66" s="104">
        <f t="shared" si="131"/>
        <v>0</v>
      </c>
      <c r="BM66" s="104"/>
      <c r="BN66" s="104">
        <f t="shared" si="132"/>
        <v>0</v>
      </c>
      <c r="BO66" s="104"/>
      <c r="BP66" s="104">
        <f t="shared" si="133"/>
        <v>0</v>
      </c>
      <c r="BQ66" s="104"/>
      <c r="BR66" s="104">
        <f t="shared" si="134"/>
        <v>0</v>
      </c>
      <c r="BS66" s="104"/>
      <c r="BT66" s="104">
        <f t="shared" si="135"/>
        <v>0</v>
      </c>
      <c r="BU66" s="104"/>
      <c r="BV66" s="104">
        <f t="shared" si="136"/>
        <v>0</v>
      </c>
      <c r="BW66" s="104"/>
      <c r="BX66" s="104">
        <f t="shared" si="137"/>
        <v>0</v>
      </c>
      <c r="BY66" s="104"/>
      <c r="BZ66" s="104">
        <f t="shared" si="138"/>
        <v>0</v>
      </c>
      <c r="CA66" s="104"/>
      <c r="CB66" s="104">
        <f t="shared" si="139"/>
        <v>0</v>
      </c>
      <c r="CC66" s="104"/>
      <c r="CD66" s="104">
        <f t="shared" si="140"/>
        <v>0</v>
      </c>
      <c r="CE66" s="109"/>
      <c r="CF66" s="104">
        <f t="shared" si="141"/>
        <v>0</v>
      </c>
      <c r="CG66" s="104"/>
      <c r="CH66" s="108">
        <f t="shared" si="142"/>
        <v>0</v>
      </c>
      <c r="CI66" s="104"/>
      <c r="CJ66" s="104">
        <f t="shared" si="143"/>
        <v>0</v>
      </c>
      <c r="CK66" s="110"/>
      <c r="CL66" s="104">
        <f t="shared" si="144"/>
        <v>0</v>
      </c>
      <c r="CM66" s="104"/>
      <c r="CN66" s="104">
        <f t="shared" si="145"/>
        <v>0</v>
      </c>
      <c r="CO66" s="104"/>
      <c r="CP66" s="104">
        <f t="shared" si="146"/>
        <v>0</v>
      </c>
      <c r="CQ66" s="104"/>
      <c r="CR66" s="108"/>
      <c r="CS66" s="104"/>
      <c r="CT66" s="104"/>
      <c r="CU66" s="105">
        <f t="shared" si="109"/>
        <v>10</v>
      </c>
      <c r="CV66" s="105">
        <f t="shared" si="110"/>
        <v>1198907.2479999999</v>
      </c>
    </row>
    <row r="67" spans="1:100" ht="30" customHeight="1" x14ac:dyDescent="0.25">
      <c r="A67" s="76"/>
      <c r="B67" s="98">
        <v>45</v>
      </c>
      <c r="C67" s="99" t="s">
        <v>215</v>
      </c>
      <c r="D67" s="126" t="s">
        <v>216</v>
      </c>
      <c r="E67" s="80">
        <v>28004</v>
      </c>
      <c r="F67" s="101">
        <v>1.1499999999999999</v>
      </c>
      <c r="G67" s="89">
        <v>1</v>
      </c>
      <c r="H67" s="90"/>
      <c r="I67" s="90"/>
      <c r="J67" s="90"/>
      <c r="K67" s="53"/>
      <c r="L67" s="102">
        <v>1.4</v>
      </c>
      <c r="M67" s="102">
        <v>1.68</v>
      </c>
      <c r="N67" s="102">
        <v>2.23</v>
      </c>
      <c r="O67" s="103">
        <v>2.57</v>
      </c>
      <c r="P67" s="104"/>
      <c r="Q67" s="104">
        <f t="shared" ref="Q67:Q69" si="147">(P67*$E67*$F67*$G67*$L67*$Q$11)</f>
        <v>0</v>
      </c>
      <c r="R67" s="104"/>
      <c r="S67" s="104">
        <f>(R67*$E67*$F67*$G67*$L67*$S$11)</f>
        <v>0</v>
      </c>
      <c r="T67" s="104">
        <v>10</v>
      </c>
      <c r="U67" s="104">
        <f>(T67*$E67*$F67*$G67*$L67*$U$11)</f>
        <v>631210.15999999992</v>
      </c>
      <c r="V67" s="104">
        <v>25</v>
      </c>
      <c r="W67" s="105">
        <f>(V67*$E67*$F67*$G67*$L67*$W$11)</f>
        <v>1578025.3999999997</v>
      </c>
      <c r="X67" s="104"/>
      <c r="Y67" s="104">
        <f>(X67*$E67*$F67*$G67*$L67*$Y$11)</f>
        <v>0</v>
      </c>
      <c r="Z67" s="104"/>
      <c r="AA67" s="104">
        <f>(Z67*$E67*$F67*$G67*$L67*$AA$11)</f>
        <v>0</v>
      </c>
      <c r="AB67" s="104"/>
      <c r="AC67" s="104"/>
      <c r="AD67" s="104"/>
      <c r="AE67" s="104">
        <f>(AD67*$E67*$F67*$G67*$L67*$AE$11)</f>
        <v>0</v>
      </c>
      <c r="AF67" s="104">
        <v>0</v>
      </c>
      <c r="AG67" s="105">
        <f>(AF67*$E67*$F67*$G67*$L67*$AG$11)</f>
        <v>0</v>
      </c>
      <c r="AH67" s="104"/>
      <c r="AI67" s="104">
        <f>(AH67*$E67*$F67*$G67*$L67*$AI$11)</f>
        <v>0</v>
      </c>
      <c r="AJ67" s="104"/>
      <c r="AK67" s="104">
        <f>(AJ67*$E67*$F67*$G67*$M67*$AK$11)</f>
        <v>0</v>
      </c>
      <c r="AL67" s="109"/>
      <c r="AM67" s="104">
        <f>(AL67*$E67*$F67*$G67*$M67*$AM$11)</f>
        <v>0</v>
      </c>
      <c r="AN67" s="104"/>
      <c r="AO67" s="108">
        <f>(AN67*$E67*$F67*$G67*$M67*$AO$11)</f>
        <v>0</v>
      </c>
      <c r="AP67" s="104"/>
      <c r="AQ67" s="104">
        <f>(AP67*$E67*$F67*$G67*$L67*$AQ$11)</f>
        <v>0</v>
      </c>
      <c r="AR67" s="104"/>
      <c r="AS67" s="105">
        <f>(AR67*$E67*$F67*$G67*$L67*$AS$11)</f>
        <v>0</v>
      </c>
      <c r="AT67" s="104"/>
      <c r="AU67" s="104">
        <f>(AT67*$E67*$F67*$G67*$L67*$AU$11)</f>
        <v>0</v>
      </c>
      <c r="AV67" s="88" t="e">
        <f>AU67-#REF!</f>
        <v>#REF!</v>
      </c>
      <c r="AW67" s="104">
        <v>1</v>
      </c>
      <c r="AX67" s="104">
        <f>(AW67*$E67*$F67*$G67*$M67*$AX$11)</f>
        <v>59514.1008</v>
      </c>
      <c r="AY67" s="104"/>
      <c r="AZ67" s="104">
        <f>(AY67*$E67*$F67*$G67*$M67*$AZ$11)</f>
        <v>0</v>
      </c>
      <c r="BA67" s="104"/>
      <c r="BB67" s="105">
        <f>(BA67*$E67*$F67*$G67*$M67*$BB$11)</f>
        <v>0</v>
      </c>
      <c r="BC67" s="104"/>
      <c r="BD67" s="104">
        <f>(BC67*$E67*$F67*$G67*$M67*$BD$11)</f>
        <v>0</v>
      </c>
      <c r="BE67" s="104"/>
      <c r="BF67" s="104">
        <f>(BE67*$E67*$F67*$G67*$M67*$BF$11)</f>
        <v>0</v>
      </c>
      <c r="BG67" s="104"/>
      <c r="BH67" s="105">
        <f>(BG67*$E67*$F67*$G67*$M67*$BH$11)</f>
        <v>0</v>
      </c>
      <c r="BI67" s="104"/>
      <c r="BJ67" s="108">
        <f>(BI67*$E67*$F67*$G67*$M67*$BJ$11)</f>
        <v>0</v>
      </c>
      <c r="BK67" s="104"/>
      <c r="BL67" s="104">
        <f>(BK67*$E67*$F67*$G67*$L67*$BL$11)</f>
        <v>0</v>
      </c>
      <c r="BM67" s="104"/>
      <c r="BN67" s="104">
        <f>(BM67*$E67*$F67*$G67*$L67*$BN$11)</f>
        <v>0</v>
      </c>
      <c r="BO67" s="104"/>
      <c r="BP67" s="104">
        <f>(BO67*$E67*$F67*$G67*$L67*$BP$11)</f>
        <v>0</v>
      </c>
      <c r="BQ67" s="104"/>
      <c r="BR67" s="104">
        <f>(BQ67*$E67*$F67*$G67*$M67*$BR$11)</f>
        <v>0</v>
      </c>
      <c r="BS67" s="104"/>
      <c r="BT67" s="105">
        <f>(BS67*$E67*$F67*$G67*$L67*$BT$11)</f>
        <v>0</v>
      </c>
      <c r="BU67" s="104"/>
      <c r="BV67" s="105">
        <f>(BU67*$E67*$F67*$G67*$L67*$BV$11)</f>
        <v>0</v>
      </c>
      <c r="BW67" s="104"/>
      <c r="BX67" s="104">
        <f>(BW67*$E67*$F67*$G67*$L67*$BX$11)</f>
        <v>0</v>
      </c>
      <c r="BY67" s="104"/>
      <c r="BZ67" s="104">
        <f>(BY67*$E67*$F67*$G67*$L67*$BZ$11)</f>
        <v>0</v>
      </c>
      <c r="CA67" s="104"/>
      <c r="CB67" s="104">
        <f>(CA67*$E67*$F67*$G67*$L67*$CB$11)</f>
        <v>0</v>
      </c>
      <c r="CC67" s="104"/>
      <c r="CD67" s="104">
        <f>(CC67*$E67*$F67*$G67*$M67*$CD$11)</f>
        <v>0</v>
      </c>
      <c r="CE67" s="109"/>
      <c r="CF67" s="104">
        <f>(CE67*$E67*$F67*$G67*$M67*$CF$11)</f>
        <v>0</v>
      </c>
      <c r="CG67" s="104"/>
      <c r="CH67" s="108">
        <f t="shared" ref="CH67:CH69" si="148">(CG67*$E67*$F67*$G67*$M67*CH$11)</f>
        <v>0</v>
      </c>
      <c r="CI67" s="104"/>
      <c r="CJ67" s="104">
        <f>(CI67*$E67*$F67*$G67*$M67*$CJ$11)</f>
        <v>0</v>
      </c>
      <c r="CK67" s="110"/>
      <c r="CL67" s="104">
        <f>(CK67*$E67*$F67*$G67*$M67*$CL$11)</f>
        <v>0</v>
      </c>
      <c r="CM67" s="104"/>
      <c r="CN67" s="104">
        <f>(CM67*$E67*$F67*$G67*$M67*$CN$11)</f>
        <v>0</v>
      </c>
      <c r="CO67" s="104"/>
      <c r="CP67" s="104">
        <f>(CO67*$E67*$F67*$G67*$N67*$CP$11)</f>
        <v>0</v>
      </c>
      <c r="CQ67" s="104"/>
      <c r="CR67" s="111"/>
      <c r="CS67" s="104"/>
      <c r="CT67" s="104"/>
      <c r="CU67" s="105">
        <f t="shared" si="109"/>
        <v>36</v>
      </c>
      <c r="CV67" s="105">
        <f t="shared" si="110"/>
        <v>2268749.6607999997</v>
      </c>
    </row>
    <row r="68" spans="1:100" ht="30" customHeight="1" x14ac:dyDescent="0.25">
      <c r="A68" s="76"/>
      <c r="B68" s="98">
        <v>46</v>
      </c>
      <c r="C68" s="99" t="s">
        <v>217</v>
      </c>
      <c r="D68" s="126" t="s">
        <v>218</v>
      </c>
      <c r="E68" s="80">
        <v>28004</v>
      </c>
      <c r="F68" s="101">
        <v>1.22</v>
      </c>
      <c r="G68" s="89">
        <v>1</v>
      </c>
      <c r="H68" s="90"/>
      <c r="I68" s="90"/>
      <c r="J68" s="90"/>
      <c r="K68" s="53"/>
      <c r="L68" s="102">
        <v>1.4</v>
      </c>
      <c r="M68" s="102">
        <v>1.68</v>
      </c>
      <c r="N68" s="102">
        <v>2.23</v>
      </c>
      <c r="O68" s="103">
        <v>2.57</v>
      </c>
      <c r="P68" s="104"/>
      <c r="Q68" s="104">
        <f t="shared" si="147"/>
        <v>0</v>
      </c>
      <c r="R68" s="104"/>
      <c r="S68" s="104">
        <f>(R68*$E68*$F68*$G68*$L68*$S$11)</f>
        <v>0</v>
      </c>
      <c r="T68" s="104">
        <v>29</v>
      </c>
      <c r="U68" s="104">
        <f>(T68*$E68*$F68*$G68*$L68*$U$11)</f>
        <v>1941931.7792</v>
      </c>
      <c r="V68" s="104">
        <v>10</v>
      </c>
      <c r="W68" s="105">
        <f>(V68*$E68*$F68*$G68*$L68*$W$11)</f>
        <v>669631.64799999993</v>
      </c>
      <c r="X68" s="104"/>
      <c r="Y68" s="104">
        <f>(X68*$E68*$F68*$G68*$L68*$Y$11)</f>
        <v>0</v>
      </c>
      <c r="Z68" s="104"/>
      <c r="AA68" s="104">
        <f>(Z68*$E68*$F68*$G68*$L68*$AA$11)</f>
        <v>0</v>
      </c>
      <c r="AB68" s="104"/>
      <c r="AC68" s="104"/>
      <c r="AD68" s="104"/>
      <c r="AE68" s="104">
        <f>(AD68*$E68*$F68*$G68*$L68*$AE$11)</f>
        <v>0</v>
      </c>
      <c r="AF68" s="104">
        <v>0</v>
      </c>
      <c r="AG68" s="105">
        <f>(AF68*$E68*$F68*$G68*$L68*$AG$11)</f>
        <v>0</v>
      </c>
      <c r="AH68" s="104"/>
      <c r="AI68" s="104">
        <f>(AH68*$E68*$F68*$G68*$L68*$AI$11)</f>
        <v>0</v>
      </c>
      <c r="AJ68" s="104">
        <v>45</v>
      </c>
      <c r="AK68" s="104">
        <f>(AJ68*$E68*$F68*$G68*$M68*$AK$11)</f>
        <v>3357724.4063999997</v>
      </c>
      <c r="AL68" s="109"/>
      <c r="AM68" s="104">
        <f>(AL68*$E68*$F68*$G68*$M68*$AM$11)</f>
        <v>0</v>
      </c>
      <c r="AN68" s="104"/>
      <c r="AO68" s="108">
        <f>(AN68*$E68*$F68*$G68*$M68*$AO$11)</f>
        <v>0</v>
      </c>
      <c r="AP68" s="104"/>
      <c r="AQ68" s="104">
        <f>(AP68*$E68*$F68*$G68*$L68*$AQ$11)</f>
        <v>0</v>
      </c>
      <c r="AR68" s="104"/>
      <c r="AS68" s="105">
        <f>(AR68*$E68*$F68*$G68*$L68*$AS$11)</f>
        <v>0</v>
      </c>
      <c r="AT68" s="104"/>
      <c r="AU68" s="104">
        <f>(AT68*$E68*$F68*$G68*$L68*$AU$11)</f>
        <v>0</v>
      </c>
      <c r="AV68" s="88" t="e">
        <f>AU68-#REF!</f>
        <v>#REF!</v>
      </c>
      <c r="AW68" s="104">
        <v>4</v>
      </c>
      <c r="AX68" s="104">
        <f>(AW68*$E68*$F68*$G68*$M68*$AX$11)</f>
        <v>252546.79296000002</v>
      </c>
      <c r="AY68" s="104"/>
      <c r="AZ68" s="104">
        <f>(AY68*$E68*$F68*$G68*$M68*$AZ$11)</f>
        <v>0</v>
      </c>
      <c r="BA68" s="104"/>
      <c r="BB68" s="105">
        <f>(BA68*$E68*$F68*$G68*$M68*$BB$11)</f>
        <v>0</v>
      </c>
      <c r="BC68" s="104"/>
      <c r="BD68" s="104">
        <f>(BC68*$E68*$F68*$G68*$M68*$BD$11)</f>
        <v>0</v>
      </c>
      <c r="BE68" s="104"/>
      <c r="BF68" s="104">
        <f>(BE68*$E68*$F68*$G68*$M68*$BF$11)</f>
        <v>0</v>
      </c>
      <c r="BG68" s="104">
        <v>4</v>
      </c>
      <c r="BH68" s="105"/>
      <c r="BI68" s="104"/>
      <c r="BJ68" s="108">
        <f>(BI68*$E68*$F68*$G68*$M68*$BJ$11)</f>
        <v>0</v>
      </c>
      <c r="BK68" s="104"/>
      <c r="BL68" s="104">
        <f>(BK68*$E68*$F68*$G68*$L68*$BL$11)</f>
        <v>0</v>
      </c>
      <c r="BM68" s="104"/>
      <c r="BN68" s="104">
        <f>(BM68*$E68*$F68*$G68*$L68*$BN$11)</f>
        <v>0</v>
      </c>
      <c r="BO68" s="104"/>
      <c r="BP68" s="104">
        <f>(BO68*$E68*$F68*$G68*$L68*$BP$11)</f>
        <v>0</v>
      </c>
      <c r="BQ68" s="104"/>
      <c r="BR68" s="104">
        <f>(BQ68*$E68*$F68*$G68*$M68*$BR$11)</f>
        <v>0</v>
      </c>
      <c r="BS68" s="104"/>
      <c r="BT68" s="105">
        <f>(BS68*$E68*$F68*$G68*$L68*$BT$11)</f>
        <v>0</v>
      </c>
      <c r="BU68" s="104"/>
      <c r="BV68" s="105">
        <f>(BU68*$E68*$F68*$G68*$L68*$BV$11)</f>
        <v>0</v>
      </c>
      <c r="BW68" s="104"/>
      <c r="BX68" s="104">
        <f>(BW68*$E68*$F68*$G68*$L68*$BX$11)</f>
        <v>0</v>
      </c>
      <c r="BY68" s="104"/>
      <c r="BZ68" s="104">
        <f>(BY68*$E68*$F68*$G68*$L68*$BZ$11)</f>
        <v>0</v>
      </c>
      <c r="CA68" s="104"/>
      <c r="CB68" s="104">
        <f>(CA68*$E68*$F68*$G68*$L68*$CB$11)</f>
        <v>0</v>
      </c>
      <c r="CC68" s="104"/>
      <c r="CD68" s="104">
        <f>(CC68*$E68*$F68*$G68*$M68*$CD$11)</f>
        <v>0</v>
      </c>
      <c r="CE68" s="109"/>
      <c r="CF68" s="104">
        <f>(CE68*$E68*$F68*$G68*$M68*$CF$11)</f>
        <v>0</v>
      </c>
      <c r="CG68" s="104"/>
      <c r="CH68" s="108">
        <f t="shared" si="148"/>
        <v>0</v>
      </c>
      <c r="CI68" s="104"/>
      <c r="CJ68" s="104">
        <f>(CI68*$E68*$F68*$G68*$M68*$CJ$11)</f>
        <v>0</v>
      </c>
      <c r="CK68" s="110"/>
      <c r="CL68" s="104">
        <f>(CK68*$E68*$F68*$G68*$M68*$CL$11)</f>
        <v>0</v>
      </c>
      <c r="CM68" s="104"/>
      <c r="CN68" s="104">
        <f>(CM68*$E68*$F68*$G68*$M68*$CN$11)</f>
        <v>0</v>
      </c>
      <c r="CO68" s="104"/>
      <c r="CP68" s="104">
        <f>(CO68*$E68*$F68*$G68*$N68*$CP$11)</f>
        <v>0</v>
      </c>
      <c r="CQ68" s="104"/>
      <c r="CR68" s="111"/>
      <c r="CS68" s="104"/>
      <c r="CT68" s="104"/>
      <c r="CU68" s="105">
        <f t="shared" si="109"/>
        <v>92</v>
      </c>
      <c r="CV68" s="105">
        <f t="shared" si="110"/>
        <v>6221834.6265599998</v>
      </c>
    </row>
    <row r="69" spans="1:100" ht="30" customHeight="1" x14ac:dyDescent="0.25">
      <c r="A69" s="76"/>
      <c r="B69" s="98">
        <v>47</v>
      </c>
      <c r="C69" s="99" t="s">
        <v>219</v>
      </c>
      <c r="D69" s="126" t="s">
        <v>220</v>
      </c>
      <c r="E69" s="80">
        <v>28004</v>
      </c>
      <c r="F69" s="101">
        <v>1.78</v>
      </c>
      <c r="G69" s="89">
        <v>1</v>
      </c>
      <c r="H69" s="90"/>
      <c r="I69" s="90"/>
      <c r="J69" s="90"/>
      <c r="K69" s="53"/>
      <c r="L69" s="102">
        <v>1.4</v>
      </c>
      <c r="M69" s="102">
        <v>1.68</v>
      </c>
      <c r="N69" s="102">
        <v>2.23</v>
      </c>
      <c r="O69" s="103">
        <v>2.57</v>
      </c>
      <c r="P69" s="104"/>
      <c r="Q69" s="104">
        <f t="shared" si="147"/>
        <v>0</v>
      </c>
      <c r="R69" s="104"/>
      <c r="S69" s="104">
        <f>(R69*$E69*$F69*$G69*$L69*$S$11)</f>
        <v>0</v>
      </c>
      <c r="T69" s="104">
        <v>150</v>
      </c>
      <c r="U69" s="104">
        <f>(T69*$E69*$F69*$G69*$L69*$U$11)</f>
        <v>14655053.279999997</v>
      </c>
      <c r="V69" s="104"/>
      <c r="W69" s="105">
        <f>(V69*$E69*$F69*$G69*$L69*$W$11)</f>
        <v>0</v>
      </c>
      <c r="X69" s="104"/>
      <c r="Y69" s="104">
        <f>(X69*$E69*$F69*$G69*$L69*$Y$11)</f>
        <v>0</v>
      </c>
      <c r="Z69" s="104"/>
      <c r="AA69" s="104">
        <f>(Z69*$E69*$F69*$G69*$L69*$AA$11)</f>
        <v>0</v>
      </c>
      <c r="AB69" s="104"/>
      <c r="AC69" s="104"/>
      <c r="AD69" s="104"/>
      <c r="AE69" s="104">
        <f>(AD69*$E69*$F69*$G69*$L69*$AE$11)</f>
        <v>0</v>
      </c>
      <c r="AF69" s="104">
        <v>1</v>
      </c>
      <c r="AG69" s="105">
        <f>(AF69*$E69*$F69*$G69*$L69*$AG$11)</f>
        <v>76764.564799999993</v>
      </c>
      <c r="AH69" s="104"/>
      <c r="AI69" s="104">
        <f>(AH69*$E69*$F69*$G69*$L69*$AI$11)</f>
        <v>0</v>
      </c>
      <c r="AJ69" s="104">
        <v>3</v>
      </c>
      <c r="AK69" s="104">
        <f>(AJ69*$E69*$F69*$G69*$M69*$AK$11)</f>
        <v>326598.33024000004</v>
      </c>
      <c r="AL69" s="109"/>
      <c r="AM69" s="104">
        <f>(AL69*$E69*$F69*$G69*$M69*$AM$11)</f>
        <v>0</v>
      </c>
      <c r="AN69" s="104"/>
      <c r="AO69" s="108">
        <f>(AN69*$E69*$F69*$G69*$M69*$AO$11)</f>
        <v>0</v>
      </c>
      <c r="AP69" s="104"/>
      <c r="AQ69" s="104">
        <f>(AP69*$E69*$F69*$G69*$L69*$AQ$11)</f>
        <v>0</v>
      </c>
      <c r="AR69" s="104"/>
      <c r="AS69" s="105">
        <f>(AR69*$E69*$F69*$G69*$L69*$AS$11)</f>
        <v>0</v>
      </c>
      <c r="AT69" s="104"/>
      <c r="AU69" s="104">
        <f>(AT69*$E69*$F69*$G69*$L69*$AU$11)</f>
        <v>0</v>
      </c>
      <c r="AV69" s="88" t="e">
        <f>AU69-#REF!</f>
        <v>#REF!</v>
      </c>
      <c r="AW69" s="104"/>
      <c r="AX69" s="104">
        <f>(AW69*$E69*$F69*$G69*$M69*$AX$11)</f>
        <v>0</v>
      </c>
      <c r="AY69" s="104"/>
      <c r="AZ69" s="104">
        <f>(AY69*$E69*$F69*$G69*$M69*$AZ$11)</f>
        <v>0</v>
      </c>
      <c r="BA69" s="104"/>
      <c r="BB69" s="105">
        <f>(BA69*$E69*$F69*$G69*$M69*$BB$11)</f>
        <v>0</v>
      </c>
      <c r="BC69" s="104"/>
      <c r="BD69" s="104">
        <f>(BC69*$E69*$F69*$G69*$M69*$BD$11)</f>
        <v>0</v>
      </c>
      <c r="BE69" s="104"/>
      <c r="BF69" s="104">
        <f>(BE69*$E69*$F69*$G69*$M69*$BF$11)</f>
        <v>0</v>
      </c>
      <c r="BG69" s="104"/>
      <c r="BH69" s="105">
        <f>(BG69*$E69*$F69*$G69*$M69*$BH$11)</f>
        <v>0</v>
      </c>
      <c r="BI69" s="104">
        <v>4</v>
      </c>
      <c r="BJ69" s="108"/>
      <c r="BK69" s="104"/>
      <c r="BL69" s="104">
        <f>(BK69*$E69*$F69*$G69*$L69*$BL$11)</f>
        <v>0</v>
      </c>
      <c r="BM69" s="104"/>
      <c r="BN69" s="104">
        <f>(BM69*$E69*$F69*$G69*$L69*$BN$11)</f>
        <v>0</v>
      </c>
      <c r="BO69" s="104"/>
      <c r="BP69" s="104">
        <f>(BO69*$E69*$F69*$G69*$L69*$BP$11)</f>
        <v>0</v>
      </c>
      <c r="BQ69" s="104"/>
      <c r="BR69" s="104">
        <f>(BQ69*$E69*$F69*$G69*$M69*$BR$11)</f>
        <v>0</v>
      </c>
      <c r="BS69" s="104"/>
      <c r="BT69" s="105">
        <f>(BS69*$E69*$F69*$G69*$L69*$BT$11)</f>
        <v>0</v>
      </c>
      <c r="BU69" s="104"/>
      <c r="BV69" s="105">
        <f>(BU69*$E69*$F69*$G69*$L69*$BV$11)</f>
        <v>0</v>
      </c>
      <c r="BW69" s="104"/>
      <c r="BX69" s="104">
        <f>(BW69*$E69*$F69*$G69*$L69*$BX$11)</f>
        <v>0</v>
      </c>
      <c r="BY69" s="104"/>
      <c r="BZ69" s="104">
        <f>(BY69*$E69*$F69*$G69*$L69*$BZ$11)</f>
        <v>0</v>
      </c>
      <c r="CA69" s="104"/>
      <c r="CB69" s="104">
        <f>(CA69*$E69*$F69*$G69*$L69*$CB$11)</f>
        <v>0</v>
      </c>
      <c r="CC69" s="104"/>
      <c r="CD69" s="104">
        <f>(CC69*$E69*$F69*$G69*$M69*$CD$11)</f>
        <v>0</v>
      </c>
      <c r="CE69" s="109"/>
      <c r="CF69" s="104">
        <f>(CE69*$E69*$F69*$G69*$M69*$CF$11)</f>
        <v>0</v>
      </c>
      <c r="CG69" s="104"/>
      <c r="CH69" s="108">
        <f t="shared" si="148"/>
        <v>0</v>
      </c>
      <c r="CI69" s="104"/>
      <c r="CJ69" s="104">
        <f>(CI69*$E69*$F69*$G69*$M69*$CJ$11)</f>
        <v>0</v>
      </c>
      <c r="CK69" s="110"/>
      <c r="CL69" s="104">
        <f>(CK69*$E69*$F69*$G69*$M69*$CL$11)</f>
        <v>0</v>
      </c>
      <c r="CM69" s="104"/>
      <c r="CN69" s="104">
        <f>(CM69*$E69*$F69*$G69*$M69*$CN$11)</f>
        <v>0</v>
      </c>
      <c r="CO69" s="104"/>
      <c r="CP69" s="104">
        <f>(CO69*$E69*$F69*$G69*$N69*$CP$11)</f>
        <v>0</v>
      </c>
      <c r="CQ69" s="104"/>
      <c r="CR69" s="111"/>
      <c r="CS69" s="104"/>
      <c r="CT69" s="104"/>
      <c r="CU69" s="105">
        <f t="shared" si="109"/>
        <v>158</v>
      </c>
      <c r="CV69" s="105">
        <f t="shared" si="110"/>
        <v>15058416.175039997</v>
      </c>
    </row>
    <row r="70" spans="1:100" ht="29.25" customHeight="1" x14ac:dyDescent="0.25">
      <c r="A70" s="76"/>
      <c r="B70" s="98">
        <v>48</v>
      </c>
      <c r="C70" s="99" t="s">
        <v>221</v>
      </c>
      <c r="D70" s="163" t="s">
        <v>222</v>
      </c>
      <c r="E70" s="80">
        <v>28004</v>
      </c>
      <c r="F70" s="101">
        <v>2.23</v>
      </c>
      <c r="G70" s="89">
        <v>1</v>
      </c>
      <c r="H70" s="90"/>
      <c r="I70" s="90"/>
      <c r="J70" s="90"/>
      <c r="K70" s="53"/>
      <c r="L70" s="91">
        <v>1.4</v>
      </c>
      <c r="M70" s="91">
        <v>1.68</v>
      </c>
      <c r="N70" s="91">
        <v>2.23</v>
      </c>
      <c r="O70" s="92">
        <v>2.57</v>
      </c>
      <c r="P70" s="104"/>
      <c r="Q70" s="104">
        <f t="shared" ref="Q70:Q72" si="149">(P70*$E70*$F70*$G70*$L70)</f>
        <v>0</v>
      </c>
      <c r="R70" s="104"/>
      <c r="S70" s="108">
        <f t="shared" ref="S70:S72" si="150">(R70*$E70*$F70*$G70*$L70)</f>
        <v>0</v>
      </c>
      <c r="T70" s="104">
        <v>18</v>
      </c>
      <c r="U70" s="104">
        <f t="shared" ref="U70:U72" si="151">(T70*$E70*$F70*$G70*$L70)</f>
        <v>1573712.784</v>
      </c>
      <c r="V70" s="104"/>
      <c r="W70" s="104">
        <f t="shared" ref="W70:W72" si="152">(V70*$E70*$F70*$G70*$L70)</f>
        <v>0</v>
      </c>
      <c r="X70" s="104"/>
      <c r="Y70" s="104">
        <f t="shared" ref="Y70:Y72" si="153">(X70*$E70*$F70*$G70*$L70)</f>
        <v>0</v>
      </c>
      <c r="Z70" s="104"/>
      <c r="AA70" s="104">
        <f t="shared" ref="AA70:AA72" si="154">(Z70*$E70*$F70*$G70*$L70)</f>
        <v>0</v>
      </c>
      <c r="AB70" s="104"/>
      <c r="AC70" s="104"/>
      <c r="AD70" s="104"/>
      <c r="AE70" s="104">
        <f t="shared" ref="AE70:AE72" si="155">(AD70*$E70*$F70*$G70*$L70)</f>
        <v>0</v>
      </c>
      <c r="AF70" s="104">
        <v>0</v>
      </c>
      <c r="AG70" s="104">
        <f t="shared" ref="AG70:AG72" si="156">(AF70*$E70*$F70*$G70*$L70)</f>
        <v>0</v>
      </c>
      <c r="AH70" s="104"/>
      <c r="AI70" s="104">
        <f t="shared" ref="AI70:AI72" si="157">(AH70*$E70*$F70*$G70*$L70)</f>
        <v>0</v>
      </c>
      <c r="AJ70" s="104"/>
      <c r="AK70" s="105">
        <f t="shared" ref="AK70:AK72" si="158">(AJ70*$E70*$F70*$G70*$M70)</f>
        <v>0</v>
      </c>
      <c r="AL70" s="109"/>
      <c r="AM70" s="104">
        <f>AL70*E70*F70*G70*M70</f>
        <v>0</v>
      </c>
      <c r="AN70" s="104"/>
      <c r="AO70" s="108">
        <f t="shared" ref="AO70:AO72" si="159">(AN70*$E70*$F70*$G70*$M70)</f>
        <v>0</v>
      </c>
      <c r="AP70" s="104"/>
      <c r="AQ70" s="104">
        <f t="shared" ref="AQ70:AQ72" si="160">(AP70*$E70*$F70*$G70*$L70)</f>
        <v>0</v>
      </c>
      <c r="AR70" s="104"/>
      <c r="AS70" s="104"/>
      <c r="AT70" s="104"/>
      <c r="AU70" s="104">
        <f t="shared" ref="AU70:AU72" si="161">(AT70*$E70*$F70*$G70*$L70)</f>
        <v>0</v>
      </c>
      <c r="AV70" s="88" t="e">
        <f>AU70-#REF!</f>
        <v>#REF!</v>
      </c>
      <c r="AW70" s="104"/>
      <c r="AX70" s="104">
        <f t="shared" ref="AX70:AX72" si="162">(AW70*$E70*$F70*$G70*$M70)</f>
        <v>0</v>
      </c>
      <c r="AY70" s="104"/>
      <c r="AZ70" s="104">
        <f t="shared" ref="AZ70:AZ72" si="163">(AY70*$E70*$F70*$G70*$M70)</f>
        <v>0</v>
      </c>
      <c r="BA70" s="104"/>
      <c r="BB70" s="104">
        <f t="shared" ref="BB70:BB72" si="164">(BA70*$E70*$F70*$G70*$M70)</f>
        <v>0</v>
      </c>
      <c r="BC70" s="104"/>
      <c r="BD70" s="104">
        <f t="shared" ref="BD70:BD72" si="165">(BC70*$E70*$F70*$G70*$M70)</f>
        <v>0</v>
      </c>
      <c r="BE70" s="104"/>
      <c r="BF70" s="104">
        <f t="shared" ref="BF70:BF72" si="166">(BE70*$E70*$F70*$G70*$M70)</f>
        <v>0</v>
      </c>
      <c r="BG70" s="104"/>
      <c r="BH70" s="104">
        <f t="shared" ref="BH70:BH72" si="167">(BG70*$E70*$F70*$G70*$M70)</f>
        <v>0</v>
      </c>
      <c r="BI70" s="104"/>
      <c r="BJ70" s="108">
        <f t="shared" ref="BJ70:BJ72" si="168">(BI70*$E70*$F70*$G70*$M70)</f>
        <v>0</v>
      </c>
      <c r="BK70" s="104"/>
      <c r="BL70" s="104">
        <f t="shared" ref="BL70:BL72" si="169">(BK70*$E70*$F70*$G70*$L70)</f>
        <v>0</v>
      </c>
      <c r="BM70" s="104"/>
      <c r="BN70" s="104">
        <f t="shared" ref="BN70:BN72" si="170">(BM70*$E70*$F70*$G70*$L70)</f>
        <v>0</v>
      </c>
      <c r="BO70" s="104"/>
      <c r="BP70" s="104">
        <f t="shared" ref="BP70:BP72" si="171">(BO70*$E70*$F70*$G70*$L70)</f>
        <v>0</v>
      </c>
      <c r="BQ70" s="104"/>
      <c r="BR70" s="104">
        <f t="shared" ref="BR70:BR72" si="172">(BQ70*$E70*$F70*$G70*$M70)</f>
        <v>0</v>
      </c>
      <c r="BS70" s="104"/>
      <c r="BT70" s="104">
        <f t="shared" ref="BT70:BT72" si="173">(BS70*$E70*$F70*$G70*$L70)</f>
        <v>0</v>
      </c>
      <c r="BU70" s="104"/>
      <c r="BV70" s="104">
        <f t="shared" ref="BV70:BV72" si="174">(BU70*$E70*$F70*$G70*$L70)</f>
        <v>0</v>
      </c>
      <c r="BW70" s="104"/>
      <c r="BX70" s="104">
        <f t="shared" ref="BX70:BX72" si="175">(BW70*$E70*$F70*$G70*$L70)</f>
        <v>0</v>
      </c>
      <c r="BY70" s="104"/>
      <c r="BZ70" s="104">
        <f t="shared" ref="BZ70:BZ72" si="176">(BY70*$E70*$F70*$G70*$L70)</f>
        <v>0</v>
      </c>
      <c r="CA70" s="104"/>
      <c r="CB70" s="104">
        <f t="shared" ref="CB70:CB72" si="177">(CA70*$E70*$F70*$G70*$L70)</f>
        <v>0</v>
      </c>
      <c r="CC70" s="104"/>
      <c r="CD70" s="104">
        <f t="shared" ref="CD70:CD72" si="178">CC70*$E70*$F70*$G70*$M70</f>
        <v>0</v>
      </c>
      <c r="CE70" s="109"/>
      <c r="CF70" s="104">
        <f t="shared" ref="CF70:CF72" si="179">(CE70*$E70*$F70*$G70*$M70)</f>
        <v>0</v>
      </c>
      <c r="CG70" s="104"/>
      <c r="CH70" s="108">
        <f t="shared" ref="CH70:CH72" si="180">(CG70*$E70*$F70*$G70*$M70)</f>
        <v>0</v>
      </c>
      <c r="CI70" s="104"/>
      <c r="CJ70" s="104">
        <f t="shared" ref="CJ70:CJ72" si="181">(CI70*$E70*$F70*$G70*$M70)</f>
        <v>0</v>
      </c>
      <c r="CK70" s="110"/>
      <c r="CL70" s="104">
        <f t="shared" ref="CL70:CL72" si="182">(CK70*$E70*$F70*$G70*$M70)</f>
        <v>0</v>
      </c>
      <c r="CM70" s="104"/>
      <c r="CN70" s="104">
        <f t="shared" ref="CN70:CN72" si="183">(CM70*$E70*$F70*$G70*$M70)</f>
        <v>0</v>
      </c>
      <c r="CO70" s="104"/>
      <c r="CP70" s="104">
        <f t="shared" ref="CP70:CP72" si="184">(CO70*$E70*$F70*$G70*$N70)</f>
        <v>0</v>
      </c>
      <c r="CQ70" s="104"/>
      <c r="CR70" s="108"/>
      <c r="CS70" s="104"/>
      <c r="CT70" s="104"/>
      <c r="CU70" s="105">
        <f t="shared" si="109"/>
        <v>18</v>
      </c>
      <c r="CV70" s="105">
        <f t="shared" si="110"/>
        <v>1573712.784</v>
      </c>
    </row>
    <row r="71" spans="1:100" ht="30" customHeight="1" x14ac:dyDescent="0.25">
      <c r="A71" s="76"/>
      <c r="B71" s="98">
        <v>49</v>
      </c>
      <c r="C71" s="99" t="s">
        <v>223</v>
      </c>
      <c r="D71" s="126" t="s">
        <v>224</v>
      </c>
      <c r="E71" s="80">
        <v>28004</v>
      </c>
      <c r="F71" s="101">
        <v>2.36</v>
      </c>
      <c r="G71" s="89">
        <v>1</v>
      </c>
      <c r="H71" s="90"/>
      <c r="I71" s="90"/>
      <c r="J71" s="90"/>
      <c r="K71" s="53"/>
      <c r="L71" s="91">
        <v>1.4</v>
      </c>
      <c r="M71" s="91">
        <v>1.68</v>
      </c>
      <c r="N71" s="91">
        <v>2.23</v>
      </c>
      <c r="O71" s="92">
        <v>2.57</v>
      </c>
      <c r="P71" s="104"/>
      <c r="Q71" s="104">
        <f t="shared" si="149"/>
        <v>0</v>
      </c>
      <c r="R71" s="104"/>
      <c r="S71" s="108">
        <f t="shared" si="150"/>
        <v>0</v>
      </c>
      <c r="T71" s="104">
        <v>6</v>
      </c>
      <c r="U71" s="104">
        <f t="shared" si="151"/>
        <v>555151.29599999986</v>
      </c>
      <c r="V71" s="104"/>
      <c r="W71" s="104">
        <f t="shared" si="152"/>
        <v>0</v>
      </c>
      <c r="X71" s="104"/>
      <c r="Y71" s="104">
        <f t="shared" si="153"/>
        <v>0</v>
      </c>
      <c r="Z71" s="104"/>
      <c r="AA71" s="104">
        <f t="shared" si="154"/>
        <v>0</v>
      </c>
      <c r="AB71" s="104"/>
      <c r="AC71" s="104"/>
      <c r="AD71" s="104"/>
      <c r="AE71" s="104">
        <f t="shared" si="155"/>
        <v>0</v>
      </c>
      <c r="AF71" s="104">
        <v>0</v>
      </c>
      <c r="AG71" s="104">
        <f t="shared" si="156"/>
        <v>0</v>
      </c>
      <c r="AH71" s="104"/>
      <c r="AI71" s="104">
        <f t="shared" si="157"/>
        <v>0</v>
      </c>
      <c r="AJ71" s="104"/>
      <c r="AK71" s="105">
        <f t="shared" si="158"/>
        <v>0</v>
      </c>
      <c r="AL71" s="109"/>
      <c r="AM71" s="104">
        <f>AL71*E71*F71*G71*M71</f>
        <v>0</v>
      </c>
      <c r="AN71" s="104"/>
      <c r="AO71" s="108">
        <f t="shared" si="159"/>
        <v>0</v>
      </c>
      <c r="AP71" s="104"/>
      <c r="AQ71" s="104">
        <f t="shared" si="160"/>
        <v>0</v>
      </c>
      <c r="AR71" s="104"/>
      <c r="AS71" s="104"/>
      <c r="AT71" s="104"/>
      <c r="AU71" s="104">
        <f t="shared" si="161"/>
        <v>0</v>
      </c>
      <c r="AV71" s="88" t="e">
        <f>AU71-#REF!</f>
        <v>#REF!</v>
      </c>
      <c r="AW71" s="104"/>
      <c r="AX71" s="104">
        <f t="shared" si="162"/>
        <v>0</v>
      </c>
      <c r="AY71" s="104"/>
      <c r="AZ71" s="104">
        <f t="shared" si="163"/>
        <v>0</v>
      </c>
      <c r="BA71" s="104"/>
      <c r="BB71" s="104">
        <f t="shared" si="164"/>
        <v>0</v>
      </c>
      <c r="BC71" s="104"/>
      <c r="BD71" s="104">
        <f t="shared" si="165"/>
        <v>0</v>
      </c>
      <c r="BE71" s="104"/>
      <c r="BF71" s="104">
        <f t="shared" si="166"/>
        <v>0</v>
      </c>
      <c r="BG71" s="104"/>
      <c r="BH71" s="104">
        <f t="shared" si="167"/>
        <v>0</v>
      </c>
      <c r="BI71" s="104"/>
      <c r="BJ71" s="108">
        <f t="shared" si="168"/>
        <v>0</v>
      </c>
      <c r="BK71" s="104"/>
      <c r="BL71" s="104">
        <f t="shared" si="169"/>
        <v>0</v>
      </c>
      <c r="BM71" s="104"/>
      <c r="BN71" s="104">
        <f t="shared" si="170"/>
        <v>0</v>
      </c>
      <c r="BO71" s="104"/>
      <c r="BP71" s="104">
        <f t="shared" si="171"/>
        <v>0</v>
      </c>
      <c r="BQ71" s="104"/>
      <c r="BR71" s="104">
        <f t="shared" si="172"/>
        <v>0</v>
      </c>
      <c r="BS71" s="104"/>
      <c r="BT71" s="104">
        <f t="shared" si="173"/>
        <v>0</v>
      </c>
      <c r="BU71" s="104"/>
      <c r="BV71" s="104">
        <f t="shared" si="174"/>
        <v>0</v>
      </c>
      <c r="BW71" s="104"/>
      <c r="BX71" s="104">
        <f t="shared" si="175"/>
        <v>0</v>
      </c>
      <c r="BY71" s="104"/>
      <c r="BZ71" s="104">
        <f t="shared" si="176"/>
        <v>0</v>
      </c>
      <c r="CA71" s="104"/>
      <c r="CB71" s="104">
        <f t="shared" si="177"/>
        <v>0</v>
      </c>
      <c r="CC71" s="104"/>
      <c r="CD71" s="104">
        <f t="shared" si="178"/>
        <v>0</v>
      </c>
      <c r="CE71" s="109"/>
      <c r="CF71" s="104">
        <f t="shared" si="179"/>
        <v>0</v>
      </c>
      <c r="CG71" s="104"/>
      <c r="CH71" s="108">
        <f t="shared" si="180"/>
        <v>0</v>
      </c>
      <c r="CI71" s="104"/>
      <c r="CJ71" s="104">
        <f t="shared" si="181"/>
        <v>0</v>
      </c>
      <c r="CK71" s="110"/>
      <c r="CL71" s="104">
        <f t="shared" si="182"/>
        <v>0</v>
      </c>
      <c r="CM71" s="104"/>
      <c r="CN71" s="104">
        <f t="shared" si="183"/>
        <v>0</v>
      </c>
      <c r="CO71" s="104"/>
      <c r="CP71" s="104">
        <f t="shared" si="184"/>
        <v>0</v>
      </c>
      <c r="CQ71" s="104"/>
      <c r="CR71" s="108"/>
      <c r="CS71" s="104"/>
      <c r="CT71" s="104"/>
      <c r="CU71" s="105">
        <f t="shared" si="109"/>
        <v>6</v>
      </c>
      <c r="CV71" s="105">
        <f t="shared" si="110"/>
        <v>555151.29599999986</v>
      </c>
    </row>
    <row r="72" spans="1:100" ht="30" customHeight="1" x14ac:dyDescent="0.25">
      <c r="A72" s="76"/>
      <c r="B72" s="98">
        <v>50</v>
      </c>
      <c r="C72" s="99" t="s">
        <v>225</v>
      </c>
      <c r="D72" s="126" t="s">
        <v>226</v>
      </c>
      <c r="E72" s="80">
        <v>28004</v>
      </c>
      <c r="F72" s="101">
        <v>4.28</v>
      </c>
      <c r="G72" s="89">
        <v>1</v>
      </c>
      <c r="H72" s="90"/>
      <c r="I72" s="90"/>
      <c r="J72" s="90"/>
      <c r="K72" s="53"/>
      <c r="L72" s="91">
        <v>1.4</v>
      </c>
      <c r="M72" s="91">
        <v>1.68</v>
      </c>
      <c r="N72" s="91">
        <v>2.23</v>
      </c>
      <c r="O72" s="92">
        <v>2.57</v>
      </c>
      <c r="P72" s="104"/>
      <c r="Q72" s="104">
        <f t="shared" si="149"/>
        <v>0</v>
      </c>
      <c r="R72" s="104"/>
      <c r="S72" s="108">
        <f t="shared" si="150"/>
        <v>0</v>
      </c>
      <c r="T72" s="104">
        <v>4</v>
      </c>
      <c r="U72" s="104">
        <f t="shared" si="151"/>
        <v>671199.87199999997</v>
      </c>
      <c r="V72" s="104"/>
      <c r="W72" s="104">
        <f t="shared" si="152"/>
        <v>0</v>
      </c>
      <c r="X72" s="104"/>
      <c r="Y72" s="104">
        <f t="shared" si="153"/>
        <v>0</v>
      </c>
      <c r="Z72" s="104"/>
      <c r="AA72" s="104">
        <f t="shared" si="154"/>
        <v>0</v>
      </c>
      <c r="AB72" s="104"/>
      <c r="AC72" s="104"/>
      <c r="AD72" s="104"/>
      <c r="AE72" s="104">
        <f t="shared" si="155"/>
        <v>0</v>
      </c>
      <c r="AF72" s="104">
        <v>0</v>
      </c>
      <c r="AG72" s="104">
        <f t="shared" si="156"/>
        <v>0</v>
      </c>
      <c r="AH72" s="104"/>
      <c r="AI72" s="104">
        <f t="shared" si="157"/>
        <v>0</v>
      </c>
      <c r="AJ72" s="104"/>
      <c r="AK72" s="105">
        <f t="shared" si="158"/>
        <v>0</v>
      </c>
      <c r="AL72" s="109"/>
      <c r="AM72" s="104">
        <f>AL72*E72*F72*G72*M72</f>
        <v>0</v>
      </c>
      <c r="AN72" s="104"/>
      <c r="AO72" s="108">
        <f t="shared" si="159"/>
        <v>0</v>
      </c>
      <c r="AP72" s="104"/>
      <c r="AQ72" s="104">
        <f t="shared" si="160"/>
        <v>0</v>
      </c>
      <c r="AR72" s="104"/>
      <c r="AS72" s="104"/>
      <c r="AT72" s="104"/>
      <c r="AU72" s="104">
        <f t="shared" si="161"/>
        <v>0</v>
      </c>
      <c r="AV72" s="88" t="e">
        <f>AU72-#REF!</f>
        <v>#REF!</v>
      </c>
      <c r="AW72" s="104"/>
      <c r="AX72" s="104">
        <f t="shared" si="162"/>
        <v>0</v>
      </c>
      <c r="AY72" s="104"/>
      <c r="AZ72" s="104">
        <f t="shared" si="163"/>
        <v>0</v>
      </c>
      <c r="BA72" s="104"/>
      <c r="BB72" s="104">
        <f t="shared" si="164"/>
        <v>0</v>
      </c>
      <c r="BC72" s="104"/>
      <c r="BD72" s="104">
        <f t="shared" si="165"/>
        <v>0</v>
      </c>
      <c r="BE72" s="104"/>
      <c r="BF72" s="104">
        <f t="shared" si="166"/>
        <v>0</v>
      </c>
      <c r="BG72" s="104"/>
      <c r="BH72" s="104">
        <f t="shared" si="167"/>
        <v>0</v>
      </c>
      <c r="BI72" s="104"/>
      <c r="BJ72" s="108">
        <f t="shared" si="168"/>
        <v>0</v>
      </c>
      <c r="BK72" s="104"/>
      <c r="BL72" s="104">
        <f t="shared" si="169"/>
        <v>0</v>
      </c>
      <c r="BM72" s="104"/>
      <c r="BN72" s="104">
        <f t="shared" si="170"/>
        <v>0</v>
      </c>
      <c r="BO72" s="104"/>
      <c r="BP72" s="104">
        <f t="shared" si="171"/>
        <v>0</v>
      </c>
      <c r="BQ72" s="104"/>
      <c r="BR72" s="104">
        <f t="shared" si="172"/>
        <v>0</v>
      </c>
      <c r="BS72" s="104"/>
      <c r="BT72" s="104">
        <f t="shared" si="173"/>
        <v>0</v>
      </c>
      <c r="BU72" s="104"/>
      <c r="BV72" s="104">
        <f t="shared" si="174"/>
        <v>0</v>
      </c>
      <c r="BW72" s="104"/>
      <c r="BX72" s="104">
        <f t="shared" si="175"/>
        <v>0</v>
      </c>
      <c r="BY72" s="104"/>
      <c r="BZ72" s="104">
        <f t="shared" si="176"/>
        <v>0</v>
      </c>
      <c r="CA72" s="104"/>
      <c r="CB72" s="104">
        <f t="shared" si="177"/>
        <v>0</v>
      </c>
      <c r="CC72" s="104"/>
      <c r="CD72" s="104">
        <f t="shared" si="178"/>
        <v>0</v>
      </c>
      <c r="CE72" s="109"/>
      <c r="CF72" s="104">
        <f t="shared" si="179"/>
        <v>0</v>
      </c>
      <c r="CG72" s="104"/>
      <c r="CH72" s="108">
        <f t="shared" si="180"/>
        <v>0</v>
      </c>
      <c r="CI72" s="104"/>
      <c r="CJ72" s="104">
        <f t="shared" si="181"/>
        <v>0</v>
      </c>
      <c r="CK72" s="110"/>
      <c r="CL72" s="104">
        <f t="shared" si="182"/>
        <v>0</v>
      </c>
      <c r="CM72" s="104"/>
      <c r="CN72" s="104">
        <f t="shared" si="183"/>
        <v>0</v>
      </c>
      <c r="CO72" s="104"/>
      <c r="CP72" s="104">
        <f t="shared" si="184"/>
        <v>0</v>
      </c>
      <c r="CQ72" s="104"/>
      <c r="CR72" s="108"/>
      <c r="CS72" s="104"/>
      <c r="CT72" s="104"/>
      <c r="CU72" s="105">
        <f t="shared" si="109"/>
        <v>4</v>
      </c>
      <c r="CV72" s="105">
        <f t="shared" si="110"/>
        <v>671199.87199999997</v>
      </c>
    </row>
    <row r="73" spans="1:100" ht="30" customHeight="1" x14ac:dyDescent="0.25">
      <c r="A73" s="76"/>
      <c r="B73" s="98">
        <v>51</v>
      </c>
      <c r="C73" s="233" t="s">
        <v>227</v>
      </c>
      <c r="D73" s="231" t="s">
        <v>228</v>
      </c>
      <c r="E73" s="80">
        <v>28004</v>
      </c>
      <c r="F73" s="234">
        <v>4.4000000000000004</v>
      </c>
      <c r="G73" s="89">
        <v>1</v>
      </c>
      <c r="H73" s="90"/>
      <c r="I73" s="90"/>
      <c r="J73" s="90"/>
      <c r="K73" s="235">
        <v>0.1623</v>
      </c>
      <c r="L73" s="102">
        <v>1.4</v>
      </c>
      <c r="M73" s="102">
        <v>1.68</v>
      </c>
      <c r="N73" s="102">
        <v>2.23</v>
      </c>
      <c r="O73" s="103">
        <v>2.57</v>
      </c>
      <c r="P73" s="104"/>
      <c r="Q73" s="117">
        <f>(P73*$E73*$F73*((1-$K73)+$K73*$L73*$Q$11*$G73))</f>
        <v>0</v>
      </c>
      <c r="R73" s="104"/>
      <c r="S73" s="117">
        <f>(R73*$E73*$F73*((1-$K73)+$K73*$L73*$S$11*$G73))</f>
        <v>0</v>
      </c>
      <c r="T73" s="104"/>
      <c r="U73" s="117">
        <f>(T73*$E73*$F73*((1-$K73)+$K73*$L73*U$11*$G73))</f>
        <v>0</v>
      </c>
      <c r="V73" s="104"/>
      <c r="W73" s="117">
        <f>(V73*$E73*$F73*((1-$K73)+$K73*$L73*$W$11*$G73))</f>
        <v>0</v>
      </c>
      <c r="X73" s="104"/>
      <c r="Y73" s="117">
        <f>(X73*$E73*$F73*((1-$K73)+$K73*$L73*$Y$11*$G73))</f>
        <v>0</v>
      </c>
      <c r="Z73" s="104"/>
      <c r="AA73" s="117">
        <f>(Z73*$E73*$F73*((1-$K73)+$K73*$L73*$AA$11*$G73))</f>
        <v>0</v>
      </c>
      <c r="AB73" s="104"/>
      <c r="AC73" s="104"/>
      <c r="AD73" s="104"/>
      <c r="AE73" s="117">
        <f>(AD73*$E73*$F73*((1-$K73)+$K73*$L73*AE$11*$G73))</f>
        <v>0</v>
      </c>
      <c r="AF73" s="104">
        <v>0</v>
      </c>
      <c r="AG73" s="117">
        <f>(AF73*$E73*$F73*((1-$K73)+$K73*$G73*AG$11*$L73))</f>
        <v>0</v>
      </c>
      <c r="AH73" s="104"/>
      <c r="AI73" s="117">
        <f>(AH73*$E73*$F73*((1-$K73)+$K73*$G73*AI$11*$L73))</f>
        <v>0</v>
      </c>
      <c r="AJ73" s="104"/>
      <c r="AK73" s="117">
        <f>(AJ73*$E73*$F73*((1-$K73)+$K73*$G73*AK$11*$M73))</f>
        <v>0</v>
      </c>
      <c r="AL73" s="109"/>
      <c r="AM73" s="104"/>
      <c r="AN73" s="104"/>
      <c r="AO73" s="117">
        <f>(AN73*$E73*$F73*((1-$K73)+$K73*$G73*AO$11*$M73))</f>
        <v>0</v>
      </c>
      <c r="AP73" s="104"/>
      <c r="AQ73" s="104"/>
      <c r="AR73" s="104"/>
      <c r="AS73" s="104"/>
      <c r="AT73" s="104"/>
      <c r="AU73" s="117">
        <f>(AT73*$E73*$F73*((1-$K73)+$K73*$G73*AU$11*$L73))</f>
        <v>0</v>
      </c>
      <c r="AV73" s="88" t="e">
        <f>AU73-#REF!</f>
        <v>#REF!</v>
      </c>
      <c r="AW73" s="104"/>
      <c r="AX73" s="117">
        <f>(AW73*$E73*$F73*((1-$K73)+$K73*$M73*$G73*$AX$11))</f>
        <v>0</v>
      </c>
      <c r="AY73" s="104"/>
      <c r="AZ73" s="117">
        <f>(AY73*$E73*$F73*((1-$K73)+$K73*$G73*AZ$11*$M73))</f>
        <v>0</v>
      </c>
      <c r="BA73" s="104"/>
      <c r="BB73" s="104"/>
      <c r="BC73" s="104"/>
      <c r="BD73" s="117">
        <f>(BC73*$E73*$F73*((1-$K73)+$K73*$G73*BD$11*$M73))</f>
        <v>0</v>
      </c>
      <c r="BE73" s="104"/>
      <c r="BF73" s="117">
        <f>(BE73*$E73*$F73*((1-$K73)+$K73*$G73*BF$11*$M73))</f>
        <v>0</v>
      </c>
      <c r="BG73" s="104"/>
      <c r="BH73" s="117">
        <f>(BG73*$E73*$F73*((1-$K73)+$K73*$G73*BH$11*$M73))</f>
        <v>0</v>
      </c>
      <c r="BI73" s="104"/>
      <c r="BJ73" s="117">
        <f>(BI73*$E73*$F73*((1-$K73)+$K73*$G73*BJ$11*$M73))</f>
        <v>0</v>
      </c>
      <c r="BK73" s="104"/>
      <c r="BL73" s="117">
        <f>(BK73*$E73*$F73*((1-$K73)+$K73*$G73*BL$11*$L73))</f>
        <v>0</v>
      </c>
      <c r="BM73" s="104"/>
      <c r="BN73" s="117">
        <f>(BM73*$E73*$F73*((1-$K73)+$K73*$G73*BN$11*$L73))</f>
        <v>0</v>
      </c>
      <c r="BO73" s="104"/>
      <c r="BP73" s="104"/>
      <c r="BQ73" s="104"/>
      <c r="BR73" s="117">
        <f>(BQ73*$E73*$F73*((1-$K73)+$K73*$G73*BR$11*$M73))</f>
        <v>0</v>
      </c>
      <c r="BS73" s="104"/>
      <c r="BT73" s="104"/>
      <c r="BU73" s="104"/>
      <c r="BV73" s="117">
        <f>(BU73*$E73*$F73*((1-$K73)+$K73*$G73*BV$11*$L73))</f>
        <v>0</v>
      </c>
      <c r="BW73" s="104"/>
      <c r="BX73" s="117">
        <f>(BW73*$E73*$F73*((1-$K73)+$K73*$G73*BX$11*$L73))</f>
        <v>0</v>
      </c>
      <c r="BY73" s="104"/>
      <c r="BZ73" s="117">
        <f>(BY73*$E73*$F73*((1-$K73)+$K73*$G73*BZ$11*$L73))</f>
        <v>0</v>
      </c>
      <c r="CA73" s="104"/>
      <c r="CB73" s="118">
        <f>CA73*$E73*$F73*((1-$K73)+$K73*$L73*$CB$11*$G73)</f>
        <v>0</v>
      </c>
      <c r="CC73" s="104"/>
      <c r="CD73" s="104"/>
      <c r="CE73" s="109"/>
      <c r="CF73" s="117">
        <f>(CE73*$E73*$F73*((1-$K73)+$K73*$G73*CF$11*$M73))</f>
        <v>0</v>
      </c>
      <c r="CG73" s="104"/>
      <c r="CH73" s="108"/>
      <c r="CI73" s="104"/>
      <c r="CJ73" s="104"/>
      <c r="CK73" s="110"/>
      <c r="CL73" s="117">
        <f>((CK73*$E73*$F73*((1-$K73)+$K73*$G73*CL$11*$M73)))</f>
        <v>0</v>
      </c>
      <c r="CM73" s="104"/>
      <c r="CN73" s="117">
        <f>(CM73*$E73*$F73*((1-$K73)+$K73*$G73*CN$11*$M73))</f>
        <v>0</v>
      </c>
      <c r="CO73" s="104"/>
      <c r="CP73" s="117">
        <f>(CO73*$E73*$F73*((1-$K73)+$K73*$G73*CP$11*$N73))</f>
        <v>0</v>
      </c>
      <c r="CQ73" s="104"/>
      <c r="CR73" s="117"/>
      <c r="CS73" s="104"/>
      <c r="CT73" s="104"/>
      <c r="CU73" s="105">
        <f t="shared" si="109"/>
        <v>0</v>
      </c>
      <c r="CV73" s="118">
        <f t="shared" si="110"/>
        <v>0</v>
      </c>
    </row>
    <row r="74" spans="1:100" ht="15.75" customHeight="1" x14ac:dyDescent="0.25">
      <c r="A74" s="93">
        <v>10</v>
      </c>
      <c r="B74" s="119"/>
      <c r="C74" s="78" t="s">
        <v>229</v>
      </c>
      <c r="D74" s="127" t="s">
        <v>230</v>
      </c>
      <c r="E74" s="80">
        <v>28004</v>
      </c>
      <c r="F74" s="120">
        <v>1.1000000000000001</v>
      </c>
      <c r="G74" s="89"/>
      <c r="H74" s="90"/>
      <c r="I74" s="90"/>
      <c r="J74" s="90"/>
      <c r="K74" s="95"/>
      <c r="L74" s="96">
        <v>1.4</v>
      </c>
      <c r="M74" s="96">
        <v>1.68</v>
      </c>
      <c r="N74" s="96">
        <v>2.23</v>
      </c>
      <c r="O74" s="97">
        <v>2.57</v>
      </c>
      <c r="P74" s="87">
        <f t="shared" ref="P74:AC74" si="185">SUM(P75:P81)</f>
        <v>0</v>
      </c>
      <c r="Q74" s="87">
        <f t="shared" si="185"/>
        <v>0</v>
      </c>
      <c r="R74" s="87">
        <f t="shared" si="185"/>
        <v>0</v>
      </c>
      <c r="S74" s="87">
        <f t="shared" si="185"/>
        <v>0</v>
      </c>
      <c r="T74" s="87">
        <f t="shared" si="185"/>
        <v>581</v>
      </c>
      <c r="U74" s="87">
        <f t="shared" si="185"/>
        <v>32233668.151999995</v>
      </c>
      <c r="V74" s="87">
        <f t="shared" si="185"/>
        <v>25</v>
      </c>
      <c r="W74" s="87">
        <f t="shared" si="185"/>
        <v>5354308.7919999994</v>
      </c>
      <c r="X74" s="87">
        <f t="shared" si="185"/>
        <v>0</v>
      </c>
      <c r="Y74" s="87">
        <f t="shared" si="185"/>
        <v>0</v>
      </c>
      <c r="Z74" s="87">
        <f t="shared" si="185"/>
        <v>0</v>
      </c>
      <c r="AA74" s="87">
        <f t="shared" si="185"/>
        <v>0</v>
      </c>
      <c r="AB74" s="87">
        <f t="shared" si="185"/>
        <v>0</v>
      </c>
      <c r="AC74" s="87">
        <f t="shared" si="185"/>
        <v>0</v>
      </c>
      <c r="AD74" s="87">
        <v>0</v>
      </c>
      <c r="AE74" s="87">
        <f t="shared" ref="AE74:AO74" si="186">SUM(AE75:AE81)</f>
        <v>0</v>
      </c>
      <c r="AF74" s="87">
        <f t="shared" si="186"/>
        <v>0</v>
      </c>
      <c r="AG74" s="87">
        <f t="shared" si="186"/>
        <v>0</v>
      </c>
      <c r="AH74" s="87">
        <f t="shared" si="186"/>
        <v>0</v>
      </c>
      <c r="AI74" s="87">
        <f t="shared" si="186"/>
        <v>0</v>
      </c>
      <c r="AJ74" s="87">
        <f t="shared" si="186"/>
        <v>211</v>
      </c>
      <c r="AK74" s="87">
        <f t="shared" si="186"/>
        <v>10974823.608000001</v>
      </c>
      <c r="AL74" s="87">
        <f t="shared" si="186"/>
        <v>0</v>
      </c>
      <c r="AM74" s="87">
        <f t="shared" si="186"/>
        <v>0</v>
      </c>
      <c r="AN74" s="87">
        <f t="shared" si="186"/>
        <v>0</v>
      </c>
      <c r="AO74" s="87">
        <f t="shared" si="186"/>
        <v>0</v>
      </c>
      <c r="AP74" s="87">
        <f t="shared" ref="AP74:AQ74" si="187">SUM(AP75:AP81)</f>
        <v>0</v>
      </c>
      <c r="AQ74" s="87">
        <f t="shared" si="187"/>
        <v>0</v>
      </c>
      <c r="AR74" s="87">
        <f>SUM(AR75:AR81)</f>
        <v>0</v>
      </c>
      <c r="AS74" s="87">
        <f>SUM(AS75:AS81)</f>
        <v>0</v>
      </c>
      <c r="AT74" s="87">
        <f>SUM(AT75:AT81)</f>
        <v>25</v>
      </c>
      <c r="AU74" s="87">
        <f>SUM(AU75:AU81)</f>
        <v>0</v>
      </c>
      <c r="AV74" s="88" t="e">
        <f>AU74-#REF!</f>
        <v>#REF!</v>
      </c>
      <c r="AW74" s="87">
        <f t="shared" ref="AW74:CB74" si="188">SUM(AW75:AW81)</f>
        <v>48</v>
      </c>
      <c r="AX74" s="87">
        <f t="shared" si="188"/>
        <v>2106281.6544000003</v>
      </c>
      <c r="AY74" s="87">
        <f t="shared" si="188"/>
        <v>0</v>
      </c>
      <c r="AZ74" s="87">
        <f t="shared" si="188"/>
        <v>0</v>
      </c>
      <c r="BA74" s="87">
        <f t="shared" si="188"/>
        <v>0</v>
      </c>
      <c r="BB74" s="87">
        <f t="shared" si="188"/>
        <v>0</v>
      </c>
      <c r="BC74" s="87">
        <f t="shared" si="188"/>
        <v>22</v>
      </c>
      <c r="BD74" s="87"/>
      <c r="BE74" s="87">
        <f t="shared" si="188"/>
        <v>0</v>
      </c>
      <c r="BF74" s="87">
        <f t="shared" si="188"/>
        <v>0</v>
      </c>
      <c r="BG74" s="87">
        <f t="shared" si="188"/>
        <v>12</v>
      </c>
      <c r="BH74" s="87"/>
      <c r="BI74" s="87">
        <f t="shared" si="188"/>
        <v>22</v>
      </c>
      <c r="BJ74" s="87"/>
      <c r="BK74" s="87">
        <f t="shared" si="188"/>
        <v>0</v>
      </c>
      <c r="BL74" s="87">
        <f t="shared" si="188"/>
        <v>0</v>
      </c>
      <c r="BM74" s="87">
        <f t="shared" si="188"/>
        <v>0</v>
      </c>
      <c r="BN74" s="87">
        <f t="shared" si="188"/>
        <v>0</v>
      </c>
      <c r="BO74" s="87">
        <f t="shared" si="188"/>
        <v>0</v>
      </c>
      <c r="BP74" s="87">
        <f t="shared" si="188"/>
        <v>0</v>
      </c>
      <c r="BQ74" s="87">
        <f t="shared" si="188"/>
        <v>6</v>
      </c>
      <c r="BR74" s="87"/>
      <c r="BS74" s="87">
        <f t="shared" si="188"/>
        <v>0</v>
      </c>
      <c r="BT74" s="87">
        <f t="shared" si="188"/>
        <v>0</v>
      </c>
      <c r="BU74" s="87">
        <f t="shared" si="188"/>
        <v>0</v>
      </c>
      <c r="BV74" s="87">
        <f t="shared" si="188"/>
        <v>0</v>
      </c>
      <c r="BW74" s="87">
        <f t="shared" si="188"/>
        <v>28</v>
      </c>
      <c r="BX74" s="87"/>
      <c r="BY74" s="87">
        <f t="shared" si="188"/>
        <v>6</v>
      </c>
      <c r="BZ74" s="87">
        <f t="shared" si="188"/>
        <v>0</v>
      </c>
      <c r="CA74" s="87">
        <f t="shared" si="188"/>
        <v>17</v>
      </c>
      <c r="CB74" s="87">
        <f t="shared" si="188"/>
        <v>0</v>
      </c>
      <c r="CC74" s="87">
        <f t="shared" ref="CC74:DH74" si="189">SUM(CC75:CC81)</f>
        <v>18</v>
      </c>
      <c r="CD74" s="87"/>
      <c r="CE74" s="87">
        <f t="shared" si="189"/>
        <v>0</v>
      </c>
      <c r="CF74" s="87">
        <f t="shared" si="189"/>
        <v>0</v>
      </c>
      <c r="CG74" s="87">
        <f t="shared" si="189"/>
        <v>0</v>
      </c>
      <c r="CH74" s="87">
        <f t="shared" si="189"/>
        <v>0</v>
      </c>
      <c r="CI74" s="87">
        <f t="shared" si="189"/>
        <v>0</v>
      </c>
      <c r="CJ74" s="87">
        <f t="shared" si="189"/>
        <v>0</v>
      </c>
      <c r="CK74" s="87">
        <f t="shared" si="189"/>
        <v>0</v>
      </c>
      <c r="CL74" s="87">
        <f t="shared" si="189"/>
        <v>0</v>
      </c>
      <c r="CM74" s="87">
        <f t="shared" si="189"/>
        <v>12</v>
      </c>
      <c r="CN74" s="87">
        <f t="shared" si="189"/>
        <v>445061.97120000003</v>
      </c>
      <c r="CO74" s="87">
        <f t="shared" si="189"/>
        <v>0</v>
      </c>
      <c r="CP74" s="87">
        <f t="shared" si="189"/>
        <v>0</v>
      </c>
      <c r="CQ74" s="87">
        <f t="shared" si="189"/>
        <v>0</v>
      </c>
      <c r="CR74" s="87"/>
      <c r="CS74" s="87">
        <f t="shared" si="189"/>
        <v>0</v>
      </c>
      <c r="CT74" s="87">
        <f t="shared" si="189"/>
        <v>0</v>
      </c>
      <c r="CU74" s="87">
        <f t="shared" si="189"/>
        <v>1033</v>
      </c>
      <c r="CV74" s="87">
        <f t="shared" si="189"/>
        <v>51114144.177599996</v>
      </c>
    </row>
    <row r="75" spans="1:100" x14ac:dyDescent="0.25">
      <c r="A75" s="76"/>
      <c r="B75" s="98">
        <v>52</v>
      </c>
      <c r="C75" s="99" t="s">
        <v>231</v>
      </c>
      <c r="D75" s="126" t="s">
        <v>232</v>
      </c>
      <c r="E75" s="80">
        <v>28004</v>
      </c>
      <c r="F75" s="101">
        <v>2.95</v>
      </c>
      <c r="G75" s="89">
        <v>1</v>
      </c>
      <c r="H75" s="90"/>
      <c r="I75" s="90"/>
      <c r="J75" s="90"/>
      <c r="K75" s="53"/>
      <c r="L75" s="102">
        <v>1.4</v>
      </c>
      <c r="M75" s="102">
        <v>1.68</v>
      </c>
      <c r="N75" s="102">
        <v>2.23</v>
      </c>
      <c r="O75" s="103">
        <v>2.57</v>
      </c>
      <c r="P75" s="104"/>
      <c r="Q75" s="104">
        <f t="shared" ref="Q75:Q76" si="190">(P75*$E75*$F75*$G75*$L75*$Q$11)</f>
        <v>0</v>
      </c>
      <c r="R75" s="104"/>
      <c r="S75" s="104">
        <f>(R75*$E75*$F75*$G75*$L75*$S$11)</f>
        <v>0</v>
      </c>
      <c r="T75" s="104">
        <v>100</v>
      </c>
      <c r="U75" s="104">
        <f>(T75*$E75*$F75*$G75*$L75*$U$11)</f>
        <v>16191912.799999999</v>
      </c>
      <c r="V75" s="104">
        <v>15</v>
      </c>
      <c r="W75" s="105">
        <f>(V75*$E75*$F75*$G75*$L75*$W$11)</f>
        <v>2428786.9199999995</v>
      </c>
      <c r="X75" s="104"/>
      <c r="Y75" s="104">
        <f>(X75*$E75*$F75*$G75*$L75*$Y$11)</f>
        <v>0</v>
      </c>
      <c r="Z75" s="104"/>
      <c r="AA75" s="104">
        <f>(Z75*$E75*$F75*$G75*$L75*$AA$11)</f>
        <v>0</v>
      </c>
      <c r="AB75" s="104"/>
      <c r="AC75" s="104"/>
      <c r="AD75" s="104"/>
      <c r="AE75" s="104">
        <f>(AD75*$E75*$F75*$G75*$L75*$AE$11)</f>
        <v>0</v>
      </c>
      <c r="AF75" s="104"/>
      <c r="AG75" s="105">
        <f>(AF75*$E75*$F75*$G75*$L75*$AG$11)</f>
        <v>0</v>
      </c>
      <c r="AH75" s="104"/>
      <c r="AI75" s="104">
        <f>(AH75*$E75*$F75*$G75*$L75*$AI$11)</f>
        <v>0</v>
      </c>
      <c r="AJ75" s="104">
        <v>20</v>
      </c>
      <c r="AK75" s="104">
        <f>(AJ75*$E75*$F75*$G75*$M75*$AK$11)</f>
        <v>3608483.4240000001</v>
      </c>
      <c r="AL75" s="109"/>
      <c r="AM75" s="104">
        <f>(AL75*$E75*$F75*$G75*$M75*$AM$11)</f>
        <v>0</v>
      </c>
      <c r="AN75" s="104"/>
      <c r="AO75" s="108">
        <f>(AN75*$E75*$F75*$G75*$M75*$AO$11)</f>
        <v>0</v>
      </c>
      <c r="AP75" s="104"/>
      <c r="AQ75" s="104">
        <f>(AP75*$E75*$F75*$G75*$L75*$AQ$11)</f>
        <v>0</v>
      </c>
      <c r="AR75" s="104"/>
      <c r="AS75" s="105">
        <f>(AR75*$E75*$F75*$G75*$L75*$AS$11)</f>
        <v>0</v>
      </c>
      <c r="AT75" s="104"/>
      <c r="AU75" s="104">
        <f>(AT75*$E75*$F75*$G75*$L75*$AU$11)</f>
        <v>0</v>
      </c>
      <c r="AV75" s="88" t="e">
        <f>AU75-#REF!</f>
        <v>#REF!</v>
      </c>
      <c r="AW75" s="104">
        <v>2</v>
      </c>
      <c r="AX75" s="104">
        <f>(AW75*$E75*$F75*$G75*$M75*$AX$11)</f>
        <v>305333.21280000004</v>
      </c>
      <c r="AY75" s="104"/>
      <c r="AZ75" s="104">
        <f>(AY75*$E75*$F75*$G75*$M75*$AZ$11)</f>
        <v>0</v>
      </c>
      <c r="BA75" s="104"/>
      <c r="BB75" s="105">
        <f>(BA75*$E75*$F75*$G75*$M75*$BB$11)</f>
        <v>0</v>
      </c>
      <c r="BC75" s="104">
        <v>1</v>
      </c>
      <c r="BD75" s="104"/>
      <c r="BE75" s="104"/>
      <c r="BF75" s="104">
        <f>(BE75*$E75*$F75*$G75*$M75*$BF$11)</f>
        <v>0</v>
      </c>
      <c r="BG75" s="104"/>
      <c r="BH75" s="105">
        <f>(BG75*$E75*$F75*$G75*$M75*$BH$11)</f>
        <v>0</v>
      </c>
      <c r="BI75" s="104"/>
      <c r="BJ75" s="108">
        <f>(BI75*$E75*$F75*$G75*$M75*$BJ$11)</f>
        <v>0</v>
      </c>
      <c r="BK75" s="104"/>
      <c r="BL75" s="104">
        <f>(BK75*$E75*$F75*$G75*$L75*$BL$11)</f>
        <v>0</v>
      </c>
      <c r="BM75" s="104"/>
      <c r="BN75" s="104">
        <f>(BM75*$E75*$F75*$G75*$L75*$BN$11)</f>
        <v>0</v>
      </c>
      <c r="BO75" s="104"/>
      <c r="BP75" s="104">
        <f>(BO75*$E75*$F75*$G75*$L75*$BP$11)</f>
        <v>0</v>
      </c>
      <c r="BQ75" s="104"/>
      <c r="BR75" s="104">
        <f>(BQ75*$E75*$F75*$G75*$M75*$BR$11)</f>
        <v>0</v>
      </c>
      <c r="BS75" s="104"/>
      <c r="BT75" s="105">
        <f>(BS75*$E75*$F75*$G75*$L75*$BT$11)</f>
        <v>0</v>
      </c>
      <c r="BU75" s="104"/>
      <c r="BV75" s="105">
        <f>(BU75*$E75*$F75*$G75*$L75*$BV$11)</f>
        <v>0</v>
      </c>
      <c r="BW75" s="104"/>
      <c r="BX75" s="104">
        <f>(BW75*$E75*$F75*$G75*$L75*$BX$11)</f>
        <v>0</v>
      </c>
      <c r="BY75" s="104"/>
      <c r="BZ75" s="104">
        <f>(BY75*$E75*$F75*$G75*$L75*$BZ$11)</f>
        <v>0</v>
      </c>
      <c r="CA75" s="104"/>
      <c r="CB75" s="104">
        <f>(CA75*$E75*$F75*$G75*$L75*$CB$11)</f>
        <v>0</v>
      </c>
      <c r="CC75" s="104">
        <v>3</v>
      </c>
      <c r="CD75" s="104"/>
      <c r="CE75" s="109"/>
      <c r="CF75" s="104">
        <f>(CE75*$E75*$F75*$G75*$M75*$CF$11)</f>
        <v>0</v>
      </c>
      <c r="CG75" s="104"/>
      <c r="CH75" s="108">
        <f t="shared" ref="CH75:CH76" si="191">(CG75*$E75*$F75*$G75*$M75*CH$11)</f>
        <v>0</v>
      </c>
      <c r="CI75" s="104"/>
      <c r="CJ75" s="104">
        <f>(CI75*$E75*$F75*$G75*$M75*$CJ$11)</f>
        <v>0</v>
      </c>
      <c r="CK75" s="110"/>
      <c r="CL75" s="104">
        <f>(CK75*$E75*$F75*$G75*$M75*$CL$11)</f>
        <v>0</v>
      </c>
      <c r="CM75" s="104"/>
      <c r="CN75" s="104">
        <f>(CM75*$E75*$F75*$G75*$M75*$CN$11)</f>
        <v>0</v>
      </c>
      <c r="CO75" s="104"/>
      <c r="CP75" s="104">
        <f>(CO75*$E75*$F75*$G75*$N75*$CP$11)</f>
        <v>0</v>
      </c>
      <c r="CQ75" s="104"/>
      <c r="CR75" s="111"/>
      <c r="CS75" s="104"/>
      <c r="CT75" s="104"/>
      <c r="CU75" s="105">
        <f t="shared" ref="CU75:CV81" si="192">SUM(P75,R75,T75,V75,X75,Z75,AB75,AD75,AF75,AL75,BO75,AH75,AR75,CA75,AT75,AW75,AJ75,BA75,AN75,BC75,CC75,BE75,BG75,BI75,BQ75,BK75,BM75,BS75,BU75,BW75,BY75,CE75,AY75,AP75,CG75,CI75,CK75,CM75,CO75,CQ75,CS75)</f>
        <v>141</v>
      </c>
      <c r="CV75" s="105">
        <f t="shared" si="192"/>
        <v>22534516.356799997</v>
      </c>
    </row>
    <row r="76" spans="1:100" x14ac:dyDescent="0.25">
      <c r="A76" s="76"/>
      <c r="B76" s="98">
        <v>53</v>
      </c>
      <c r="C76" s="99" t="s">
        <v>233</v>
      </c>
      <c r="D76" s="126" t="s">
        <v>234</v>
      </c>
      <c r="E76" s="80">
        <v>28004</v>
      </c>
      <c r="F76" s="101">
        <v>5.33</v>
      </c>
      <c r="G76" s="89">
        <v>1</v>
      </c>
      <c r="H76" s="90"/>
      <c r="I76" s="90"/>
      <c r="J76" s="90"/>
      <c r="K76" s="53"/>
      <c r="L76" s="102">
        <v>1.4</v>
      </c>
      <c r="M76" s="102">
        <v>1.68</v>
      </c>
      <c r="N76" s="102">
        <v>2.23</v>
      </c>
      <c r="O76" s="103">
        <v>2.57</v>
      </c>
      <c r="P76" s="104"/>
      <c r="Q76" s="104">
        <f t="shared" si="190"/>
        <v>0</v>
      </c>
      <c r="R76" s="104"/>
      <c r="S76" s="104">
        <f>(R76*$E76*$F76*$G76*$L76*$S$11)</f>
        <v>0</v>
      </c>
      <c r="T76" s="104"/>
      <c r="U76" s="104">
        <f>(T76*$E76*$F76*$G76*$L76*$U$11)</f>
        <v>0</v>
      </c>
      <c r="V76" s="104">
        <v>10</v>
      </c>
      <c r="W76" s="105">
        <f>(V76*$E76*$F76*$G76*$L76*$W$11)</f>
        <v>2925521.8719999995</v>
      </c>
      <c r="X76" s="104"/>
      <c r="Y76" s="104">
        <f>(X76*$E76*$F76*$G76*$L76*$Y$11)</f>
        <v>0</v>
      </c>
      <c r="Z76" s="104"/>
      <c r="AA76" s="104">
        <f>(Z76*$E76*$F76*$G76*$L76*$AA$11)</f>
        <v>0</v>
      </c>
      <c r="AB76" s="104"/>
      <c r="AC76" s="104"/>
      <c r="AD76" s="104"/>
      <c r="AE76" s="104">
        <f>(AD76*$E76*$F76*$G76*$L76*$AE$11)</f>
        <v>0</v>
      </c>
      <c r="AF76" s="104"/>
      <c r="AG76" s="105">
        <f>(AF76*$E76*$F76*$G76*$L76*$AG$11)</f>
        <v>0</v>
      </c>
      <c r="AH76" s="104"/>
      <c r="AI76" s="104">
        <f>(AH76*$E76*$F76*$G76*$L76*$AI$11)</f>
        <v>0</v>
      </c>
      <c r="AJ76" s="104"/>
      <c r="AK76" s="104">
        <f>(AJ76*$E76*$F76*$G76*$M76*$AK$11)</f>
        <v>0</v>
      </c>
      <c r="AL76" s="109"/>
      <c r="AM76" s="104">
        <f>(AL76*$E76*$F76*$G76*$M76*$AM$11)</f>
        <v>0</v>
      </c>
      <c r="AN76" s="104"/>
      <c r="AO76" s="108">
        <f>(AN76*$E76*$F76*$G76*$M76*$AO$11)</f>
        <v>0</v>
      </c>
      <c r="AP76" s="104"/>
      <c r="AQ76" s="104">
        <f>(AP76*$E76*$F76*$G76*$L76*$AQ$11)</f>
        <v>0</v>
      </c>
      <c r="AR76" s="104"/>
      <c r="AS76" s="105">
        <f>(AR76*$E76*$F76*$G76*$L76*$AS$11)</f>
        <v>0</v>
      </c>
      <c r="AT76" s="104"/>
      <c r="AU76" s="104">
        <f>(AT76*$E76*$F76*$G76*$L76*$AU$11)</f>
        <v>0</v>
      </c>
      <c r="AV76" s="88" t="e">
        <f>AU76-#REF!</f>
        <v>#REF!</v>
      </c>
      <c r="AW76" s="104">
        <v>0</v>
      </c>
      <c r="AX76" s="104">
        <f>(AW76*$E76*$F76*$G76*$M76*$AX$11)</f>
        <v>0</v>
      </c>
      <c r="AY76" s="104"/>
      <c r="AZ76" s="104">
        <f>(AY76*$E76*$F76*$G76*$M76*$AZ$11)</f>
        <v>0</v>
      </c>
      <c r="BA76" s="104"/>
      <c r="BB76" s="105">
        <f>(BA76*$E76*$F76*$G76*$M76*$BB$11)</f>
        <v>0</v>
      </c>
      <c r="BC76" s="104"/>
      <c r="BD76" s="104">
        <f>(BC76*$E76*$F76*$G76*$M76*$BD$11)</f>
        <v>0</v>
      </c>
      <c r="BE76" s="104"/>
      <c r="BF76" s="104">
        <f>(BE76*$E76*$F76*$G76*$M76*$BF$11)</f>
        <v>0</v>
      </c>
      <c r="BG76" s="104"/>
      <c r="BH76" s="105">
        <f>(BG76*$E76*$F76*$G76*$M76*$BH$11)</f>
        <v>0</v>
      </c>
      <c r="BI76" s="104"/>
      <c r="BJ76" s="108">
        <f>(BI76*$E76*$F76*$G76*$M76*$BJ$11)</f>
        <v>0</v>
      </c>
      <c r="BK76" s="104"/>
      <c r="BL76" s="104">
        <f>(BK76*$E76*$F76*$G76*$L76*$BL$11)</f>
        <v>0</v>
      </c>
      <c r="BM76" s="104"/>
      <c r="BN76" s="104">
        <f>(BM76*$E76*$F76*$G76*$L76*$BN$11)</f>
        <v>0</v>
      </c>
      <c r="BO76" s="104"/>
      <c r="BP76" s="104">
        <f>(BO76*$E76*$F76*$G76*$L76*$BP$11)</f>
        <v>0</v>
      </c>
      <c r="BQ76" s="104"/>
      <c r="BR76" s="104">
        <f>(BQ76*$E76*$F76*$G76*$M76*$BR$11)</f>
        <v>0</v>
      </c>
      <c r="BS76" s="104"/>
      <c r="BT76" s="105">
        <f>(BS76*$E76*$F76*$G76*$L76*$BT$11)</f>
        <v>0</v>
      </c>
      <c r="BU76" s="104"/>
      <c r="BV76" s="105">
        <f>(BU76*$E76*$F76*$G76*$L76*$BV$11)</f>
        <v>0</v>
      </c>
      <c r="BW76" s="104"/>
      <c r="BX76" s="104">
        <f>(BW76*$E76*$F76*$G76*$L76*$BX$11)</f>
        <v>0</v>
      </c>
      <c r="BY76" s="104"/>
      <c r="BZ76" s="104">
        <f>(BY76*$E76*$F76*$G76*$L76*$BZ$11)</f>
        <v>0</v>
      </c>
      <c r="CA76" s="104"/>
      <c r="CB76" s="104">
        <f>(CA76*$E76*$F76*$G76*$L76*$CB$11)</f>
        <v>0</v>
      </c>
      <c r="CC76" s="104"/>
      <c r="CD76" s="104">
        <f>(CC76*$E76*$F76*$G76*$M76*$CD$11)</f>
        <v>0</v>
      </c>
      <c r="CE76" s="109"/>
      <c r="CF76" s="104">
        <f>(CE76*$E76*$F76*$G76*$M76*$CF$11)</f>
        <v>0</v>
      </c>
      <c r="CG76" s="104"/>
      <c r="CH76" s="108">
        <f t="shared" si="191"/>
        <v>0</v>
      </c>
      <c r="CI76" s="104"/>
      <c r="CJ76" s="104">
        <f>(CI76*$E76*$F76*$G76*$M76*$CJ$11)</f>
        <v>0</v>
      </c>
      <c r="CK76" s="110"/>
      <c r="CL76" s="104">
        <f>(CK76*$E76*$F76*$G76*$M76*$CL$11)</f>
        <v>0</v>
      </c>
      <c r="CM76" s="104"/>
      <c r="CN76" s="104">
        <f>(CM76*$E76*$F76*$G76*$M76*$CN$11)</f>
        <v>0</v>
      </c>
      <c r="CO76" s="104"/>
      <c r="CP76" s="104">
        <f>(CO76*$E76*$F76*$G76*$N76*$CP$11)</f>
        <v>0</v>
      </c>
      <c r="CQ76" s="104"/>
      <c r="CR76" s="111"/>
      <c r="CS76" s="104"/>
      <c r="CT76" s="104"/>
      <c r="CU76" s="105">
        <f t="shared" si="192"/>
        <v>10</v>
      </c>
      <c r="CV76" s="105">
        <f t="shared" si="192"/>
        <v>2925521.8719999995</v>
      </c>
    </row>
    <row r="77" spans="1:100" x14ac:dyDescent="0.25">
      <c r="A77" s="76"/>
      <c r="B77" s="98">
        <v>54</v>
      </c>
      <c r="C77" s="99" t="s">
        <v>235</v>
      </c>
      <c r="D77" s="126" t="s">
        <v>236</v>
      </c>
      <c r="E77" s="80">
        <v>28004</v>
      </c>
      <c r="F77" s="101">
        <v>0.77</v>
      </c>
      <c r="G77" s="89">
        <v>1</v>
      </c>
      <c r="H77" s="90"/>
      <c r="I77" s="90"/>
      <c r="J77" s="90"/>
      <c r="K77" s="53"/>
      <c r="L77" s="91">
        <v>1.4</v>
      </c>
      <c r="M77" s="91">
        <v>1.68</v>
      </c>
      <c r="N77" s="91">
        <v>2.23</v>
      </c>
      <c r="O77" s="92">
        <v>2.57</v>
      </c>
      <c r="P77" s="104"/>
      <c r="Q77" s="104">
        <f t="shared" ref="Q77:Q78" si="193">(P77*$E77*$F77*$G77*$L77)</f>
        <v>0</v>
      </c>
      <c r="R77" s="104"/>
      <c r="S77" s="108">
        <f t="shared" ref="S77:S78" si="194">(R77*$E77*$F77*$G77*$L77)</f>
        <v>0</v>
      </c>
      <c r="T77" s="104">
        <f>241+20</f>
        <v>261</v>
      </c>
      <c r="U77" s="104">
        <f t="shared" ref="U77:U78" si="195">(T77*$E77*$F77*$G77*$L77)</f>
        <v>7879149.4319999991</v>
      </c>
      <c r="V77" s="104"/>
      <c r="W77" s="104">
        <f t="shared" ref="W77:W78" si="196">(V77*$E77*$F77*$G77*$L77)</f>
        <v>0</v>
      </c>
      <c r="X77" s="104"/>
      <c r="Y77" s="104">
        <f t="shared" ref="Y77:Y78" si="197">(X77*$E77*$F77*$G77*$L77)</f>
        <v>0</v>
      </c>
      <c r="Z77" s="104"/>
      <c r="AA77" s="104">
        <f t="shared" ref="AA77:AA78" si="198">(Z77*$E77*$F77*$G77*$L77)</f>
        <v>0</v>
      </c>
      <c r="AB77" s="104"/>
      <c r="AC77" s="104"/>
      <c r="AD77" s="104"/>
      <c r="AE77" s="104">
        <f t="shared" ref="AE77:AE78" si="199">(AD77*$E77*$F77*$G77*$L77)</f>
        <v>0</v>
      </c>
      <c r="AF77" s="104"/>
      <c r="AG77" s="104">
        <f t="shared" ref="AG77:AG78" si="200">(AF77*$E77*$F77*$G77*$L77)</f>
        <v>0</v>
      </c>
      <c r="AH77" s="104"/>
      <c r="AI77" s="104">
        <f t="shared" ref="AI77:AI78" si="201">(AH77*$E77*$F77*$G77*$L77)</f>
        <v>0</v>
      </c>
      <c r="AJ77" s="104">
        <v>109</v>
      </c>
      <c r="AK77" s="105">
        <f t="shared" ref="AK77:AK78" si="202">(AJ77*$E77*$F77*$G77*$M77)</f>
        <v>3948631.2096000002</v>
      </c>
      <c r="AL77" s="109"/>
      <c r="AM77" s="104">
        <f>AL77*E77*F77*G77*M77</f>
        <v>0</v>
      </c>
      <c r="AN77" s="104"/>
      <c r="AO77" s="108">
        <f t="shared" ref="AO77:AO78" si="203">(AN77*$E77*$F77*$G77*$M77)</f>
        <v>0</v>
      </c>
      <c r="AP77" s="104"/>
      <c r="AQ77" s="104">
        <f t="shared" ref="AQ77:AQ78" si="204">(AP77*$E77*$F77*$G77*$L77)</f>
        <v>0</v>
      </c>
      <c r="AR77" s="104"/>
      <c r="AS77" s="104"/>
      <c r="AT77" s="104">
        <v>25</v>
      </c>
      <c r="AU77" s="104"/>
      <c r="AV77" s="88" t="e">
        <f>AU77-#REF!</f>
        <v>#REF!</v>
      </c>
      <c r="AW77" s="104">
        <v>27</v>
      </c>
      <c r="AX77" s="104">
        <f t="shared" ref="AX77:AX78" si="205">(AW77*$E77*$F77*$G77*$M77)</f>
        <v>978101.3088</v>
      </c>
      <c r="AY77" s="104"/>
      <c r="AZ77" s="104">
        <f t="shared" ref="AZ77:AZ78" si="206">(AY77*$E77*$F77*$G77*$M77)</f>
        <v>0</v>
      </c>
      <c r="BA77" s="104"/>
      <c r="BB77" s="104">
        <f t="shared" ref="BB77:BB78" si="207">(BA77*$E77*$F77*$G77*$M77)</f>
        <v>0</v>
      </c>
      <c r="BC77" s="104">
        <v>20</v>
      </c>
      <c r="BD77" s="104"/>
      <c r="BE77" s="104"/>
      <c r="BF77" s="104">
        <f t="shared" ref="BF77:BF78" si="208">(BE77*$E77*$F77*$G77*$M77)</f>
        <v>0</v>
      </c>
      <c r="BG77" s="104">
        <v>8</v>
      </c>
      <c r="BH77" s="104"/>
      <c r="BI77" s="104">
        <v>20</v>
      </c>
      <c r="BJ77" s="108"/>
      <c r="BK77" s="104"/>
      <c r="BL77" s="104">
        <f t="shared" ref="BL77:BL78" si="209">(BK77*$E77*$F77*$G77*$L77)</f>
        <v>0</v>
      </c>
      <c r="BM77" s="104"/>
      <c r="BN77" s="104">
        <f t="shared" ref="BN77:BN78" si="210">(BM77*$E77*$F77*$G77*$L77)</f>
        <v>0</v>
      </c>
      <c r="BO77" s="104"/>
      <c r="BP77" s="104">
        <f t="shared" ref="BP77:BP78" si="211">(BO77*$E77*$F77*$G77*$L77)</f>
        <v>0</v>
      </c>
      <c r="BQ77" s="104">
        <v>5</v>
      </c>
      <c r="BR77" s="104"/>
      <c r="BS77" s="104"/>
      <c r="BT77" s="104">
        <f t="shared" ref="BT77:BT78" si="212">(BS77*$E77*$F77*$G77*$L77)</f>
        <v>0</v>
      </c>
      <c r="BU77" s="104"/>
      <c r="BV77" s="104">
        <f t="shared" ref="BV77:BV78" si="213">(BU77*$E77*$F77*$G77*$L77)</f>
        <v>0</v>
      </c>
      <c r="BW77" s="104">
        <v>18</v>
      </c>
      <c r="BX77" s="104"/>
      <c r="BY77" s="104">
        <v>5</v>
      </c>
      <c r="BZ77" s="104"/>
      <c r="CA77" s="104">
        <v>17</v>
      </c>
      <c r="CB77" s="104"/>
      <c r="CC77" s="104">
        <v>12</v>
      </c>
      <c r="CD77" s="104"/>
      <c r="CE77" s="109"/>
      <c r="CF77" s="104">
        <f t="shared" ref="CF77:CF78" si="214">(CE77*$E77*$F77*$G77*$M77)</f>
        <v>0</v>
      </c>
      <c r="CG77" s="104"/>
      <c r="CH77" s="108">
        <f>(CG77*$E77*$F77*$G77*$M77)</f>
        <v>0</v>
      </c>
      <c r="CI77" s="104"/>
      <c r="CJ77" s="104">
        <f t="shared" ref="CJ77:CJ78" si="215">(CI77*$E77*$F77*$G77*$M77)</f>
        <v>0</v>
      </c>
      <c r="CK77" s="110"/>
      <c r="CL77" s="104">
        <f t="shared" ref="CL77:CL78" si="216">(CK77*$E77*$F77*$G77*$M77)</f>
        <v>0</v>
      </c>
      <c r="CM77" s="104">
        <v>10</v>
      </c>
      <c r="CN77" s="104">
        <f t="shared" ref="CN77:CN78" si="217">(CM77*$E77*$F77*$G77*$M77)</f>
        <v>362259.74400000001</v>
      </c>
      <c r="CO77" s="104"/>
      <c r="CP77" s="104">
        <f t="shared" ref="CP77:CP78" si="218">(CO77*$E77*$F77*$G77*$N77)</f>
        <v>0</v>
      </c>
      <c r="CQ77" s="104"/>
      <c r="CR77" s="108"/>
      <c r="CS77" s="104"/>
      <c r="CT77" s="104"/>
      <c r="CU77" s="105">
        <f t="shared" si="192"/>
        <v>537</v>
      </c>
      <c r="CV77" s="105">
        <f t="shared" si="192"/>
        <v>13168141.694399999</v>
      </c>
    </row>
    <row r="78" spans="1:100" ht="30" x14ac:dyDescent="0.25">
      <c r="A78" s="76"/>
      <c r="B78" s="98">
        <v>55</v>
      </c>
      <c r="C78" s="99" t="s">
        <v>237</v>
      </c>
      <c r="D78" s="126" t="s">
        <v>238</v>
      </c>
      <c r="E78" s="80">
        <v>28004</v>
      </c>
      <c r="F78" s="101">
        <v>0.88</v>
      </c>
      <c r="G78" s="89">
        <v>1</v>
      </c>
      <c r="H78" s="90"/>
      <c r="I78" s="90"/>
      <c r="J78" s="90"/>
      <c r="K78" s="53"/>
      <c r="L78" s="91">
        <v>1.4</v>
      </c>
      <c r="M78" s="91">
        <v>1.68</v>
      </c>
      <c r="N78" s="91">
        <v>2.23</v>
      </c>
      <c r="O78" s="92">
        <v>2.57</v>
      </c>
      <c r="P78" s="104"/>
      <c r="Q78" s="104">
        <f t="shared" si="193"/>
        <v>0</v>
      </c>
      <c r="R78" s="104"/>
      <c r="S78" s="108">
        <f t="shared" si="194"/>
        <v>0</v>
      </c>
      <c r="T78" s="104">
        <v>200</v>
      </c>
      <c r="U78" s="104">
        <f t="shared" si="195"/>
        <v>6900185.5999999996</v>
      </c>
      <c r="V78" s="104"/>
      <c r="W78" s="104">
        <f t="shared" si="196"/>
        <v>0</v>
      </c>
      <c r="X78" s="104"/>
      <c r="Y78" s="104">
        <f t="shared" si="197"/>
        <v>0</v>
      </c>
      <c r="Z78" s="104"/>
      <c r="AA78" s="104">
        <f t="shared" si="198"/>
        <v>0</v>
      </c>
      <c r="AB78" s="104"/>
      <c r="AC78" s="104"/>
      <c r="AD78" s="104"/>
      <c r="AE78" s="104">
        <f t="shared" si="199"/>
        <v>0</v>
      </c>
      <c r="AF78" s="104"/>
      <c r="AG78" s="104">
        <f t="shared" si="200"/>
        <v>0</v>
      </c>
      <c r="AH78" s="104"/>
      <c r="AI78" s="104">
        <f t="shared" si="201"/>
        <v>0</v>
      </c>
      <c r="AJ78" s="104">
        <v>81</v>
      </c>
      <c r="AK78" s="105">
        <f t="shared" si="202"/>
        <v>3353490.2016000003</v>
      </c>
      <c r="AL78" s="109"/>
      <c r="AM78" s="104">
        <f>AL78*E78*F78*G78*M78</f>
        <v>0</v>
      </c>
      <c r="AN78" s="104"/>
      <c r="AO78" s="108">
        <f t="shared" si="203"/>
        <v>0</v>
      </c>
      <c r="AP78" s="104"/>
      <c r="AQ78" s="104">
        <f t="shared" si="204"/>
        <v>0</v>
      </c>
      <c r="AR78" s="104"/>
      <c r="AS78" s="104"/>
      <c r="AT78" s="104"/>
      <c r="AU78" s="104">
        <f t="shared" ref="AU77:AU78" si="219">(AT78*$E78*$F78*$G78*$L78)</f>
        <v>0</v>
      </c>
      <c r="AV78" s="88" t="e">
        <f>AU78-#REF!</f>
        <v>#REF!</v>
      </c>
      <c r="AW78" s="104">
        <v>17</v>
      </c>
      <c r="AX78" s="104">
        <f t="shared" si="205"/>
        <v>703818.93119999999</v>
      </c>
      <c r="AY78" s="104"/>
      <c r="AZ78" s="104">
        <f t="shared" si="206"/>
        <v>0</v>
      </c>
      <c r="BA78" s="104"/>
      <c r="BB78" s="104">
        <f t="shared" si="207"/>
        <v>0</v>
      </c>
      <c r="BC78" s="104">
        <v>1</v>
      </c>
      <c r="BD78" s="104"/>
      <c r="BE78" s="104"/>
      <c r="BF78" s="104">
        <f t="shared" si="208"/>
        <v>0</v>
      </c>
      <c r="BG78" s="104">
        <v>4</v>
      </c>
      <c r="BH78" s="104"/>
      <c r="BI78" s="104">
        <v>2</v>
      </c>
      <c r="BJ78" s="108"/>
      <c r="BK78" s="104"/>
      <c r="BL78" s="104">
        <f t="shared" si="209"/>
        <v>0</v>
      </c>
      <c r="BM78" s="104"/>
      <c r="BN78" s="104">
        <f t="shared" si="210"/>
        <v>0</v>
      </c>
      <c r="BO78" s="104"/>
      <c r="BP78" s="104">
        <f t="shared" si="211"/>
        <v>0</v>
      </c>
      <c r="BQ78" s="104">
        <v>1</v>
      </c>
      <c r="BR78" s="104"/>
      <c r="BS78" s="104"/>
      <c r="BT78" s="104">
        <f t="shared" si="212"/>
        <v>0</v>
      </c>
      <c r="BU78" s="104"/>
      <c r="BV78" s="104">
        <f t="shared" si="213"/>
        <v>0</v>
      </c>
      <c r="BW78" s="104">
        <v>10</v>
      </c>
      <c r="BX78" s="104"/>
      <c r="BY78" s="104">
        <v>1</v>
      </c>
      <c r="BZ78" s="104"/>
      <c r="CA78" s="104"/>
      <c r="CB78" s="104">
        <f t="shared" ref="CB77:CB78" si="220">(CA78*$E78*$F78*$G78*$L78)</f>
        <v>0</v>
      </c>
      <c r="CC78" s="104">
        <v>3</v>
      </c>
      <c r="CD78" s="104"/>
      <c r="CE78" s="109"/>
      <c r="CF78" s="104">
        <f t="shared" si="214"/>
        <v>0</v>
      </c>
      <c r="CG78" s="104"/>
      <c r="CH78" s="108">
        <f>(CG78*$E78*$F78*$G78*$M78)</f>
        <v>0</v>
      </c>
      <c r="CI78" s="104"/>
      <c r="CJ78" s="104">
        <f t="shared" si="215"/>
        <v>0</v>
      </c>
      <c r="CK78" s="110"/>
      <c r="CL78" s="104">
        <f t="shared" si="216"/>
        <v>0</v>
      </c>
      <c r="CM78" s="104">
        <v>2</v>
      </c>
      <c r="CN78" s="104">
        <f t="shared" si="217"/>
        <v>82802.227199999994</v>
      </c>
      <c r="CO78" s="104"/>
      <c r="CP78" s="104">
        <f t="shared" si="218"/>
        <v>0</v>
      </c>
      <c r="CQ78" s="104"/>
      <c r="CR78" s="108"/>
      <c r="CS78" s="104"/>
      <c r="CT78" s="104"/>
      <c r="CU78" s="105">
        <f t="shared" si="192"/>
        <v>322</v>
      </c>
      <c r="CV78" s="105">
        <f t="shared" si="192"/>
        <v>11040296.959999999</v>
      </c>
    </row>
    <row r="79" spans="1:100" ht="30" x14ac:dyDescent="0.25">
      <c r="A79" s="76"/>
      <c r="B79" s="98">
        <v>56</v>
      </c>
      <c r="C79" s="99" t="s">
        <v>239</v>
      </c>
      <c r="D79" s="126" t="s">
        <v>240</v>
      </c>
      <c r="E79" s="80">
        <v>28004</v>
      </c>
      <c r="F79" s="101">
        <v>1.05</v>
      </c>
      <c r="G79" s="89">
        <v>1</v>
      </c>
      <c r="H79" s="90"/>
      <c r="I79" s="90"/>
      <c r="J79" s="90"/>
      <c r="K79" s="53"/>
      <c r="L79" s="102">
        <v>1.4</v>
      </c>
      <c r="M79" s="102">
        <v>1.68</v>
      </c>
      <c r="N79" s="102">
        <v>2.23</v>
      </c>
      <c r="O79" s="103">
        <v>2.57</v>
      </c>
      <c r="P79" s="104"/>
      <c r="Q79" s="104">
        <f t="shared" ref="Q79:Q80" si="221">(P79*$E79*$F79*$G79*$L79*$Q$11)</f>
        <v>0</v>
      </c>
      <c r="R79" s="104"/>
      <c r="S79" s="104">
        <f>(R79*$E79*$F79*$G79*$L79*$S$11)</f>
        <v>0</v>
      </c>
      <c r="T79" s="104">
        <v>10</v>
      </c>
      <c r="U79" s="104">
        <f>(T79*$E79*$F79*$G79*$L79*$U$11)</f>
        <v>576322.31999999995</v>
      </c>
      <c r="V79" s="104"/>
      <c r="W79" s="105">
        <f>(V79*$E79*$F79*$G79*$L79*$W$11)</f>
        <v>0</v>
      </c>
      <c r="X79" s="104"/>
      <c r="Y79" s="104">
        <f>(X79*$E79*$F79*$G79*$L79*$Y$11)</f>
        <v>0</v>
      </c>
      <c r="Z79" s="104"/>
      <c r="AA79" s="104">
        <f>(Z79*$E79*$F79*$G79*$L79*$AA$11)</f>
        <v>0</v>
      </c>
      <c r="AB79" s="104"/>
      <c r="AC79" s="104"/>
      <c r="AD79" s="104"/>
      <c r="AE79" s="104">
        <f>(AD79*$E79*$F79*$G79*$L79*$AE$11)</f>
        <v>0</v>
      </c>
      <c r="AF79" s="104"/>
      <c r="AG79" s="105">
        <f>(AF79*$E79*$F79*$G79*$L79*$AG$11)</f>
        <v>0</v>
      </c>
      <c r="AH79" s="104"/>
      <c r="AI79" s="104">
        <f>(AH79*$E79*$F79*$G79*$L79*$AI$11)</f>
        <v>0</v>
      </c>
      <c r="AJ79" s="104">
        <v>1</v>
      </c>
      <c r="AK79" s="104">
        <f>(AJ79*$E79*$F79*$G79*$M79*$AK$11)</f>
        <v>64218.772799999999</v>
      </c>
      <c r="AL79" s="109"/>
      <c r="AM79" s="104">
        <f>(AL79*$E79*$F79*$G79*$M79*$AM$11)</f>
        <v>0</v>
      </c>
      <c r="AN79" s="104"/>
      <c r="AO79" s="108">
        <f>(AN79*$E79*$F79*$G79*$M79*$AO$11)</f>
        <v>0</v>
      </c>
      <c r="AP79" s="104"/>
      <c r="AQ79" s="104">
        <f>(AP79*$E79*$F79*$G79*$L79*$AQ$11)</f>
        <v>0</v>
      </c>
      <c r="AR79" s="104"/>
      <c r="AS79" s="105">
        <f>(AR79*$E79*$F79*$G79*$L79*$AS$11)</f>
        <v>0</v>
      </c>
      <c r="AT79" s="104"/>
      <c r="AU79" s="104">
        <f>(AT79*$E79*$F79*$G79*$L79*$AU$11)</f>
        <v>0</v>
      </c>
      <c r="AV79" s="88" t="e">
        <f>AU79-#REF!</f>
        <v>#REF!</v>
      </c>
      <c r="AW79" s="104">
        <v>1</v>
      </c>
      <c r="AX79" s="104">
        <f>(AW79*$E79*$F79*$G79*$M79*$AX$11)</f>
        <v>54338.961600000002</v>
      </c>
      <c r="AY79" s="104"/>
      <c r="AZ79" s="104">
        <f>(AY79*$E79*$F79*$G79*$M79*$AZ$11)</f>
        <v>0</v>
      </c>
      <c r="BA79" s="104"/>
      <c r="BB79" s="105">
        <f>(BA79*$E79*$F79*$G79*$M79*$BB$11)</f>
        <v>0</v>
      </c>
      <c r="BC79" s="104"/>
      <c r="BD79" s="104">
        <f>(BC79*$E79*$F79*$G79*$M79*$BD$11)</f>
        <v>0</v>
      </c>
      <c r="BE79" s="104"/>
      <c r="BF79" s="104">
        <f>(BE79*$E79*$F79*$G79*$M79*$BF$11)</f>
        <v>0</v>
      </c>
      <c r="BG79" s="104"/>
      <c r="BH79" s="105">
        <f>(BG79*$E79*$F79*$G79*$M79*$BH$11)</f>
        <v>0</v>
      </c>
      <c r="BI79" s="104"/>
      <c r="BJ79" s="108">
        <f>(BI79*$E79*$F79*$G79*$M79*$BJ$11)</f>
        <v>0</v>
      </c>
      <c r="BK79" s="104"/>
      <c r="BL79" s="104">
        <f>(BK79*$E79*$F79*$G79*$L79*$BL$11)</f>
        <v>0</v>
      </c>
      <c r="BM79" s="104"/>
      <c r="BN79" s="104">
        <f>(BM79*$E79*$F79*$G79*$L79*$BN$11)</f>
        <v>0</v>
      </c>
      <c r="BO79" s="104"/>
      <c r="BP79" s="104">
        <f>(BO79*$E79*$F79*$G79*$L79*$BP$11)</f>
        <v>0</v>
      </c>
      <c r="BQ79" s="104"/>
      <c r="BR79" s="104">
        <f>(BQ79*$E79*$F79*$G79*$M79*$BR$11)</f>
        <v>0</v>
      </c>
      <c r="BS79" s="104"/>
      <c r="BT79" s="105">
        <f>(BS79*$E79*$F79*$G79*$L79*$BT$11)</f>
        <v>0</v>
      </c>
      <c r="BU79" s="104"/>
      <c r="BV79" s="105">
        <f>(BU79*$E79*$F79*$G79*$L79*$BV$11)</f>
        <v>0</v>
      </c>
      <c r="BW79" s="104"/>
      <c r="BX79" s="104">
        <f>(BW79*$E79*$F79*$G79*$L79*$BX$11)</f>
        <v>0</v>
      </c>
      <c r="BY79" s="104"/>
      <c r="BZ79" s="104">
        <f>(BY79*$E79*$F79*$G79*$L79*$BZ$11)</f>
        <v>0</v>
      </c>
      <c r="CA79" s="104"/>
      <c r="CB79" s="104">
        <f>(CA79*$E79*$F79*$G79*$L79*$CB$11)</f>
        <v>0</v>
      </c>
      <c r="CC79" s="104"/>
      <c r="CD79" s="104">
        <f>(CC79*$E79*$F79*$G79*$M79*$CD$11)</f>
        <v>0</v>
      </c>
      <c r="CE79" s="109"/>
      <c r="CF79" s="104">
        <f>(CE79*$E79*$F79*$G79*$M79*$CF$11)</f>
        <v>0</v>
      </c>
      <c r="CG79" s="104"/>
      <c r="CH79" s="108">
        <f t="shared" ref="CH79:CH80" si="222">(CG79*$E79*$F79*$G79*$M79*CH$11)</f>
        <v>0</v>
      </c>
      <c r="CI79" s="104"/>
      <c r="CJ79" s="104">
        <f>(CI79*$E79*$F79*$G79*$M79*$CJ$11)</f>
        <v>0</v>
      </c>
      <c r="CK79" s="110"/>
      <c r="CL79" s="104">
        <f>(CK79*$E79*$F79*$G79*$M79*$CL$11)</f>
        <v>0</v>
      </c>
      <c r="CM79" s="104"/>
      <c r="CN79" s="104">
        <f>(CM79*$E79*$F79*$G79*$M79*$CN$11)</f>
        <v>0</v>
      </c>
      <c r="CO79" s="104"/>
      <c r="CP79" s="104">
        <f>(CO79*$E79*$F79*$G79*$N79*$CP$11)</f>
        <v>0</v>
      </c>
      <c r="CQ79" s="104"/>
      <c r="CR79" s="111"/>
      <c r="CS79" s="104"/>
      <c r="CT79" s="104"/>
      <c r="CU79" s="105">
        <f t="shared" si="192"/>
        <v>12</v>
      </c>
      <c r="CV79" s="105">
        <f t="shared" si="192"/>
        <v>694880.05440000002</v>
      </c>
    </row>
    <row r="80" spans="1:100" ht="30" x14ac:dyDescent="0.25">
      <c r="A80" s="76"/>
      <c r="B80" s="98">
        <v>57</v>
      </c>
      <c r="C80" s="99" t="s">
        <v>241</v>
      </c>
      <c r="D80" s="126" t="s">
        <v>242</v>
      </c>
      <c r="E80" s="80">
        <v>28004</v>
      </c>
      <c r="F80" s="101">
        <v>1.25</v>
      </c>
      <c r="G80" s="89">
        <v>1</v>
      </c>
      <c r="H80" s="90"/>
      <c r="I80" s="90"/>
      <c r="J80" s="90"/>
      <c r="K80" s="53"/>
      <c r="L80" s="102">
        <v>1.4</v>
      </c>
      <c r="M80" s="102">
        <v>1.68</v>
      </c>
      <c r="N80" s="102">
        <v>2.23</v>
      </c>
      <c r="O80" s="103">
        <v>2.57</v>
      </c>
      <c r="P80" s="104"/>
      <c r="Q80" s="104">
        <f t="shared" si="221"/>
        <v>0</v>
      </c>
      <c r="R80" s="104"/>
      <c r="S80" s="104">
        <f>(R80*$E80*$F80*$G80*$L80*$S$11)</f>
        <v>0</v>
      </c>
      <c r="T80" s="104">
        <v>10</v>
      </c>
      <c r="U80" s="104">
        <f>(T80*$E80*$F80*$G80*$L80*$U$11)</f>
        <v>686097.99999999988</v>
      </c>
      <c r="V80" s="104"/>
      <c r="W80" s="105">
        <f>(V80*$E80*$F80*$G80*$L80*$W$11)</f>
        <v>0</v>
      </c>
      <c r="X80" s="104"/>
      <c r="Y80" s="104">
        <f>(X80*$E80*$F80*$G80*$L80*$Y$11)</f>
        <v>0</v>
      </c>
      <c r="Z80" s="104"/>
      <c r="AA80" s="104">
        <f>(Z80*$E80*$F80*$G80*$L80*$AA$11)</f>
        <v>0</v>
      </c>
      <c r="AB80" s="104"/>
      <c r="AC80" s="104"/>
      <c r="AD80" s="104"/>
      <c r="AE80" s="104">
        <f>(AD80*$E80*$F80*$G80*$L80*$AE$11)</f>
        <v>0</v>
      </c>
      <c r="AF80" s="104"/>
      <c r="AG80" s="105">
        <f>(AF80*$E80*$F80*$G80*$L80*$AG$11)</f>
        <v>0</v>
      </c>
      <c r="AH80" s="104"/>
      <c r="AI80" s="104">
        <f>(AH80*$E80*$F80*$G80*$L80*$AI$11)</f>
        <v>0</v>
      </c>
      <c r="AJ80" s="104"/>
      <c r="AK80" s="104">
        <f>(AJ80*$E80*$F80*$G80*$M80*$AK$11)</f>
        <v>0</v>
      </c>
      <c r="AL80" s="109"/>
      <c r="AM80" s="104">
        <f>(AL80*$E80*$F80*$G80*$M80*$AM$11)</f>
        <v>0</v>
      </c>
      <c r="AN80" s="104"/>
      <c r="AO80" s="108">
        <f>(AN80*$E80*$F80*$G80*$M80*$AO$11)</f>
        <v>0</v>
      </c>
      <c r="AP80" s="104"/>
      <c r="AQ80" s="104">
        <f>(AP80*$E80*$F80*$G80*$L80*$AQ$11)</f>
        <v>0</v>
      </c>
      <c r="AR80" s="104"/>
      <c r="AS80" s="105">
        <f>(AR80*$E80*$F80*$G80*$L80*$AS$11)</f>
        <v>0</v>
      </c>
      <c r="AT80" s="104"/>
      <c r="AU80" s="104">
        <f>(AT80*$E80*$F80*$G80*$L80*$AU$11)</f>
        <v>0</v>
      </c>
      <c r="AV80" s="88" t="e">
        <f>AU80-#REF!</f>
        <v>#REF!</v>
      </c>
      <c r="AW80" s="104">
        <v>1</v>
      </c>
      <c r="AX80" s="104">
        <f>(AW80*$E80*$F80*$G80*$M80*$AX$11)</f>
        <v>64689.240000000005</v>
      </c>
      <c r="AY80" s="104"/>
      <c r="AZ80" s="104">
        <f>(AY80*$E80*$F80*$G80*$M80*$AZ$11)</f>
        <v>0</v>
      </c>
      <c r="BA80" s="104"/>
      <c r="BB80" s="105">
        <f>(BA80*$E80*$F80*$G80*$M80*$BB$11)</f>
        <v>0</v>
      </c>
      <c r="BC80" s="104"/>
      <c r="BD80" s="104">
        <f>(BC80*$E80*$F80*$G80*$M80*$BD$11)</f>
        <v>0</v>
      </c>
      <c r="BE80" s="104"/>
      <c r="BF80" s="104">
        <f>(BE80*$E80*$F80*$G80*$M80*$BF$11)</f>
        <v>0</v>
      </c>
      <c r="BG80" s="104"/>
      <c r="BH80" s="105">
        <f>(BG80*$E80*$F80*$G80*$M80*$BH$11)</f>
        <v>0</v>
      </c>
      <c r="BI80" s="104"/>
      <c r="BJ80" s="108">
        <f>(BI80*$E80*$F80*$G80*$M80*$BJ$11)</f>
        <v>0</v>
      </c>
      <c r="BK80" s="104"/>
      <c r="BL80" s="104">
        <f>(BK80*$E80*$F80*$G80*$L80*$BL$11)</f>
        <v>0</v>
      </c>
      <c r="BM80" s="104"/>
      <c r="BN80" s="104">
        <f>(BM80*$E80*$F80*$G80*$L80*$BN$11)</f>
        <v>0</v>
      </c>
      <c r="BO80" s="104"/>
      <c r="BP80" s="104">
        <f>(BO80*$E80*$F80*$G80*$L80*$BP$11)</f>
        <v>0</v>
      </c>
      <c r="BQ80" s="104"/>
      <c r="BR80" s="104">
        <f>(BQ80*$E80*$F80*$G80*$M80*$BR$11)</f>
        <v>0</v>
      </c>
      <c r="BS80" s="104"/>
      <c r="BT80" s="105">
        <f>(BS80*$E80*$F80*$G80*$L80*$BT$11)</f>
        <v>0</v>
      </c>
      <c r="BU80" s="104"/>
      <c r="BV80" s="105">
        <f>(BU80*$E80*$F80*$G80*$L80*$BV$11)</f>
        <v>0</v>
      </c>
      <c r="BW80" s="104"/>
      <c r="BX80" s="104">
        <f>(BW80*$E80*$F80*$G80*$L80*$BX$11)</f>
        <v>0</v>
      </c>
      <c r="BY80" s="104"/>
      <c r="BZ80" s="104">
        <f>(BY80*$E80*$F80*$G80*$L80*$BZ$11)</f>
        <v>0</v>
      </c>
      <c r="CA80" s="104"/>
      <c r="CB80" s="104">
        <f>(CA80*$E80*$F80*$G80*$L80*$CB$11)</f>
        <v>0</v>
      </c>
      <c r="CC80" s="104"/>
      <c r="CD80" s="104">
        <f>(CC80*$E80*$F80*$G80*$M80*$CD$11)</f>
        <v>0</v>
      </c>
      <c r="CE80" s="109"/>
      <c r="CF80" s="104">
        <f>(CE80*$E80*$F80*$G80*$M80*$CF$11)</f>
        <v>0</v>
      </c>
      <c r="CG80" s="104"/>
      <c r="CH80" s="108">
        <f t="shared" si="222"/>
        <v>0</v>
      </c>
      <c r="CI80" s="104"/>
      <c r="CJ80" s="104">
        <f>(CI80*$E80*$F80*$G80*$M80*$CJ$11)</f>
        <v>0</v>
      </c>
      <c r="CK80" s="110"/>
      <c r="CL80" s="104">
        <f>(CK80*$E80*$F80*$G80*$M80*$CL$11)</f>
        <v>0</v>
      </c>
      <c r="CM80" s="104"/>
      <c r="CN80" s="104">
        <f>(CM80*$E80*$F80*$G80*$M80*$CN$11)</f>
        <v>0</v>
      </c>
      <c r="CO80" s="104"/>
      <c r="CP80" s="104">
        <f>(CO80*$E80*$F80*$G80*$N80*$CP$11)</f>
        <v>0</v>
      </c>
      <c r="CQ80" s="104"/>
      <c r="CR80" s="111"/>
      <c r="CS80" s="104"/>
      <c r="CT80" s="104"/>
      <c r="CU80" s="105">
        <f t="shared" si="192"/>
        <v>11</v>
      </c>
      <c r="CV80" s="105">
        <f t="shared" si="192"/>
        <v>750787.23999999987</v>
      </c>
    </row>
    <row r="81" spans="1:100" ht="30" x14ac:dyDescent="0.25">
      <c r="A81" s="76"/>
      <c r="B81" s="98">
        <v>58</v>
      </c>
      <c r="C81" s="230" t="s">
        <v>243</v>
      </c>
      <c r="D81" s="231" t="s">
        <v>244</v>
      </c>
      <c r="E81" s="80">
        <v>28004</v>
      </c>
      <c r="F81" s="232">
        <v>2.29</v>
      </c>
      <c r="G81" s="89">
        <v>1</v>
      </c>
      <c r="H81" s="90"/>
      <c r="I81" s="90"/>
      <c r="J81" s="90"/>
      <c r="K81" s="236">
        <v>0.32419999999999999</v>
      </c>
      <c r="L81" s="102">
        <v>1.4</v>
      </c>
      <c r="M81" s="102">
        <v>1.68</v>
      </c>
      <c r="N81" s="102">
        <v>2.23</v>
      </c>
      <c r="O81" s="103">
        <v>2.57</v>
      </c>
      <c r="P81" s="104"/>
      <c r="Q81" s="117">
        <f>(P81*$E81*$F81*((1-$K81)+$K81*$L81*$Q$11*$G81))</f>
        <v>0</v>
      </c>
      <c r="R81" s="104"/>
      <c r="S81" s="117">
        <f>(R81*$E81*$F81*((1-$K81)+$K81*$L81*$S$11*$G81))</f>
        <v>0</v>
      </c>
      <c r="T81" s="104"/>
      <c r="U81" s="117">
        <f>(T81*$E81*$F81*((1-$K81)+$K81*$L81*U$11*$G81))</f>
        <v>0</v>
      </c>
      <c r="V81" s="104"/>
      <c r="W81" s="117">
        <f>(V81*$E81*$F81*((1-$K81)+$K81*$L81*$W$11*$G81))</f>
        <v>0</v>
      </c>
      <c r="X81" s="104"/>
      <c r="Y81" s="117">
        <f>(X81*$E81*$F81*((1-$K81)+$K81*$L81*$Y$11*$G81))</f>
        <v>0</v>
      </c>
      <c r="Z81" s="104"/>
      <c r="AA81" s="117">
        <f>(Z81*$E81*$F81*((1-$K81)+$K81*$L81*$AA$11*$G81))</f>
        <v>0</v>
      </c>
      <c r="AB81" s="104"/>
      <c r="AC81" s="104"/>
      <c r="AD81" s="104"/>
      <c r="AE81" s="117">
        <f>(AD81*$E81*$F81*((1-$K81)+$K81*$L81*AE$11*$G81))</f>
        <v>0</v>
      </c>
      <c r="AF81" s="104"/>
      <c r="AG81" s="117">
        <f>(AF81*$E81*$F81*((1-$K81)+$K81*$G81*AG$11*$L81))</f>
        <v>0</v>
      </c>
      <c r="AH81" s="104"/>
      <c r="AI81" s="117">
        <f>(AH81*$E81*$F81*((1-$K81)+$K81*$G81*AI$11*$L81))</f>
        <v>0</v>
      </c>
      <c r="AJ81" s="104"/>
      <c r="AK81" s="117">
        <f>(AJ81*$E81*$F81*((1-$K81)+$K81*$G81*AK$11*$M81))</f>
        <v>0</v>
      </c>
      <c r="AL81" s="109"/>
      <c r="AM81" s="104"/>
      <c r="AN81" s="104"/>
      <c r="AO81" s="117">
        <f>(AN81*$E81*$F81*((1-$K81)+$K81*$G81*AO$11*$M81))</f>
        <v>0</v>
      </c>
      <c r="AP81" s="104"/>
      <c r="AQ81" s="104"/>
      <c r="AR81" s="104"/>
      <c r="AS81" s="105"/>
      <c r="AT81" s="104"/>
      <c r="AU81" s="117">
        <f>(AT81*$E81*$F81*((1-$K81)+$K81*$G81*AU$11*$L81))</f>
        <v>0</v>
      </c>
      <c r="AV81" s="88" t="e">
        <f>AU81-#REF!</f>
        <v>#REF!</v>
      </c>
      <c r="AW81" s="104"/>
      <c r="AX81" s="117">
        <f>(AW81*$E81*$F81*((1-$K81)+$K81*$M81*$G81*$AX$11))</f>
        <v>0</v>
      </c>
      <c r="AY81" s="104"/>
      <c r="AZ81" s="117">
        <f>(AY81*$E81*$F81*((1-$K81)+$K81*$G81*AZ$11*$M81))</f>
        <v>0</v>
      </c>
      <c r="BA81" s="104"/>
      <c r="BB81" s="105"/>
      <c r="BC81" s="104"/>
      <c r="BD81" s="117">
        <f>(BC81*$E81*$F81*((1-$K81)+$K81*$G81*BD$11*$M81))</f>
        <v>0</v>
      </c>
      <c r="BE81" s="104"/>
      <c r="BF81" s="117">
        <f>(BE81*$E81*$F81*((1-$K81)+$K81*$G81*BF$11*$M81))</f>
        <v>0</v>
      </c>
      <c r="BG81" s="104"/>
      <c r="BH81" s="117">
        <f>(BG81*$E81*$F81*((1-$K81)+$K81*$G81*BH$11*$M81))</f>
        <v>0</v>
      </c>
      <c r="BI81" s="104"/>
      <c r="BJ81" s="117">
        <f>(BI81*$E81*$F81*((1-$K81)+$K81*$G81*BJ$11*$M81))</f>
        <v>0</v>
      </c>
      <c r="BK81" s="104"/>
      <c r="BL81" s="117">
        <f>(BK81*$E81*$F81*((1-$K81)+$K81*$G81*BL$11*$L81))</f>
        <v>0</v>
      </c>
      <c r="BM81" s="104"/>
      <c r="BN81" s="117">
        <f>(BM81*$E81*$F81*((1-$K81)+$K81*$G81*BN$11*$L81))</f>
        <v>0</v>
      </c>
      <c r="BO81" s="104"/>
      <c r="BP81" s="104"/>
      <c r="BQ81" s="104"/>
      <c r="BR81" s="117">
        <f>(BQ81*$E81*$F81*((1-$K81)+$K81*$G81*BR$11*$M81))</f>
        <v>0</v>
      </c>
      <c r="BS81" s="104"/>
      <c r="BT81" s="105"/>
      <c r="BU81" s="104"/>
      <c r="BV81" s="117">
        <f>(BU81*$E81*$F81*((1-$K81)+$K81*$G81*BV$11*$L81))</f>
        <v>0</v>
      </c>
      <c r="BW81" s="104"/>
      <c r="BX81" s="117">
        <f>(BW81*$E81*$F81*((1-$K81)+$K81*$G81*BX$11*$L81))</f>
        <v>0</v>
      </c>
      <c r="BY81" s="104"/>
      <c r="BZ81" s="117">
        <f>(BY81*$E81*$F81*((1-$K81)+$K81*$G81*BZ$11*$L81))</f>
        <v>0</v>
      </c>
      <c r="CA81" s="104"/>
      <c r="CB81" s="118">
        <f>CA81*$E81*$F81*((1-$K81)+$K81*$L81*$CB$11*$G81)</f>
        <v>0</v>
      </c>
      <c r="CC81" s="104"/>
      <c r="CD81" s="104"/>
      <c r="CE81" s="109"/>
      <c r="CF81" s="117">
        <f>(CE81*$E81*$F81*((1-$K81)+$K81*$G81*CF$11*$M81))</f>
        <v>0</v>
      </c>
      <c r="CG81" s="104"/>
      <c r="CH81" s="108"/>
      <c r="CI81" s="104"/>
      <c r="CJ81" s="104"/>
      <c r="CK81" s="110"/>
      <c r="CL81" s="117">
        <f>((CK81*$E81*$F81*((1-$K81)+$K81*$G81*CL$11*$M81)))</f>
        <v>0</v>
      </c>
      <c r="CM81" s="104"/>
      <c r="CN81" s="117">
        <f>(CM81*$E81*$F81*((1-$K81)+$K81*$G81*CN$11*$M81))</f>
        <v>0</v>
      </c>
      <c r="CO81" s="104"/>
      <c r="CP81" s="117">
        <f>(CO81*$E81*$F81*((1-$K81)+$K81*$G81*CP$11*$N81))</f>
        <v>0</v>
      </c>
      <c r="CQ81" s="104"/>
      <c r="CR81" s="117"/>
      <c r="CS81" s="104"/>
      <c r="CT81" s="104"/>
      <c r="CU81" s="105">
        <f t="shared" si="192"/>
        <v>0</v>
      </c>
      <c r="CV81" s="118">
        <f t="shared" si="192"/>
        <v>0</v>
      </c>
    </row>
    <row r="82" spans="1:100" ht="15.75" customHeight="1" x14ac:dyDescent="0.25">
      <c r="A82" s="93">
        <v>11</v>
      </c>
      <c r="B82" s="119"/>
      <c r="C82" s="78" t="s">
        <v>245</v>
      </c>
      <c r="D82" s="127" t="s">
        <v>246</v>
      </c>
      <c r="E82" s="80">
        <v>28004</v>
      </c>
      <c r="F82" s="120">
        <v>1.48</v>
      </c>
      <c r="G82" s="89"/>
      <c r="H82" s="90"/>
      <c r="I82" s="90"/>
      <c r="J82" s="90"/>
      <c r="K82" s="95"/>
      <c r="L82" s="96">
        <v>1.4</v>
      </c>
      <c r="M82" s="96">
        <v>1.68</v>
      </c>
      <c r="N82" s="96">
        <v>2.23</v>
      </c>
      <c r="O82" s="97">
        <v>2.57</v>
      </c>
      <c r="P82" s="87">
        <f t="shared" ref="P82" si="223">SUM(P83:P86)</f>
        <v>0</v>
      </c>
      <c r="Q82" s="87">
        <f t="shared" ref="Q82:CB82" si="224">SUM(Q83:Q86)</f>
        <v>0</v>
      </c>
      <c r="R82" s="87">
        <f t="shared" si="224"/>
        <v>0</v>
      </c>
      <c r="S82" s="87">
        <f t="shared" si="224"/>
        <v>0</v>
      </c>
      <c r="T82" s="87">
        <f t="shared" si="224"/>
        <v>442</v>
      </c>
      <c r="U82" s="87">
        <f t="shared" si="224"/>
        <v>40075807.497599997</v>
      </c>
      <c r="V82" s="87">
        <f t="shared" si="224"/>
        <v>0</v>
      </c>
      <c r="W82" s="87">
        <f t="shared" si="224"/>
        <v>0</v>
      </c>
      <c r="X82" s="87">
        <f t="shared" si="224"/>
        <v>0</v>
      </c>
      <c r="Y82" s="87">
        <f t="shared" si="224"/>
        <v>0</v>
      </c>
      <c r="Z82" s="87">
        <f t="shared" si="224"/>
        <v>0</v>
      </c>
      <c r="AA82" s="87">
        <f t="shared" si="224"/>
        <v>0</v>
      </c>
      <c r="AB82" s="87">
        <f t="shared" si="224"/>
        <v>0</v>
      </c>
      <c r="AC82" s="87">
        <f t="shared" si="224"/>
        <v>0</v>
      </c>
      <c r="AD82" s="87">
        <v>0</v>
      </c>
      <c r="AE82" s="87">
        <f t="shared" si="224"/>
        <v>0</v>
      </c>
      <c r="AF82" s="87">
        <f t="shared" si="224"/>
        <v>0</v>
      </c>
      <c r="AG82" s="87">
        <f t="shared" si="224"/>
        <v>0</v>
      </c>
      <c r="AH82" s="87">
        <f t="shared" si="224"/>
        <v>0</v>
      </c>
      <c r="AI82" s="87">
        <f t="shared" si="224"/>
        <v>0</v>
      </c>
      <c r="AJ82" s="87">
        <f t="shared" si="224"/>
        <v>6</v>
      </c>
      <c r="AK82" s="87">
        <f t="shared" si="224"/>
        <v>554116.26815999998</v>
      </c>
      <c r="AL82" s="87">
        <f t="shared" si="224"/>
        <v>0</v>
      </c>
      <c r="AM82" s="87">
        <f t="shared" si="224"/>
        <v>0</v>
      </c>
      <c r="AN82" s="87">
        <f t="shared" si="224"/>
        <v>2</v>
      </c>
      <c r="AO82" s="87">
        <f t="shared" si="224"/>
        <v>156289.20384</v>
      </c>
      <c r="AP82" s="87">
        <f t="shared" si="224"/>
        <v>0</v>
      </c>
      <c r="AQ82" s="87">
        <f t="shared" si="224"/>
        <v>0</v>
      </c>
      <c r="AR82" s="87">
        <f t="shared" si="224"/>
        <v>0</v>
      </c>
      <c r="AS82" s="87">
        <f t="shared" si="224"/>
        <v>0</v>
      </c>
      <c r="AT82" s="87">
        <f t="shared" si="224"/>
        <v>0</v>
      </c>
      <c r="AU82" s="87">
        <f t="shared" si="224"/>
        <v>0</v>
      </c>
      <c r="AV82" s="88" t="e">
        <f>AU82-#REF!</f>
        <v>#REF!</v>
      </c>
      <c r="AW82" s="87">
        <f t="shared" si="224"/>
        <v>2</v>
      </c>
      <c r="AX82" s="87">
        <f t="shared" si="224"/>
        <v>156289.20384</v>
      </c>
      <c r="AY82" s="87">
        <f t="shared" si="224"/>
        <v>50</v>
      </c>
      <c r="AZ82" s="87">
        <f t="shared" si="224"/>
        <v>3552027.36</v>
      </c>
      <c r="BA82" s="87">
        <f t="shared" si="224"/>
        <v>0</v>
      </c>
      <c r="BB82" s="87">
        <f t="shared" si="224"/>
        <v>0</v>
      </c>
      <c r="BC82" s="87">
        <f t="shared" si="224"/>
        <v>8</v>
      </c>
      <c r="BD82" s="87"/>
      <c r="BE82" s="87">
        <f t="shared" si="224"/>
        <v>1</v>
      </c>
      <c r="BF82" s="87">
        <f t="shared" si="224"/>
        <v>119404.57535999999</v>
      </c>
      <c r="BG82" s="87">
        <f t="shared" si="224"/>
        <v>6</v>
      </c>
      <c r="BH82" s="87"/>
      <c r="BI82" s="87">
        <f t="shared" si="224"/>
        <v>14</v>
      </c>
      <c r="BJ82" s="87"/>
      <c r="BK82" s="87">
        <f t="shared" si="224"/>
        <v>0</v>
      </c>
      <c r="BL82" s="87">
        <f t="shared" si="224"/>
        <v>0</v>
      </c>
      <c r="BM82" s="87">
        <f t="shared" si="224"/>
        <v>0</v>
      </c>
      <c r="BN82" s="87">
        <f t="shared" si="224"/>
        <v>0</v>
      </c>
      <c r="BO82" s="87">
        <f t="shared" si="224"/>
        <v>0</v>
      </c>
      <c r="BP82" s="87">
        <f t="shared" si="224"/>
        <v>0</v>
      </c>
      <c r="BQ82" s="87">
        <f t="shared" si="224"/>
        <v>3</v>
      </c>
      <c r="BR82" s="87"/>
      <c r="BS82" s="87">
        <f t="shared" si="224"/>
        <v>0</v>
      </c>
      <c r="BT82" s="87">
        <f t="shared" si="224"/>
        <v>0</v>
      </c>
      <c r="BU82" s="87">
        <f t="shared" si="224"/>
        <v>0</v>
      </c>
      <c r="BV82" s="87">
        <f t="shared" si="224"/>
        <v>0</v>
      </c>
      <c r="BW82" s="87">
        <f t="shared" si="224"/>
        <v>4</v>
      </c>
      <c r="BX82" s="87"/>
      <c r="BY82" s="87">
        <f t="shared" si="224"/>
        <v>0</v>
      </c>
      <c r="BZ82" s="87">
        <f t="shared" si="224"/>
        <v>0</v>
      </c>
      <c r="CA82" s="87">
        <f t="shared" si="224"/>
        <v>0</v>
      </c>
      <c r="CB82" s="87">
        <f t="shared" si="224"/>
        <v>0</v>
      </c>
      <c r="CC82" s="87">
        <f t="shared" ref="CC82:CT82" si="225">SUM(CC83:CC86)</f>
        <v>2</v>
      </c>
      <c r="CD82" s="87"/>
      <c r="CE82" s="87">
        <f t="shared" si="225"/>
        <v>0</v>
      </c>
      <c r="CF82" s="87">
        <f t="shared" si="225"/>
        <v>0</v>
      </c>
      <c r="CG82" s="87">
        <f t="shared" si="225"/>
        <v>0</v>
      </c>
      <c r="CH82" s="87">
        <f t="shared" si="225"/>
        <v>0</v>
      </c>
      <c r="CI82" s="87">
        <f t="shared" si="225"/>
        <v>0</v>
      </c>
      <c r="CJ82" s="87">
        <f t="shared" si="225"/>
        <v>0</v>
      </c>
      <c r="CK82" s="87">
        <f t="shared" si="225"/>
        <v>0</v>
      </c>
      <c r="CL82" s="87">
        <f t="shared" si="225"/>
        <v>0</v>
      </c>
      <c r="CM82" s="87">
        <f t="shared" si="225"/>
        <v>2</v>
      </c>
      <c r="CN82" s="87">
        <f t="shared" si="225"/>
        <v>142081.0944</v>
      </c>
      <c r="CO82" s="87">
        <f t="shared" si="225"/>
        <v>0</v>
      </c>
      <c r="CP82" s="87">
        <f t="shared" si="225"/>
        <v>0</v>
      </c>
      <c r="CQ82" s="87">
        <f t="shared" si="225"/>
        <v>2</v>
      </c>
      <c r="CR82" s="87"/>
      <c r="CS82" s="87">
        <f t="shared" si="225"/>
        <v>0</v>
      </c>
      <c r="CT82" s="87">
        <f t="shared" si="225"/>
        <v>0</v>
      </c>
      <c r="CU82" s="87">
        <f>SUM(CU83:CU86)</f>
        <v>544</v>
      </c>
      <c r="CV82" s="87">
        <f t="shared" ref="CV82" si="226">SUM(CV83:CV86)</f>
        <v>44756015.20319999</v>
      </c>
    </row>
    <row r="83" spans="1:100" ht="15.75" customHeight="1" x14ac:dyDescent="0.25">
      <c r="A83" s="76"/>
      <c r="B83" s="98">
        <v>59</v>
      </c>
      <c r="C83" s="99" t="s">
        <v>247</v>
      </c>
      <c r="D83" s="126" t="s">
        <v>248</v>
      </c>
      <c r="E83" s="80">
        <v>28004</v>
      </c>
      <c r="F83" s="101">
        <v>1.51</v>
      </c>
      <c r="G83" s="89">
        <v>1</v>
      </c>
      <c r="H83" s="90"/>
      <c r="I83" s="90"/>
      <c r="J83" s="90"/>
      <c r="K83" s="53"/>
      <c r="L83" s="102">
        <v>1.4</v>
      </c>
      <c r="M83" s="102">
        <v>1.68</v>
      </c>
      <c r="N83" s="102">
        <v>2.23</v>
      </c>
      <c r="O83" s="103">
        <v>2.57</v>
      </c>
      <c r="P83" s="104"/>
      <c r="Q83" s="104">
        <f t="shared" ref="Q83:Q86" si="227">(P83*$E83*$F83*$G83*$L83*$Q$11)</f>
        <v>0</v>
      </c>
      <c r="R83" s="104"/>
      <c r="S83" s="104">
        <f>(R83*$E83*$F83*$G83*$L83*$S$11)</f>
        <v>0</v>
      </c>
      <c r="T83" s="104">
        <v>250</v>
      </c>
      <c r="U83" s="104">
        <f>(T83*$E83*$F83*$G83*$L83*$U$11)</f>
        <v>20720159.599999998</v>
      </c>
      <c r="V83" s="104"/>
      <c r="W83" s="105">
        <f>(V83*$E83*$F83*$G83*$L83*$W$11)</f>
        <v>0</v>
      </c>
      <c r="X83" s="104"/>
      <c r="Y83" s="104">
        <f>(X83*$E83*$F83*$G83*$L83*$Y$11)</f>
        <v>0</v>
      </c>
      <c r="Z83" s="104"/>
      <c r="AA83" s="104">
        <f>(Z83*$E83*$F83*$G83*$L83*$AA$11)</f>
        <v>0</v>
      </c>
      <c r="AB83" s="104"/>
      <c r="AC83" s="104"/>
      <c r="AD83" s="104"/>
      <c r="AE83" s="104">
        <f>(AD83*$E83*$F83*$G83*$L83*$AE$11)</f>
        <v>0</v>
      </c>
      <c r="AF83" s="104"/>
      <c r="AG83" s="105">
        <f>(AF83*$E83*$F83*$G83*$L83*$AG$11)</f>
        <v>0</v>
      </c>
      <c r="AH83" s="104"/>
      <c r="AI83" s="104">
        <f>(AH83*$E83*$F83*$G83*$L83*$AI$11)</f>
        <v>0</v>
      </c>
      <c r="AJ83" s="104">
        <v>6</v>
      </c>
      <c r="AK83" s="104">
        <f>(AJ83*$E83*$F83*$G83*$M83*$AK$11)</f>
        <v>554116.26815999998</v>
      </c>
      <c r="AL83" s="109"/>
      <c r="AM83" s="104">
        <f>(AL83*$E83*$F83*$G83*$M83*$AM$11)</f>
        <v>0</v>
      </c>
      <c r="AN83" s="104">
        <v>2</v>
      </c>
      <c r="AO83" s="108">
        <f>(AN83*$E83*$F83*$G83*$M83*$AO$11)</f>
        <v>156289.20384</v>
      </c>
      <c r="AP83" s="104"/>
      <c r="AQ83" s="104">
        <f>(AP83*$E83*$F83*$G83*$L83*$AQ$11)</f>
        <v>0</v>
      </c>
      <c r="AR83" s="104"/>
      <c r="AS83" s="105">
        <f>(AR83*$E83*$F83*$G83*$L83*$AS$11)</f>
        <v>0</v>
      </c>
      <c r="AT83" s="104"/>
      <c r="AU83" s="104">
        <f>(AT83*$E83*$F83*$G83*$L83*$AU$11)</f>
        <v>0</v>
      </c>
      <c r="AV83" s="88" t="e">
        <f>AU83-#REF!</f>
        <v>#REF!</v>
      </c>
      <c r="AW83" s="104">
        <v>2</v>
      </c>
      <c r="AX83" s="104">
        <f>(AW83*$E83*$F83*$G83*$M83*$AX$11)</f>
        <v>156289.20384</v>
      </c>
      <c r="AY83" s="104">
        <v>50</v>
      </c>
      <c r="AZ83" s="104">
        <f>(AY83*$E83*$F83*$G83*$M83*$AZ$11)</f>
        <v>3552027.36</v>
      </c>
      <c r="BA83" s="104"/>
      <c r="BB83" s="105">
        <f>(BA83*$E83*$F83*$G83*$M83*$BB$11)</f>
        <v>0</v>
      </c>
      <c r="BC83" s="104">
        <v>8</v>
      </c>
      <c r="BD83" s="104"/>
      <c r="BE83" s="104"/>
      <c r="BF83" s="104">
        <f>(BE83*$E83*$F83*$G83*$M83*$BF$11)</f>
        <v>0</v>
      </c>
      <c r="BG83" s="104">
        <v>6</v>
      </c>
      <c r="BH83" s="105"/>
      <c r="BI83" s="104">
        <v>12</v>
      </c>
      <c r="BJ83" s="108"/>
      <c r="BK83" s="104"/>
      <c r="BL83" s="104">
        <f>(BK83*$E83*$F83*$G83*$L83*$BL$11)</f>
        <v>0</v>
      </c>
      <c r="BM83" s="104"/>
      <c r="BN83" s="104">
        <f>(BM83*$E83*$F83*$G83*$L83*$BN$11)</f>
        <v>0</v>
      </c>
      <c r="BO83" s="104"/>
      <c r="BP83" s="104">
        <f>(BO83*$E83*$F83*$G83*$L83*$BP$11)</f>
        <v>0</v>
      </c>
      <c r="BQ83" s="104">
        <v>2</v>
      </c>
      <c r="BR83" s="104"/>
      <c r="BS83" s="104"/>
      <c r="BT83" s="105">
        <f>(BS83*$E83*$F83*$G83*$L83*$BT$11)</f>
        <v>0</v>
      </c>
      <c r="BU83" s="104"/>
      <c r="BV83" s="105">
        <f>(BU83*$E83*$F83*$G83*$L83*$BV$11)</f>
        <v>0</v>
      </c>
      <c r="BW83" s="104">
        <v>4</v>
      </c>
      <c r="BX83" s="104"/>
      <c r="BY83" s="104"/>
      <c r="BZ83" s="104">
        <f>(BY83*$E83*$F83*$G83*$L83*$BZ$11)</f>
        <v>0</v>
      </c>
      <c r="CA83" s="104"/>
      <c r="CB83" s="104">
        <f>(CA83*$E83*$F83*$G83*$L83*$CB$11)</f>
        <v>0</v>
      </c>
      <c r="CC83" s="104">
        <v>2</v>
      </c>
      <c r="CD83" s="104"/>
      <c r="CE83" s="109"/>
      <c r="CF83" s="104">
        <f>(CE83*$E83*$F83*$G83*$M83*$CF$11)</f>
        <v>0</v>
      </c>
      <c r="CG83" s="104"/>
      <c r="CH83" s="108">
        <f t="shared" ref="CH83:CH86" si="228">(CG83*$E83*$F83*$G83*$M83*CH$11)</f>
        <v>0</v>
      </c>
      <c r="CI83" s="104"/>
      <c r="CJ83" s="104">
        <f>(CI83*$E83*$F83*$G83*$M83*$CJ$11)</f>
        <v>0</v>
      </c>
      <c r="CK83" s="110"/>
      <c r="CL83" s="104">
        <f>(CK83*$E83*$F83*$G83*$M83*$CL$11)</f>
        <v>0</v>
      </c>
      <c r="CM83" s="104">
        <v>2</v>
      </c>
      <c r="CN83" s="104">
        <f>(CM83*$E83*$F83*$G83*$M83*$CN$11)</f>
        <v>142081.0944</v>
      </c>
      <c r="CO83" s="104"/>
      <c r="CP83" s="104">
        <f>(CO83*$E83*$F83*$G83*$N83*$CP$11)</f>
        <v>0</v>
      </c>
      <c r="CQ83" s="104">
        <v>2</v>
      </c>
      <c r="CR83" s="111"/>
      <c r="CS83" s="104"/>
      <c r="CT83" s="104"/>
      <c r="CU83" s="105">
        <f t="shared" ref="CU83:CV86" si="229">SUM(P83,R83,T83,V83,X83,Z83,AB83,AD83,AF83,AL83,BO83,AH83,AR83,CA83,AT83,AW83,AJ83,BA83,AN83,BC83,CC83,BE83,BG83,BI83,BQ83,BK83,BM83,BS83,BU83,BW83,BY83,CE83,AY83,AP83,CG83,CI83,CK83,CM83,CO83,CQ83,CS83)</f>
        <v>348</v>
      </c>
      <c r="CV83" s="105">
        <f t="shared" si="229"/>
        <v>25280962.730239995</v>
      </c>
    </row>
    <row r="84" spans="1:100" ht="15.75" customHeight="1" x14ac:dyDescent="0.25">
      <c r="A84" s="76"/>
      <c r="B84" s="98">
        <v>60</v>
      </c>
      <c r="C84" s="99" t="s">
        <v>249</v>
      </c>
      <c r="D84" s="126" t="s">
        <v>250</v>
      </c>
      <c r="E84" s="80">
        <v>28004</v>
      </c>
      <c r="F84" s="101">
        <v>2.2599999999999998</v>
      </c>
      <c r="G84" s="89">
        <v>1</v>
      </c>
      <c r="H84" s="90"/>
      <c r="I84" s="90"/>
      <c r="J84" s="90"/>
      <c r="K84" s="53"/>
      <c r="L84" s="102">
        <v>1.4</v>
      </c>
      <c r="M84" s="102">
        <v>1.68</v>
      </c>
      <c r="N84" s="102">
        <v>2.23</v>
      </c>
      <c r="O84" s="103">
        <v>2.57</v>
      </c>
      <c r="P84" s="104"/>
      <c r="Q84" s="104">
        <f t="shared" si="227"/>
        <v>0</v>
      </c>
      <c r="R84" s="104"/>
      <c r="S84" s="104">
        <f>(R84*$E84*$F84*$G84*$L84*$S$11)</f>
        <v>0</v>
      </c>
      <c r="T84" s="104">
        <v>80</v>
      </c>
      <c r="U84" s="104">
        <f>(T84*$E84*$F84*$G84*$L84*$U$11)</f>
        <v>9923721.4719999973</v>
      </c>
      <c r="V84" s="104"/>
      <c r="W84" s="105">
        <f>(V84*$E84*$F84*$G84*$L84*$W$11)</f>
        <v>0</v>
      </c>
      <c r="X84" s="104"/>
      <c r="Y84" s="104">
        <f>(X84*$E84*$F84*$G84*$L84*$Y$11)</f>
        <v>0</v>
      </c>
      <c r="Z84" s="104"/>
      <c r="AA84" s="104">
        <f>(Z84*$E84*$F84*$G84*$L84*$AA$11)</f>
        <v>0</v>
      </c>
      <c r="AB84" s="104"/>
      <c r="AC84" s="104"/>
      <c r="AD84" s="104"/>
      <c r="AE84" s="104">
        <f>(AD84*$E84*$F84*$G84*$L84*$AE$11)</f>
        <v>0</v>
      </c>
      <c r="AF84" s="104"/>
      <c r="AG84" s="105">
        <f>(AF84*$E84*$F84*$G84*$L84*$AG$11)</f>
        <v>0</v>
      </c>
      <c r="AH84" s="104"/>
      <c r="AI84" s="104">
        <f>(AH84*$E84*$F84*$G84*$L84*$AI$11)</f>
        <v>0</v>
      </c>
      <c r="AJ84" s="104"/>
      <c r="AK84" s="104">
        <f>(AJ84*$E84*$F84*$G84*$M84*$AK$11)</f>
        <v>0</v>
      </c>
      <c r="AL84" s="109"/>
      <c r="AM84" s="104">
        <f>(AL84*$E84*$F84*$G84*$M84*$AM$11)</f>
        <v>0</v>
      </c>
      <c r="AN84" s="104">
        <v>0</v>
      </c>
      <c r="AO84" s="108">
        <f>(AN84*$E84*$F84*$G84*$M84*$AO$11)</f>
        <v>0</v>
      </c>
      <c r="AP84" s="104"/>
      <c r="AQ84" s="104">
        <f>(AP84*$E84*$F84*$G84*$L84*$AQ$11)</f>
        <v>0</v>
      </c>
      <c r="AR84" s="104"/>
      <c r="AS84" s="105">
        <f>(AR84*$E84*$F84*$G84*$L84*$AS$11)</f>
        <v>0</v>
      </c>
      <c r="AT84" s="104"/>
      <c r="AU84" s="104">
        <f>(AT84*$E84*$F84*$G84*$L84*$AU$11)</f>
        <v>0</v>
      </c>
      <c r="AV84" s="88" t="e">
        <f>AU84-#REF!</f>
        <v>#REF!</v>
      </c>
      <c r="AW84" s="104"/>
      <c r="AX84" s="104">
        <f>(AW84*$E84*$F84*$G84*$M84*$AX$11)</f>
        <v>0</v>
      </c>
      <c r="AY84" s="104"/>
      <c r="AZ84" s="104">
        <f>(AY84*$E84*$F84*$G84*$M84*$AZ$11)</f>
        <v>0</v>
      </c>
      <c r="BA84" s="104"/>
      <c r="BB84" s="105">
        <f>(BA84*$E84*$F84*$G84*$M84*$BB$11)</f>
        <v>0</v>
      </c>
      <c r="BC84" s="104"/>
      <c r="BD84" s="104">
        <f>(BC84*$E84*$F84*$G84*$M84*$BD$11)</f>
        <v>0</v>
      </c>
      <c r="BE84" s="104"/>
      <c r="BF84" s="104">
        <f>(BE84*$E84*$F84*$G84*$M84*$BF$11)</f>
        <v>0</v>
      </c>
      <c r="BG84" s="104"/>
      <c r="BH84" s="105">
        <f>(BG84*$E84*$F84*$G84*$M84*$BH$11)</f>
        <v>0</v>
      </c>
      <c r="BI84" s="104"/>
      <c r="BJ84" s="108">
        <f>(BI84*$E84*$F84*$G84*$M84*$BJ$11)</f>
        <v>0</v>
      </c>
      <c r="BK84" s="104"/>
      <c r="BL84" s="104">
        <f>(BK84*$E84*$F84*$G84*$L84*$BL$11)</f>
        <v>0</v>
      </c>
      <c r="BM84" s="104"/>
      <c r="BN84" s="104">
        <f>(BM84*$E84*$F84*$G84*$L84*$BN$11)</f>
        <v>0</v>
      </c>
      <c r="BO84" s="104"/>
      <c r="BP84" s="104">
        <f>(BO84*$E84*$F84*$G84*$L84*$BP$11)</f>
        <v>0</v>
      </c>
      <c r="BQ84" s="104"/>
      <c r="BR84" s="104">
        <f>(BQ84*$E84*$F84*$G84*$M84*$BR$11)</f>
        <v>0</v>
      </c>
      <c r="BS84" s="104"/>
      <c r="BT84" s="105">
        <f>(BS84*$E84*$F84*$G84*$L84*$BT$11)</f>
        <v>0</v>
      </c>
      <c r="BU84" s="104"/>
      <c r="BV84" s="105">
        <f>(BU84*$E84*$F84*$G84*$L84*$BV$11)</f>
        <v>0</v>
      </c>
      <c r="BW84" s="104"/>
      <c r="BX84" s="104">
        <f>(BW84*$E84*$F84*$G84*$L84*$BX$11)</f>
        <v>0</v>
      </c>
      <c r="BY84" s="104"/>
      <c r="BZ84" s="104">
        <f>(BY84*$E84*$F84*$G84*$L84*$BZ$11)</f>
        <v>0</v>
      </c>
      <c r="CA84" s="104"/>
      <c r="CB84" s="104">
        <f>(CA84*$E84*$F84*$G84*$L84*$CB$11)</f>
        <v>0</v>
      </c>
      <c r="CC84" s="104"/>
      <c r="CD84" s="104">
        <f>(CC84*$E84*$F84*$G84*$M84*$CD$11)</f>
        <v>0</v>
      </c>
      <c r="CE84" s="109"/>
      <c r="CF84" s="104">
        <f>(CE84*$E84*$F84*$G84*$M84*$CF$11)</f>
        <v>0</v>
      </c>
      <c r="CG84" s="104"/>
      <c r="CH84" s="108">
        <f t="shared" si="228"/>
        <v>0</v>
      </c>
      <c r="CI84" s="104"/>
      <c r="CJ84" s="104">
        <f>(CI84*$E84*$F84*$G84*$M84*$CJ$11)</f>
        <v>0</v>
      </c>
      <c r="CK84" s="110"/>
      <c r="CL84" s="104">
        <f>(CK84*$E84*$F84*$G84*$M84*$CL$11)</f>
        <v>0</v>
      </c>
      <c r="CM84" s="104"/>
      <c r="CN84" s="104">
        <f>(CM84*$E84*$F84*$G84*$M84*$CN$11)</f>
        <v>0</v>
      </c>
      <c r="CO84" s="104"/>
      <c r="CP84" s="104">
        <f>(CO84*$E84*$F84*$G84*$N84*$CP$11)</f>
        <v>0</v>
      </c>
      <c r="CQ84" s="104"/>
      <c r="CR84" s="111"/>
      <c r="CS84" s="104"/>
      <c r="CT84" s="104"/>
      <c r="CU84" s="105">
        <f t="shared" si="229"/>
        <v>80</v>
      </c>
      <c r="CV84" s="105">
        <f t="shared" si="229"/>
        <v>9923721.4719999973</v>
      </c>
    </row>
    <row r="85" spans="1:100" ht="30" customHeight="1" x14ac:dyDescent="0.25">
      <c r="A85" s="76"/>
      <c r="B85" s="98">
        <v>61</v>
      </c>
      <c r="C85" s="99" t="s">
        <v>251</v>
      </c>
      <c r="D85" s="126" t="s">
        <v>252</v>
      </c>
      <c r="E85" s="80">
        <v>28004</v>
      </c>
      <c r="F85" s="101">
        <v>1.38</v>
      </c>
      <c r="G85" s="89">
        <v>1</v>
      </c>
      <c r="H85" s="90"/>
      <c r="I85" s="90"/>
      <c r="J85" s="90"/>
      <c r="K85" s="53"/>
      <c r="L85" s="102">
        <v>1.4</v>
      </c>
      <c r="M85" s="102">
        <v>1.68</v>
      </c>
      <c r="N85" s="102">
        <v>2.23</v>
      </c>
      <c r="O85" s="103">
        <v>2.57</v>
      </c>
      <c r="P85" s="104"/>
      <c r="Q85" s="104">
        <f t="shared" si="227"/>
        <v>0</v>
      </c>
      <c r="R85" s="104"/>
      <c r="S85" s="104">
        <f>(R85*$E85*$F85*$G85*$L85*$S$11)</f>
        <v>0</v>
      </c>
      <c r="T85" s="104">
        <v>100</v>
      </c>
      <c r="U85" s="104">
        <f>(T85*$E85*$F85*$G85*$L85*$U$11)</f>
        <v>7574521.9199999981</v>
      </c>
      <c r="V85" s="104"/>
      <c r="W85" s="105">
        <f>(V85*$E85*$F85*$G85*$L85*$W$11)</f>
        <v>0</v>
      </c>
      <c r="X85" s="104"/>
      <c r="Y85" s="104">
        <f>(X85*$E85*$F85*$G85*$L85*$Y$11)</f>
        <v>0</v>
      </c>
      <c r="Z85" s="104"/>
      <c r="AA85" s="104">
        <f>(Z85*$E85*$F85*$G85*$L85*$AA$11)</f>
        <v>0</v>
      </c>
      <c r="AB85" s="104"/>
      <c r="AC85" s="104"/>
      <c r="AD85" s="104"/>
      <c r="AE85" s="104">
        <f>(AD85*$E85*$F85*$G85*$L85*$AE$11)</f>
        <v>0</v>
      </c>
      <c r="AF85" s="104"/>
      <c r="AG85" s="105">
        <f>(AF85*$E85*$F85*$G85*$L85*$AG$11)</f>
        <v>0</v>
      </c>
      <c r="AH85" s="104"/>
      <c r="AI85" s="104">
        <f>(AH85*$E85*$F85*$G85*$L85*$AI$11)</f>
        <v>0</v>
      </c>
      <c r="AJ85" s="104"/>
      <c r="AK85" s="104">
        <f>(AJ85*$E85*$F85*$G85*$M85*$AK$11)</f>
        <v>0</v>
      </c>
      <c r="AL85" s="109"/>
      <c r="AM85" s="104">
        <f>(AL85*$E85*$F85*$G85*$M85*$AM$11)</f>
        <v>0</v>
      </c>
      <c r="AN85" s="104"/>
      <c r="AO85" s="108">
        <f>(AN85*$E85*$F85*$G85*$M85*$AO$11)</f>
        <v>0</v>
      </c>
      <c r="AP85" s="104"/>
      <c r="AQ85" s="104">
        <f>(AP85*$E85*$F85*$G85*$L85*$AQ$11)</f>
        <v>0</v>
      </c>
      <c r="AR85" s="104"/>
      <c r="AS85" s="105">
        <f>(AR85*$E85*$F85*$G85*$L85*$AS$11)</f>
        <v>0</v>
      </c>
      <c r="AT85" s="104"/>
      <c r="AU85" s="104">
        <f>(AT85*$E85*$F85*$G85*$L85*$AU$11)</f>
        <v>0</v>
      </c>
      <c r="AV85" s="88" t="e">
        <f>AU85-#REF!</f>
        <v>#REF!</v>
      </c>
      <c r="AW85" s="104"/>
      <c r="AX85" s="104">
        <f>(AW85*$E85*$F85*$G85*$M85*$AX$11)</f>
        <v>0</v>
      </c>
      <c r="AY85" s="104"/>
      <c r="AZ85" s="104">
        <f>(AY85*$E85*$F85*$G85*$M85*$AZ$11)</f>
        <v>0</v>
      </c>
      <c r="BA85" s="104"/>
      <c r="BB85" s="105">
        <f>(BA85*$E85*$F85*$G85*$M85*$BB$11)</f>
        <v>0</v>
      </c>
      <c r="BC85" s="104"/>
      <c r="BD85" s="104">
        <f>(BC85*$E85*$F85*$G85*$M85*$BD$11)</f>
        <v>0</v>
      </c>
      <c r="BE85" s="104"/>
      <c r="BF85" s="104">
        <f>(BE85*$E85*$F85*$G85*$M85*$BF$11)</f>
        <v>0</v>
      </c>
      <c r="BG85" s="104"/>
      <c r="BH85" s="105">
        <f>(BG85*$E85*$F85*$G85*$M85*$BH$11)</f>
        <v>0</v>
      </c>
      <c r="BI85" s="104">
        <v>1</v>
      </c>
      <c r="BJ85" s="108"/>
      <c r="BK85" s="104"/>
      <c r="BL85" s="104">
        <f>(BK85*$E85*$F85*$G85*$L85*$BL$11)</f>
        <v>0</v>
      </c>
      <c r="BM85" s="104"/>
      <c r="BN85" s="104">
        <f>(BM85*$E85*$F85*$G85*$L85*$BN$11)</f>
        <v>0</v>
      </c>
      <c r="BO85" s="104"/>
      <c r="BP85" s="104">
        <f>(BO85*$E85*$F85*$G85*$L85*$BP$11)</f>
        <v>0</v>
      </c>
      <c r="BQ85" s="104">
        <v>1</v>
      </c>
      <c r="BR85" s="104"/>
      <c r="BS85" s="104"/>
      <c r="BT85" s="105">
        <f>(BS85*$E85*$F85*$G85*$L85*$BT$11)</f>
        <v>0</v>
      </c>
      <c r="BU85" s="104"/>
      <c r="BV85" s="105">
        <f>(BU85*$E85*$F85*$G85*$L85*$BV$11)</f>
        <v>0</v>
      </c>
      <c r="BW85" s="104"/>
      <c r="BX85" s="104">
        <f>(BW85*$E85*$F85*$G85*$L85*$BX$11)</f>
        <v>0</v>
      </c>
      <c r="BY85" s="104"/>
      <c r="BZ85" s="104">
        <f>(BY85*$E85*$F85*$G85*$L85*$BZ$11)</f>
        <v>0</v>
      </c>
      <c r="CA85" s="104"/>
      <c r="CB85" s="104">
        <f>(CA85*$E85*$F85*$G85*$L85*$CB$11)</f>
        <v>0</v>
      </c>
      <c r="CC85" s="104"/>
      <c r="CD85" s="104">
        <f>(CC85*$E85*$F85*$G85*$M85*$CD$11)</f>
        <v>0</v>
      </c>
      <c r="CE85" s="109"/>
      <c r="CF85" s="104">
        <f>(CE85*$E85*$F85*$G85*$M85*$CF$11)</f>
        <v>0</v>
      </c>
      <c r="CG85" s="104"/>
      <c r="CH85" s="108">
        <f t="shared" si="228"/>
        <v>0</v>
      </c>
      <c r="CI85" s="104"/>
      <c r="CJ85" s="104">
        <f>(CI85*$E85*$F85*$G85*$M85*$CJ$11)</f>
        <v>0</v>
      </c>
      <c r="CK85" s="110"/>
      <c r="CL85" s="104">
        <f>(CK85*$E85*$F85*$G85*$M85*$CL$11)</f>
        <v>0</v>
      </c>
      <c r="CM85" s="104"/>
      <c r="CN85" s="104">
        <f>(CM85*$E85*$F85*$G85*$M85*$CN$11)</f>
        <v>0</v>
      </c>
      <c r="CO85" s="104"/>
      <c r="CP85" s="104">
        <f>(CO85*$E85*$F85*$G85*$N85*$CP$11)</f>
        <v>0</v>
      </c>
      <c r="CQ85" s="104"/>
      <c r="CR85" s="111"/>
      <c r="CS85" s="104"/>
      <c r="CT85" s="104"/>
      <c r="CU85" s="105">
        <f t="shared" si="229"/>
        <v>102</v>
      </c>
      <c r="CV85" s="105">
        <f t="shared" si="229"/>
        <v>7574521.9199999981</v>
      </c>
    </row>
    <row r="86" spans="1:100" ht="30" customHeight="1" x14ac:dyDescent="0.25">
      <c r="A86" s="76"/>
      <c r="B86" s="98">
        <v>62</v>
      </c>
      <c r="C86" s="99" t="s">
        <v>253</v>
      </c>
      <c r="D86" s="126" t="s">
        <v>254</v>
      </c>
      <c r="E86" s="80">
        <v>28004</v>
      </c>
      <c r="F86" s="101">
        <v>2.82</v>
      </c>
      <c r="G86" s="89">
        <v>1</v>
      </c>
      <c r="H86" s="90"/>
      <c r="I86" s="90"/>
      <c r="J86" s="90"/>
      <c r="K86" s="53"/>
      <c r="L86" s="102">
        <v>1.4</v>
      </c>
      <c r="M86" s="102">
        <v>1.68</v>
      </c>
      <c r="N86" s="102">
        <v>2.23</v>
      </c>
      <c r="O86" s="103">
        <v>2.57</v>
      </c>
      <c r="P86" s="104"/>
      <c r="Q86" s="104">
        <f t="shared" si="227"/>
        <v>0</v>
      </c>
      <c r="R86" s="104"/>
      <c r="S86" s="104">
        <f>(R86*$E86*$F86*$G86*$L86*$S$11)</f>
        <v>0</v>
      </c>
      <c r="T86" s="104">
        <v>12</v>
      </c>
      <c r="U86" s="104">
        <f>(T86*$E86*$F86*$G86*$L86*$U$11)</f>
        <v>1857404.5055999998</v>
      </c>
      <c r="V86" s="104"/>
      <c r="W86" s="105">
        <f>(V86*$E86*$F86*$G86*$L86*$W$11)</f>
        <v>0</v>
      </c>
      <c r="X86" s="104"/>
      <c r="Y86" s="104">
        <f>(X86*$E86*$F86*$G86*$L86*$Y$11)</f>
        <v>0</v>
      </c>
      <c r="Z86" s="104"/>
      <c r="AA86" s="104">
        <f>(Z86*$E86*$F86*$G86*$L86*$AA$11)</f>
        <v>0</v>
      </c>
      <c r="AB86" s="104"/>
      <c r="AC86" s="104"/>
      <c r="AD86" s="104"/>
      <c r="AE86" s="104">
        <f>(AD86*$E86*$F86*$G86*$L86*$AE$11)</f>
        <v>0</v>
      </c>
      <c r="AF86" s="104"/>
      <c r="AG86" s="105">
        <f>(AF86*$E86*$F86*$G86*$L86*$AG$11)</f>
        <v>0</v>
      </c>
      <c r="AH86" s="104"/>
      <c r="AI86" s="104">
        <f>(AH86*$E86*$F86*$G86*$L86*$AI$11)</f>
        <v>0</v>
      </c>
      <c r="AJ86" s="104"/>
      <c r="AK86" s="104">
        <f>(AJ86*$E86*$F86*$G86*$M86*$AK$11)</f>
        <v>0</v>
      </c>
      <c r="AL86" s="109"/>
      <c r="AM86" s="104">
        <f>(AL86*$E86*$F86*$G86*$M86*$AM$11)</f>
        <v>0</v>
      </c>
      <c r="AN86" s="104"/>
      <c r="AO86" s="108">
        <f>(AN86*$E86*$F86*$G86*$M86*$AO$11)</f>
        <v>0</v>
      </c>
      <c r="AP86" s="104"/>
      <c r="AQ86" s="104">
        <f>(AP86*$E86*$F86*$G86*$L86*$AQ$11)</f>
        <v>0</v>
      </c>
      <c r="AR86" s="104"/>
      <c r="AS86" s="105">
        <f>(AR86*$E86*$F86*$G86*$L86*$AS$11)</f>
        <v>0</v>
      </c>
      <c r="AT86" s="104"/>
      <c r="AU86" s="104">
        <f>(AT86*$E86*$F86*$G86*$L86*$AU$11)</f>
        <v>0</v>
      </c>
      <c r="AV86" s="88" t="e">
        <f>AU86-#REF!</f>
        <v>#REF!</v>
      </c>
      <c r="AW86" s="104"/>
      <c r="AX86" s="104">
        <f>(AW86*$E86*$F86*$G86*$M86*$AX$11)</f>
        <v>0</v>
      </c>
      <c r="AY86" s="104"/>
      <c r="AZ86" s="104">
        <f>(AY86*$E86*$F86*$G86*$M86*$AZ$11)</f>
        <v>0</v>
      </c>
      <c r="BA86" s="104"/>
      <c r="BB86" s="105">
        <f>(BA86*$E86*$F86*$G86*$M86*$BB$11)</f>
        <v>0</v>
      </c>
      <c r="BC86" s="104"/>
      <c r="BD86" s="104">
        <f>(BC86*$E86*$F86*$G86*$M86*$BD$11)</f>
        <v>0</v>
      </c>
      <c r="BE86" s="104">
        <v>1</v>
      </c>
      <c r="BF86" s="104">
        <f>(BE86*$E86*$F86*$G86*$M86*$BF$11)</f>
        <v>119404.57535999999</v>
      </c>
      <c r="BG86" s="104"/>
      <c r="BH86" s="105">
        <f>(BG86*$E86*$F86*$G86*$M86*$BH$11)</f>
        <v>0</v>
      </c>
      <c r="BI86" s="104">
        <v>1</v>
      </c>
      <c r="BJ86" s="108"/>
      <c r="BK86" s="104"/>
      <c r="BL86" s="104">
        <f>(BK86*$E86*$F86*$G86*$L86*$BL$11)</f>
        <v>0</v>
      </c>
      <c r="BM86" s="104"/>
      <c r="BN86" s="104">
        <f>(BM86*$E86*$F86*$G86*$L86*$BN$11)</f>
        <v>0</v>
      </c>
      <c r="BO86" s="104"/>
      <c r="BP86" s="104">
        <f>(BO86*$E86*$F86*$G86*$L86*$BP$11)</f>
        <v>0</v>
      </c>
      <c r="BQ86" s="104"/>
      <c r="BR86" s="104">
        <f>(BQ86*$E86*$F86*$G86*$M86*$BR$11)</f>
        <v>0</v>
      </c>
      <c r="BS86" s="104"/>
      <c r="BT86" s="105">
        <f>(BS86*$E86*$F86*$G86*$L86*$BT$11)</f>
        <v>0</v>
      </c>
      <c r="BU86" s="104"/>
      <c r="BV86" s="105">
        <f>(BU86*$E86*$F86*$G86*$L86*$BV$11)</f>
        <v>0</v>
      </c>
      <c r="BW86" s="104"/>
      <c r="BX86" s="104">
        <f>(BW86*$E86*$F86*$G86*$L86*$BX$11)</f>
        <v>0</v>
      </c>
      <c r="BY86" s="104"/>
      <c r="BZ86" s="104">
        <f>(BY86*$E86*$F86*$G86*$L86*$BZ$11)</f>
        <v>0</v>
      </c>
      <c r="CA86" s="104"/>
      <c r="CB86" s="104">
        <f>(CA86*$E86*$F86*$G86*$L86*$CB$11)</f>
        <v>0</v>
      </c>
      <c r="CC86" s="104"/>
      <c r="CD86" s="104">
        <f>(CC86*$E86*$F86*$G86*$M86*$CD$11)</f>
        <v>0</v>
      </c>
      <c r="CE86" s="109"/>
      <c r="CF86" s="104">
        <f>(CE86*$E86*$F86*$G86*$M86*$CF$11)</f>
        <v>0</v>
      </c>
      <c r="CG86" s="104"/>
      <c r="CH86" s="108">
        <f t="shared" si="228"/>
        <v>0</v>
      </c>
      <c r="CI86" s="104"/>
      <c r="CJ86" s="104">
        <f>(CI86*$E86*$F86*$G86*$M86*$CJ$11)</f>
        <v>0</v>
      </c>
      <c r="CK86" s="110"/>
      <c r="CL86" s="104">
        <f>(CK86*$E86*$F86*$G86*$M86*$CL$11)</f>
        <v>0</v>
      </c>
      <c r="CM86" s="104"/>
      <c r="CN86" s="104">
        <f>(CM86*$E86*$F86*$G86*$M86*$CN$11)</f>
        <v>0</v>
      </c>
      <c r="CO86" s="104"/>
      <c r="CP86" s="104">
        <f>(CO86*$E86*$F86*$G86*$N86*$CP$11)</f>
        <v>0</v>
      </c>
      <c r="CQ86" s="104"/>
      <c r="CR86" s="111"/>
      <c r="CS86" s="104"/>
      <c r="CT86" s="104"/>
      <c r="CU86" s="105">
        <f t="shared" si="229"/>
        <v>14</v>
      </c>
      <c r="CV86" s="105">
        <f t="shared" si="229"/>
        <v>1976809.0809599997</v>
      </c>
    </row>
    <row r="87" spans="1:100" ht="15.75" customHeight="1" x14ac:dyDescent="0.25">
      <c r="A87" s="93">
        <v>12</v>
      </c>
      <c r="B87" s="119"/>
      <c r="C87" s="78" t="s">
        <v>255</v>
      </c>
      <c r="D87" s="127" t="s">
        <v>256</v>
      </c>
      <c r="E87" s="80">
        <v>28004</v>
      </c>
      <c r="F87" s="120">
        <v>0.65</v>
      </c>
      <c r="G87" s="128"/>
      <c r="H87" s="90"/>
      <c r="I87" s="90"/>
      <c r="J87" s="90"/>
      <c r="K87" s="95"/>
      <c r="L87" s="96">
        <v>1.4</v>
      </c>
      <c r="M87" s="96">
        <v>1.68</v>
      </c>
      <c r="N87" s="96">
        <v>2.23</v>
      </c>
      <c r="O87" s="97">
        <v>2.57</v>
      </c>
      <c r="P87" s="129">
        <f>SUM(P88:P106)</f>
        <v>26</v>
      </c>
      <c r="Q87" s="129">
        <f t="shared" ref="Q87:Z87" si="230">SUM(Q88:Q106)</f>
        <v>2583688.2456</v>
      </c>
      <c r="R87" s="87">
        <f t="shared" si="230"/>
        <v>0</v>
      </c>
      <c r="S87" s="87">
        <f t="shared" si="230"/>
        <v>0</v>
      </c>
      <c r="T87" s="87">
        <f t="shared" si="230"/>
        <v>4720</v>
      </c>
      <c r="U87" s="87">
        <f t="shared" si="230"/>
        <v>193615281.3997224</v>
      </c>
      <c r="V87" s="87">
        <f t="shared" si="230"/>
        <v>0</v>
      </c>
      <c r="W87" s="87">
        <f t="shared" si="230"/>
        <v>0</v>
      </c>
      <c r="X87" s="87">
        <f t="shared" si="230"/>
        <v>0</v>
      </c>
      <c r="Y87" s="87">
        <f>SUM(Y88:Y106)</f>
        <v>0</v>
      </c>
      <c r="Z87" s="87">
        <f t="shared" si="230"/>
        <v>0</v>
      </c>
      <c r="AA87" s="87">
        <f>SUM(AA88:AA106)</f>
        <v>0</v>
      </c>
      <c r="AB87" s="87">
        <f t="shared" ref="AB87:CM87" si="231">SUM(AB88:AB106)</f>
        <v>0</v>
      </c>
      <c r="AC87" s="87">
        <f t="shared" si="231"/>
        <v>0</v>
      </c>
      <c r="AD87" s="87">
        <f t="shared" si="231"/>
        <v>70</v>
      </c>
      <c r="AE87" s="87">
        <f t="shared" si="231"/>
        <v>7383198.5920000002</v>
      </c>
      <c r="AF87" s="87">
        <f t="shared" si="231"/>
        <v>2353</v>
      </c>
      <c r="AG87" s="87">
        <f t="shared" si="231"/>
        <v>165698440.45138097</v>
      </c>
      <c r="AH87" s="87">
        <f t="shared" si="231"/>
        <v>39</v>
      </c>
      <c r="AI87" s="87">
        <f t="shared" si="231"/>
        <v>2725730.1344000003</v>
      </c>
      <c r="AJ87" s="87">
        <f t="shared" si="231"/>
        <v>24</v>
      </c>
      <c r="AK87" s="87">
        <f t="shared" si="231"/>
        <v>2328511.5409920001</v>
      </c>
      <c r="AL87" s="87">
        <f t="shared" si="231"/>
        <v>0</v>
      </c>
      <c r="AM87" s="87">
        <f t="shared" si="231"/>
        <v>0</v>
      </c>
      <c r="AN87" s="87">
        <f t="shared" si="231"/>
        <v>25</v>
      </c>
      <c r="AO87" s="87">
        <f t="shared" si="231"/>
        <v>690881.08319999999</v>
      </c>
      <c r="AP87" s="87">
        <f t="shared" si="231"/>
        <v>0</v>
      </c>
      <c r="AQ87" s="87">
        <f t="shared" si="231"/>
        <v>0</v>
      </c>
      <c r="AR87" s="87">
        <f t="shared" si="231"/>
        <v>0</v>
      </c>
      <c r="AS87" s="87">
        <f t="shared" si="231"/>
        <v>0</v>
      </c>
      <c r="AT87" s="87">
        <f t="shared" si="231"/>
        <v>5</v>
      </c>
      <c r="AU87" s="87">
        <f t="shared" si="231"/>
        <v>0</v>
      </c>
      <c r="AV87" s="88" t="e">
        <f>AU87-#REF!</f>
        <v>#REF!</v>
      </c>
      <c r="AW87" s="87">
        <f t="shared" si="231"/>
        <v>4552</v>
      </c>
      <c r="AX87" s="87">
        <f t="shared" si="231"/>
        <v>203779753.07413429</v>
      </c>
      <c r="AY87" s="87">
        <f t="shared" si="231"/>
        <v>500</v>
      </c>
      <c r="AZ87" s="87">
        <f t="shared" si="231"/>
        <v>11761680</v>
      </c>
      <c r="BA87" s="87">
        <f t="shared" si="231"/>
        <v>0</v>
      </c>
      <c r="BB87" s="87">
        <f t="shared" si="231"/>
        <v>0</v>
      </c>
      <c r="BC87" s="87">
        <f t="shared" si="231"/>
        <v>125</v>
      </c>
      <c r="BD87" s="87"/>
      <c r="BE87" s="87">
        <f t="shared" si="231"/>
        <v>111</v>
      </c>
      <c r="BF87" s="87">
        <f t="shared" si="231"/>
        <v>2392918.500672</v>
      </c>
      <c r="BG87" s="87">
        <f t="shared" si="231"/>
        <v>553</v>
      </c>
      <c r="BH87" s="87"/>
      <c r="BI87" s="87">
        <f t="shared" si="231"/>
        <v>253</v>
      </c>
      <c r="BJ87" s="87"/>
      <c r="BK87" s="87">
        <f t="shared" si="231"/>
        <v>15</v>
      </c>
      <c r="BL87" s="87">
        <f t="shared" si="231"/>
        <v>294042</v>
      </c>
      <c r="BM87" s="87">
        <f t="shared" si="231"/>
        <v>0</v>
      </c>
      <c r="BN87" s="87">
        <f t="shared" si="231"/>
        <v>0</v>
      </c>
      <c r="BO87" s="87">
        <f t="shared" si="231"/>
        <v>0</v>
      </c>
      <c r="BP87" s="87">
        <f t="shared" si="231"/>
        <v>0</v>
      </c>
      <c r="BQ87" s="87">
        <f t="shared" si="231"/>
        <v>374</v>
      </c>
      <c r="BR87" s="87"/>
      <c r="BS87" s="87">
        <f t="shared" si="231"/>
        <v>0</v>
      </c>
      <c r="BT87" s="87">
        <f t="shared" si="231"/>
        <v>0</v>
      </c>
      <c r="BU87" s="87">
        <f t="shared" si="231"/>
        <v>0</v>
      </c>
      <c r="BV87" s="87">
        <f t="shared" si="231"/>
        <v>0</v>
      </c>
      <c r="BW87" s="87">
        <f t="shared" si="231"/>
        <v>537</v>
      </c>
      <c r="BX87" s="87"/>
      <c r="BY87" s="87">
        <f t="shared" si="231"/>
        <v>830</v>
      </c>
      <c r="BZ87" s="87">
        <f t="shared" si="231"/>
        <v>0</v>
      </c>
      <c r="CA87" s="87">
        <f t="shared" si="231"/>
        <v>480</v>
      </c>
      <c r="CB87" s="87">
        <f t="shared" si="231"/>
        <v>0</v>
      </c>
      <c r="CC87" s="87">
        <f t="shared" si="231"/>
        <v>532</v>
      </c>
      <c r="CD87" s="87"/>
      <c r="CE87" s="87">
        <f t="shared" si="231"/>
        <v>404</v>
      </c>
      <c r="CF87" s="87">
        <f t="shared" si="231"/>
        <v>8747443.696320001</v>
      </c>
      <c r="CG87" s="87">
        <f t="shared" si="231"/>
        <v>0</v>
      </c>
      <c r="CH87" s="87">
        <f t="shared" si="231"/>
        <v>0</v>
      </c>
      <c r="CI87" s="87">
        <f t="shared" si="231"/>
        <v>483</v>
      </c>
      <c r="CJ87" s="87">
        <f t="shared" si="231"/>
        <v>10934786.849280002</v>
      </c>
      <c r="CK87" s="87">
        <f t="shared" si="231"/>
        <v>35</v>
      </c>
      <c r="CL87" s="87"/>
      <c r="CM87" s="87">
        <f t="shared" si="231"/>
        <v>265</v>
      </c>
      <c r="CN87" s="87">
        <f t="shared" ref="CN87:CT87" si="232">SUM(CN88:CN106)</f>
        <v>6766069.104869375</v>
      </c>
      <c r="CO87" s="87">
        <f t="shared" si="232"/>
        <v>130</v>
      </c>
      <c r="CP87" s="87"/>
      <c r="CQ87" s="87">
        <f t="shared" si="232"/>
        <v>270</v>
      </c>
      <c r="CR87" s="87"/>
      <c r="CS87" s="87">
        <f t="shared" si="232"/>
        <v>0</v>
      </c>
      <c r="CT87" s="87">
        <f t="shared" si="232"/>
        <v>0</v>
      </c>
      <c r="CU87" s="87">
        <f>SUM(CU88:CU106)</f>
        <v>17711</v>
      </c>
      <c r="CV87" s="87">
        <f t="shared" ref="CV87" si="233">SUM(CV88:CV106)</f>
        <v>619702424.67257094</v>
      </c>
    </row>
    <row r="88" spans="1:100" ht="24" customHeight="1" x14ac:dyDescent="0.25">
      <c r="A88" s="76"/>
      <c r="B88" s="98">
        <v>63</v>
      </c>
      <c r="C88" s="99" t="s">
        <v>257</v>
      </c>
      <c r="D88" s="126" t="s">
        <v>258</v>
      </c>
      <c r="E88" s="80">
        <v>28004</v>
      </c>
      <c r="F88" s="101">
        <v>0.57999999999999996</v>
      </c>
      <c r="G88" s="89">
        <v>1</v>
      </c>
      <c r="H88" s="90"/>
      <c r="I88" s="90"/>
      <c r="J88" s="90"/>
      <c r="K88" s="53"/>
      <c r="L88" s="102">
        <v>1.4</v>
      </c>
      <c r="M88" s="102">
        <v>1.68</v>
      </c>
      <c r="N88" s="102">
        <v>2.23</v>
      </c>
      <c r="O88" s="103">
        <v>2.57</v>
      </c>
      <c r="P88" s="104"/>
      <c r="Q88" s="104">
        <f t="shared" ref="Q88:Q101" si="234">(P88*$E88*$F88*$G88*$L88*$Q$11)</f>
        <v>0</v>
      </c>
      <c r="R88" s="104"/>
      <c r="S88" s="104">
        <f t="shared" ref="S88:S101" si="235">(R88*$E88*$F88*$G88*$L88*$S$11)</f>
        <v>0</v>
      </c>
      <c r="T88" s="104"/>
      <c r="U88" s="104">
        <f t="shared" ref="U88:U101" si="236">(T88*$E88*$F88*$G88*$L88*$U$11)</f>
        <v>0</v>
      </c>
      <c r="V88" s="104"/>
      <c r="W88" s="105">
        <f t="shared" ref="W88:W101" si="237">(V88*$E88*$F88*$G88*$L88*$W$11)</f>
        <v>0</v>
      </c>
      <c r="X88" s="104"/>
      <c r="Y88" s="104">
        <f t="shared" ref="Y88:Y101" si="238">(X88*$E88*$F88*$G88*$L88*$Y$11)</f>
        <v>0</v>
      </c>
      <c r="Z88" s="104"/>
      <c r="AA88" s="104">
        <f t="shared" ref="AA88:AA101" si="239">(Z88*$E88*$F88*$G88*$L88*$AA$11)</f>
        <v>0</v>
      </c>
      <c r="AB88" s="104"/>
      <c r="AC88" s="104"/>
      <c r="AD88" s="104"/>
      <c r="AE88" s="104">
        <f t="shared" ref="AE88:AE101" si="240">(AD88*$E88*$F88*$G88*$L88*$AE$11)</f>
        <v>0</v>
      </c>
      <c r="AF88" s="104">
        <v>400</v>
      </c>
      <c r="AG88" s="105">
        <f t="shared" ref="AG88:AG101" si="241">(AF88*$E88*$F88*$G88*$L88*$AG$11)</f>
        <v>10005269.119999999</v>
      </c>
      <c r="AH88" s="104"/>
      <c r="AI88" s="104">
        <f t="shared" ref="AI88:AI101" si="242">(AH88*$E88*$F88*$G88*$L88*$AI$11)</f>
        <v>0</v>
      </c>
      <c r="AJ88" s="104">
        <v>1</v>
      </c>
      <c r="AK88" s="104">
        <f t="shared" ref="AK88:AK101" si="243">(AJ88*$E88*$F88*$G88*$M88*$AK$11)</f>
        <v>35473.226879999995</v>
      </c>
      <c r="AL88" s="109"/>
      <c r="AM88" s="104">
        <f t="shared" ref="AM88:AM101" si="244">(AL88*$E88*$F88*$G88*$M88*$AM$11)</f>
        <v>0</v>
      </c>
      <c r="AN88" s="104"/>
      <c r="AO88" s="108">
        <f t="shared" ref="AO88:AO101" si="245">(AN88*$E88*$F88*$G88*$M88*$AO$11)</f>
        <v>0</v>
      </c>
      <c r="AP88" s="104"/>
      <c r="AQ88" s="104"/>
      <c r="AR88" s="104"/>
      <c r="AS88" s="105">
        <f t="shared" ref="AS88:AS101" si="246">(AR88*$E88*$F88*$G88*$L88*$AS$11)</f>
        <v>0</v>
      </c>
      <c r="AT88" s="104"/>
      <c r="AU88" s="104">
        <f t="shared" ref="AU88:AU101" si="247">(AT88*$E88*$F88*$G88*$L88*$AU$11)</f>
        <v>0</v>
      </c>
      <c r="AV88" s="88" t="e">
        <f>AU88-#REF!</f>
        <v>#REF!</v>
      </c>
      <c r="AW88" s="104">
        <v>239</v>
      </c>
      <c r="AX88" s="104">
        <f t="shared" ref="AX88:AX101" si="248">(AW88*$E88*$F88*$G88*$M88*$AX$11)</f>
        <v>7173777.9590399992</v>
      </c>
      <c r="AY88" s="104"/>
      <c r="AZ88" s="104">
        <f t="shared" ref="AZ88:AZ101" si="249">(AY88*$E88*$F88*$G88*$M88*$AZ$11)</f>
        <v>0</v>
      </c>
      <c r="BA88" s="104"/>
      <c r="BB88" s="105">
        <f t="shared" ref="BB88:BB101" si="250">(BA88*$E88*$F88*$G88*$M88*$BB$11)</f>
        <v>0</v>
      </c>
      <c r="BC88" s="104"/>
      <c r="BD88" s="104">
        <f t="shared" ref="BD88:BD101" si="251">(BC88*$E88*$F88*$G88*$M88*$BD$11)</f>
        <v>0</v>
      </c>
      <c r="BE88" s="104"/>
      <c r="BF88" s="104">
        <f t="shared" ref="BF88:BF101" si="252">(BE88*$E88*$F88*$G88*$M88*$BF$11)</f>
        <v>0</v>
      </c>
      <c r="BG88" s="104">
        <v>50</v>
      </c>
      <c r="BH88" s="105"/>
      <c r="BI88" s="104"/>
      <c r="BJ88" s="108">
        <f t="shared" ref="BJ88:BJ101" si="253">(BI88*$E88*$F88*$G88*$M88*$BJ$11)</f>
        <v>0</v>
      </c>
      <c r="BK88" s="104"/>
      <c r="BL88" s="104">
        <f t="shared" ref="BL88:BL101" si="254">(BK88*$E88*$F88*$G88*$L88*$BL$11)</f>
        <v>0</v>
      </c>
      <c r="BM88" s="104"/>
      <c r="BN88" s="104">
        <f t="shared" ref="BN88:BN101" si="255">(BM88*$E88*$F88*$G88*$L88*$BN$11)</f>
        <v>0</v>
      </c>
      <c r="BO88" s="104"/>
      <c r="BP88" s="104">
        <f t="shared" ref="BP88:BP101" si="256">(BO88*$E88*$F88*$G88*$L88*$BP$11)</f>
        <v>0</v>
      </c>
      <c r="BQ88" s="104">
        <v>39</v>
      </c>
      <c r="BR88" s="104"/>
      <c r="BS88" s="104"/>
      <c r="BT88" s="105">
        <f t="shared" ref="BT88:BT101" si="257">(BS88*$E88*$F88*$G88*$L88*$BT$11)</f>
        <v>0</v>
      </c>
      <c r="BU88" s="104"/>
      <c r="BV88" s="105">
        <f t="shared" ref="BV88:BV101" si="258">(BU88*$E88*$F88*$G88*$L88*$BV$11)</f>
        <v>0</v>
      </c>
      <c r="BW88" s="104">
        <v>51</v>
      </c>
      <c r="BX88" s="104"/>
      <c r="BY88" s="104">
        <v>19</v>
      </c>
      <c r="BZ88" s="104"/>
      <c r="CA88" s="104">
        <v>54</v>
      </c>
      <c r="CB88" s="104"/>
      <c r="CC88" s="104">
        <v>68</v>
      </c>
      <c r="CD88" s="104"/>
      <c r="CE88" s="109"/>
      <c r="CF88" s="104">
        <f t="shared" ref="CF88:CF101" si="259">(CE88*$E88*$F88*$G88*$M88*$CF$11)</f>
        <v>0</v>
      </c>
      <c r="CG88" s="104"/>
      <c r="CH88" s="108"/>
      <c r="CI88" s="104">
        <v>68</v>
      </c>
      <c r="CJ88" s="104">
        <f t="shared" ref="CJ88:CJ101" si="260">(CI88*$E88*$F88*$G88*$M88*$CJ$11)</f>
        <v>1484418.10944</v>
      </c>
      <c r="CK88" s="110"/>
      <c r="CL88" s="104">
        <f t="shared" ref="CL88:CL101" si="261">(CK88*$E88*$F88*$G88*$M88*$CL$11)</f>
        <v>0</v>
      </c>
      <c r="CM88" s="104">
        <v>3</v>
      </c>
      <c r="CN88" s="104">
        <f t="shared" ref="CN88:CN101" si="262">(CM88*$E88*$F88*$G88*$M88*$CN$11)</f>
        <v>81861.292799999996</v>
      </c>
      <c r="CO88" s="104"/>
      <c r="CP88" s="104">
        <f t="shared" ref="CP88:CP101" si="263">(CO88*$E88*$F88*$G88*$N88*$CP$11)</f>
        <v>0</v>
      </c>
      <c r="CQ88" s="104">
        <v>4</v>
      </c>
      <c r="CR88" s="111"/>
      <c r="CS88" s="104"/>
      <c r="CT88" s="104"/>
      <c r="CU88" s="105">
        <f t="shared" ref="CU88:CU106" si="264">SUM(P88,R88,T88,V88,X88,Z88,AB88,AD88,AF88,AL88,BO88,AH88,AR88,CA88,AT88,AW88,AJ88,BA88,AN88,BC88,CC88,BE88,BG88,BI88,BQ88,BK88,BM88,BS88,BU88,BW88,BY88,CE88,AY88,AP88,CG88,CI88,CK88,CM88,CO88,CQ88,CS88)</f>
        <v>996</v>
      </c>
      <c r="CV88" s="105">
        <f t="shared" ref="CV88:CV106" si="265">SUM(Q88,S88,U88,W88,Y88,AA88,AC88,AE88,AG88,AM88,BP88,AI88,AS88,CB88,AU88,AX88,AK88,BB88,AO88,BD88,CD88,BF88,BH88,BJ88,BR88,BL88,BN88,BT88,BV88,BX88,BZ88,CF88,AZ88,AQ88,CH88,CJ88,CL88,CN88,CP88,CR88,CT88)</f>
        <v>18780799.708159998</v>
      </c>
    </row>
    <row r="89" spans="1:100" ht="24" customHeight="1" x14ac:dyDescent="0.25">
      <c r="A89" s="76"/>
      <c r="B89" s="98">
        <v>64</v>
      </c>
      <c r="C89" s="99" t="s">
        <v>259</v>
      </c>
      <c r="D89" s="126" t="s">
        <v>260</v>
      </c>
      <c r="E89" s="80">
        <v>28004</v>
      </c>
      <c r="F89" s="101">
        <v>0.62</v>
      </c>
      <c r="G89" s="89">
        <v>1</v>
      </c>
      <c r="H89" s="90"/>
      <c r="I89" s="90"/>
      <c r="J89" s="90"/>
      <c r="K89" s="53"/>
      <c r="L89" s="102">
        <v>1.4</v>
      </c>
      <c r="M89" s="102">
        <v>1.68</v>
      </c>
      <c r="N89" s="102">
        <v>2.23</v>
      </c>
      <c r="O89" s="103">
        <v>2.57</v>
      </c>
      <c r="P89" s="104"/>
      <c r="Q89" s="104">
        <f t="shared" si="234"/>
        <v>0</v>
      </c>
      <c r="R89" s="104"/>
      <c r="S89" s="104">
        <f t="shared" si="235"/>
        <v>0</v>
      </c>
      <c r="T89" s="104">
        <v>2700</v>
      </c>
      <c r="U89" s="104">
        <f t="shared" si="236"/>
        <v>91882244.159999996</v>
      </c>
      <c r="V89" s="104"/>
      <c r="W89" s="105">
        <f t="shared" si="237"/>
        <v>0</v>
      </c>
      <c r="X89" s="104"/>
      <c r="Y89" s="104">
        <f t="shared" si="238"/>
        <v>0</v>
      </c>
      <c r="Z89" s="104"/>
      <c r="AA89" s="104">
        <f t="shared" si="239"/>
        <v>0</v>
      </c>
      <c r="AB89" s="104"/>
      <c r="AC89" s="104"/>
      <c r="AD89" s="104"/>
      <c r="AE89" s="104">
        <f t="shared" si="240"/>
        <v>0</v>
      </c>
      <c r="AF89" s="104">
        <v>60</v>
      </c>
      <c r="AG89" s="105">
        <f t="shared" si="241"/>
        <v>1604293.1520000002</v>
      </c>
      <c r="AH89" s="104"/>
      <c r="AI89" s="104">
        <f t="shared" si="242"/>
        <v>0</v>
      </c>
      <c r="AJ89" s="104"/>
      <c r="AK89" s="104">
        <f t="shared" si="243"/>
        <v>0</v>
      </c>
      <c r="AL89" s="109"/>
      <c r="AM89" s="104">
        <f t="shared" si="244"/>
        <v>0</v>
      </c>
      <c r="AN89" s="104">
        <v>5</v>
      </c>
      <c r="AO89" s="108">
        <f t="shared" si="245"/>
        <v>160429.31520000001</v>
      </c>
      <c r="AP89" s="104"/>
      <c r="AQ89" s="104"/>
      <c r="AR89" s="104"/>
      <c r="AS89" s="105">
        <f t="shared" si="246"/>
        <v>0</v>
      </c>
      <c r="AT89" s="104"/>
      <c r="AU89" s="104">
        <f t="shared" si="247"/>
        <v>0</v>
      </c>
      <c r="AV89" s="88" t="e">
        <f>AU89-#REF!</f>
        <v>#REF!</v>
      </c>
      <c r="AW89" s="104">
        <v>1486</v>
      </c>
      <c r="AX89" s="104">
        <f t="shared" si="248"/>
        <v>47679592.477440007</v>
      </c>
      <c r="AY89" s="104"/>
      <c r="AZ89" s="104">
        <f t="shared" si="249"/>
        <v>0</v>
      </c>
      <c r="BA89" s="104"/>
      <c r="BB89" s="105">
        <f t="shared" si="250"/>
        <v>0</v>
      </c>
      <c r="BC89" s="104"/>
      <c r="BD89" s="104">
        <f t="shared" si="251"/>
        <v>0</v>
      </c>
      <c r="BE89" s="104"/>
      <c r="BF89" s="104">
        <f t="shared" si="252"/>
        <v>0</v>
      </c>
      <c r="BG89" s="104">
        <v>174</v>
      </c>
      <c r="BH89" s="105"/>
      <c r="BI89" s="104"/>
      <c r="BJ89" s="108">
        <f t="shared" si="253"/>
        <v>0</v>
      </c>
      <c r="BK89" s="104"/>
      <c r="BL89" s="104">
        <f t="shared" si="254"/>
        <v>0</v>
      </c>
      <c r="BM89" s="104"/>
      <c r="BN89" s="104">
        <f t="shared" si="255"/>
        <v>0</v>
      </c>
      <c r="BO89" s="104"/>
      <c r="BP89" s="104">
        <f t="shared" si="256"/>
        <v>0</v>
      </c>
      <c r="BQ89" s="104">
        <v>60</v>
      </c>
      <c r="BR89" s="104"/>
      <c r="BS89" s="104"/>
      <c r="BT89" s="105">
        <f t="shared" si="257"/>
        <v>0</v>
      </c>
      <c r="BU89" s="104"/>
      <c r="BV89" s="105">
        <f t="shared" si="258"/>
        <v>0</v>
      </c>
      <c r="BW89" s="104">
        <v>185</v>
      </c>
      <c r="BX89" s="104"/>
      <c r="BY89" s="104">
        <v>216</v>
      </c>
      <c r="BZ89" s="104"/>
      <c r="CA89" s="104">
        <v>125</v>
      </c>
      <c r="CB89" s="104"/>
      <c r="CC89" s="104">
        <f>65-29</f>
        <v>36</v>
      </c>
      <c r="CD89" s="104"/>
      <c r="CE89" s="109"/>
      <c r="CF89" s="104">
        <f t="shared" si="259"/>
        <v>0</v>
      </c>
      <c r="CG89" s="104"/>
      <c r="CH89" s="108"/>
      <c r="CI89" s="104">
        <v>145</v>
      </c>
      <c r="CJ89" s="104">
        <f t="shared" si="260"/>
        <v>3383600.1023999997</v>
      </c>
      <c r="CK89" s="110">
        <v>2</v>
      </c>
      <c r="CL89" s="104"/>
      <c r="CM89" s="104">
        <v>3</v>
      </c>
      <c r="CN89" s="104">
        <f t="shared" si="262"/>
        <v>87506.8992</v>
      </c>
      <c r="CO89" s="104"/>
      <c r="CP89" s="104">
        <f t="shared" si="263"/>
        <v>0</v>
      </c>
      <c r="CQ89" s="104">
        <v>8</v>
      </c>
      <c r="CR89" s="111"/>
      <c r="CS89" s="104"/>
      <c r="CT89" s="104"/>
      <c r="CU89" s="105">
        <f t="shared" si="264"/>
        <v>5205</v>
      </c>
      <c r="CV89" s="105">
        <f t="shared" si="265"/>
        <v>144797666.10624</v>
      </c>
    </row>
    <row r="90" spans="1:100" ht="24" customHeight="1" x14ac:dyDescent="0.25">
      <c r="A90" s="76"/>
      <c r="B90" s="98">
        <v>65</v>
      </c>
      <c r="C90" s="99" t="s">
        <v>261</v>
      </c>
      <c r="D90" s="126" t="s">
        <v>262</v>
      </c>
      <c r="E90" s="80">
        <v>28004</v>
      </c>
      <c r="F90" s="101">
        <v>1.4</v>
      </c>
      <c r="G90" s="89">
        <v>1</v>
      </c>
      <c r="H90" s="90"/>
      <c r="I90" s="90"/>
      <c r="J90" s="90"/>
      <c r="K90" s="53"/>
      <c r="L90" s="102">
        <v>1.4</v>
      </c>
      <c r="M90" s="102">
        <v>1.68</v>
      </c>
      <c r="N90" s="102">
        <v>2.23</v>
      </c>
      <c r="O90" s="103">
        <v>2.57</v>
      </c>
      <c r="P90" s="104"/>
      <c r="Q90" s="104">
        <f t="shared" si="234"/>
        <v>0</v>
      </c>
      <c r="R90" s="104"/>
      <c r="S90" s="104">
        <f t="shared" si="235"/>
        <v>0</v>
      </c>
      <c r="T90" s="104">
        <v>15</v>
      </c>
      <c r="U90" s="104">
        <f t="shared" si="236"/>
        <v>1152644.6399999999</v>
      </c>
      <c r="V90" s="104"/>
      <c r="W90" s="105">
        <f t="shared" si="237"/>
        <v>0</v>
      </c>
      <c r="X90" s="104"/>
      <c r="Y90" s="104">
        <f t="shared" si="238"/>
        <v>0</v>
      </c>
      <c r="Z90" s="104"/>
      <c r="AA90" s="104">
        <f t="shared" si="239"/>
        <v>0</v>
      </c>
      <c r="AB90" s="104"/>
      <c r="AC90" s="104"/>
      <c r="AD90" s="104"/>
      <c r="AE90" s="104">
        <f t="shared" si="240"/>
        <v>0</v>
      </c>
      <c r="AF90" s="104">
        <v>20</v>
      </c>
      <c r="AG90" s="105">
        <f t="shared" si="241"/>
        <v>1207532.4800000002</v>
      </c>
      <c r="AH90" s="104"/>
      <c r="AI90" s="104">
        <f t="shared" si="242"/>
        <v>0</v>
      </c>
      <c r="AJ90" s="104"/>
      <c r="AK90" s="104">
        <f t="shared" si="243"/>
        <v>0</v>
      </c>
      <c r="AL90" s="109"/>
      <c r="AM90" s="104">
        <f t="shared" si="244"/>
        <v>0</v>
      </c>
      <c r="AN90" s="104"/>
      <c r="AO90" s="108">
        <f t="shared" si="245"/>
        <v>0</v>
      </c>
      <c r="AP90" s="104"/>
      <c r="AQ90" s="104"/>
      <c r="AR90" s="104"/>
      <c r="AS90" s="105">
        <f t="shared" si="246"/>
        <v>0</v>
      </c>
      <c r="AT90" s="104"/>
      <c r="AU90" s="104">
        <f t="shared" si="247"/>
        <v>0</v>
      </c>
      <c r="AV90" s="88" t="e">
        <f>AU90-#REF!</f>
        <v>#REF!</v>
      </c>
      <c r="AW90" s="104">
        <v>3</v>
      </c>
      <c r="AX90" s="104">
        <f t="shared" si="248"/>
        <v>217355.84640000001</v>
      </c>
      <c r="AY90" s="104"/>
      <c r="AZ90" s="104">
        <f t="shared" si="249"/>
        <v>0</v>
      </c>
      <c r="BA90" s="104"/>
      <c r="BB90" s="105">
        <f t="shared" si="250"/>
        <v>0</v>
      </c>
      <c r="BC90" s="104"/>
      <c r="BD90" s="104">
        <f t="shared" si="251"/>
        <v>0</v>
      </c>
      <c r="BE90" s="104"/>
      <c r="BF90" s="104">
        <f t="shared" si="252"/>
        <v>0</v>
      </c>
      <c r="BG90" s="104">
        <v>3</v>
      </c>
      <c r="BH90" s="105"/>
      <c r="BI90" s="104">
        <v>1</v>
      </c>
      <c r="BJ90" s="108"/>
      <c r="BK90" s="104"/>
      <c r="BL90" s="104">
        <f t="shared" si="254"/>
        <v>0</v>
      </c>
      <c r="BM90" s="104"/>
      <c r="BN90" s="104">
        <f t="shared" si="255"/>
        <v>0</v>
      </c>
      <c r="BO90" s="104"/>
      <c r="BP90" s="104">
        <f t="shared" si="256"/>
        <v>0</v>
      </c>
      <c r="BQ90" s="104">
        <v>0</v>
      </c>
      <c r="BR90" s="104">
        <f t="shared" ref="BR88:BR101" si="266">(BQ90*$E90*$F90*$G90*$M90*$BR$11)</f>
        <v>0</v>
      </c>
      <c r="BS90" s="104"/>
      <c r="BT90" s="105">
        <f t="shared" si="257"/>
        <v>0</v>
      </c>
      <c r="BU90" s="104"/>
      <c r="BV90" s="105">
        <f t="shared" si="258"/>
        <v>0</v>
      </c>
      <c r="BW90" s="104">
        <v>12</v>
      </c>
      <c r="BX90" s="104"/>
      <c r="BY90" s="104">
        <v>0</v>
      </c>
      <c r="BZ90" s="104">
        <f t="shared" ref="BZ88:BZ101" si="267">(BY90*$E90*$F90*$G90*$L90*$BZ$11)</f>
        <v>0</v>
      </c>
      <c r="CA90" s="104">
        <v>1</v>
      </c>
      <c r="CB90" s="104"/>
      <c r="CC90" s="104"/>
      <c r="CD90" s="104">
        <f t="shared" ref="CD88:CD101" si="268">(CC90*$E90*$F90*$G90*$M90*$CD$11)</f>
        <v>0</v>
      </c>
      <c r="CE90" s="109"/>
      <c r="CF90" s="104">
        <f t="shared" si="259"/>
        <v>0</v>
      </c>
      <c r="CG90" s="104"/>
      <c r="CH90" s="108"/>
      <c r="CI90" s="104">
        <v>2</v>
      </c>
      <c r="CJ90" s="104">
        <f t="shared" si="260"/>
        <v>105384.6528</v>
      </c>
      <c r="CK90" s="110"/>
      <c r="CL90" s="104">
        <f t="shared" si="261"/>
        <v>0</v>
      </c>
      <c r="CM90" s="104">
        <v>2</v>
      </c>
      <c r="CN90" s="104">
        <f t="shared" si="262"/>
        <v>131730.81599999999</v>
      </c>
      <c r="CO90" s="104"/>
      <c r="CP90" s="104">
        <f t="shared" si="263"/>
        <v>0</v>
      </c>
      <c r="CQ90" s="104"/>
      <c r="CR90" s="111"/>
      <c r="CS90" s="104"/>
      <c r="CT90" s="104"/>
      <c r="CU90" s="105">
        <f t="shared" si="264"/>
        <v>59</v>
      </c>
      <c r="CV90" s="105">
        <f t="shared" si="265"/>
        <v>2814648.4352000002</v>
      </c>
    </row>
    <row r="91" spans="1:100" ht="23.25" customHeight="1" x14ac:dyDescent="0.25">
      <c r="A91" s="76"/>
      <c r="B91" s="98">
        <v>66</v>
      </c>
      <c r="C91" s="99" t="s">
        <v>263</v>
      </c>
      <c r="D91" s="126" t="s">
        <v>264</v>
      </c>
      <c r="E91" s="80">
        <v>28004</v>
      </c>
      <c r="F91" s="101">
        <v>1.27</v>
      </c>
      <c r="G91" s="89">
        <v>1</v>
      </c>
      <c r="H91" s="90"/>
      <c r="I91" s="90"/>
      <c r="J91" s="90"/>
      <c r="K91" s="53"/>
      <c r="L91" s="102">
        <v>1.4</v>
      </c>
      <c r="M91" s="102">
        <v>1.68</v>
      </c>
      <c r="N91" s="102">
        <v>2.23</v>
      </c>
      <c r="O91" s="103">
        <v>2.57</v>
      </c>
      <c r="P91" s="104">
        <v>5</v>
      </c>
      <c r="Q91" s="104">
        <f t="shared" si="234"/>
        <v>273851.11599999998</v>
      </c>
      <c r="R91" s="104"/>
      <c r="S91" s="104">
        <f t="shared" si="235"/>
        <v>0</v>
      </c>
      <c r="T91" s="104">
        <v>2</v>
      </c>
      <c r="U91" s="104">
        <f t="shared" si="236"/>
        <v>139415.11359999998</v>
      </c>
      <c r="V91" s="104"/>
      <c r="W91" s="105">
        <f t="shared" si="237"/>
        <v>0</v>
      </c>
      <c r="X91" s="104"/>
      <c r="Y91" s="104">
        <f t="shared" si="238"/>
        <v>0</v>
      </c>
      <c r="Z91" s="104"/>
      <c r="AA91" s="104">
        <f t="shared" si="239"/>
        <v>0</v>
      </c>
      <c r="AB91" s="104"/>
      <c r="AC91" s="104"/>
      <c r="AD91" s="104">
        <v>40</v>
      </c>
      <c r="AE91" s="104">
        <f t="shared" si="240"/>
        <v>2190808.9279999998</v>
      </c>
      <c r="AF91" s="104">
        <v>20</v>
      </c>
      <c r="AG91" s="105">
        <f t="shared" si="241"/>
        <v>1095404.4639999999</v>
      </c>
      <c r="AH91" s="104">
        <v>16</v>
      </c>
      <c r="AI91" s="104">
        <f t="shared" si="242"/>
        <v>1035655.1296000001</v>
      </c>
      <c r="AJ91" s="104"/>
      <c r="AK91" s="104">
        <f t="shared" si="243"/>
        <v>0</v>
      </c>
      <c r="AL91" s="109"/>
      <c r="AM91" s="104">
        <f t="shared" si="244"/>
        <v>0</v>
      </c>
      <c r="AN91" s="104">
        <v>2</v>
      </c>
      <c r="AO91" s="108">
        <f t="shared" si="245"/>
        <v>131448.53568</v>
      </c>
      <c r="AP91" s="104"/>
      <c r="AQ91" s="104"/>
      <c r="AR91" s="104"/>
      <c r="AS91" s="105">
        <f t="shared" si="246"/>
        <v>0</v>
      </c>
      <c r="AT91" s="104">
        <v>2</v>
      </c>
      <c r="AU91" s="104"/>
      <c r="AV91" s="88" t="e">
        <f>AU91-#REF!</f>
        <v>#REF!</v>
      </c>
      <c r="AW91" s="104">
        <v>42</v>
      </c>
      <c r="AX91" s="104">
        <f t="shared" si="248"/>
        <v>2760419.2492800006</v>
      </c>
      <c r="AY91" s="104"/>
      <c r="AZ91" s="104">
        <f t="shared" si="249"/>
        <v>0</v>
      </c>
      <c r="BA91" s="104"/>
      <c r="BB91" s="105">
        <f t="shared" si="250"/>
        <v>0</v>
      </c>
      <c r="BC91" s="104">
        <v>8</v>
      </c>
      <c r="BD91" s="104"/>
      <c r="BE91" s="104">
        <v>2</v>
      </c>
      <c r="BF91" s="104">
        <f t="shared" si="252"/>
        <v>107548.80192</v>
      </c>
      <c r="BG91" s="104">
        <v>6</v>
      </c>
      <c r="BH91" s="105"/>
      <c r="BI91" s="104">
        <v>1</v>
      </c>
      <c r="BJ91" s="108"/>
      <c r="BK91" s="104"/>
      <c r="BL91" s="104">
        <f t="shared" si="254"/>
        <v>0</v>
      </c>
      <c r="BM91" s="104"/>
      <c r="BN91" s="104">
        <f t="shared" si="255"/>
        <v>0</v>
      </c>
      <c r="BO91" s="104"/>
      <c r="BP91" s="104">
        <f t="shared" si="256"/>
        <v>0</v>
      </c>
      <c r="BQ91" s="104">
        <v>4</v>
      </c>
      <c r="BR91" s="104"/>
      <c r="BS91" s="104"/>
      <c r="BT91" s="105">
        <f t="shared" si="257"/>
        <v>0</v>
      </c>
      <c r="BU91" s="104"/>
      <c r="BV91" s="105">
        <f t="shared" si="258"/>
        <v>0</v>
      </c>
      <c r="BW91" s="104">
        <v>15</v>
      </c>
      <c r="BX91" s="104"/>
      <c r="BY91" s="104">
        <v>4</v>
      </c>
      <c r="BZ91" s="104"/>
      <c r="CA91" s="104">
        <v>1</v>
      </c>
      <c r="CB91" s="104"/>
      <c r="CC91" s="104">
        <f>40-10</f>
        <v>30</v>
      </c>
      <c r="CD91" s="104"/>
      <c r="CE91" s="109">
        <v>20</v>
      </c>
      <c r="CF91" s="104">
        <f t="shared" si="259"/>
        <v>1075488.0192</v>
      </c>
      <c r="CG91" s="104"/>
      <c r="CH91" s="108"/>
      <c r="CI91" s="104">
        <v>2</v>
      </c>
      <c r="CJ91" s="104">
        <f t="shared" si="260"/>
        <v>95598.935040000011</v>
      </c>
      <c r="CK91" s="110"/>
      <c r="CL91" s="104">
        <f t="shared" si="261"/>
        <v>0</v>
      </c>
      <c r="CM91" s="104">
        <v>7</v>
      </c>
      <c r="CN91" s="104">
        <f t="shared" si="262"/>
        <v>418245.34080000001</v>
      </c>
      <c r="CO91" s="104"/>
      <c r="CP91" s="104">
        <f t="shared" si="263"/>
        <v>0</v>
      </c>
      <c r="CQ91" s="104">
        <v>3</v>
      </c>
      <c r="CR91" s="111"/>
      <c r="CS91" s="104"/>
      <c r="CT91" s="104"/>
      <c r="CU91" s="105">
        <f t="shared" si="264"/>
        <v>232</v>
      </c>
      <c r="CV91" s="105">
        <f t="shared" si="265"/>
        <v>9323883.6331200022</v>
      </c>
    </row>
    <row r="92" spans="1:100" ht="24" customHeight="1" x14ac:dyDescent="0.25">
      <c r="A92" s="76"/>
      <c r="B92" s="98">
        <v>67</v>
      </c>
      <c r="C92" s="99" t="s">
        <v>265</v>
      </c>
      <c r="D92" s="126" t="s">
        <v>266</v>
      </c>
      <c r="E92" s="80">
        <v>28004</v>
      </c>
      <c r="F92" s="101">
        <v>3.12</v>
      </c>
      <c r="G92" s="89">
        <v>1</v>
      </c>
      <c r="H92" s="90"/>
      <c r="I92" s="90"/>
      <c r="J92" s="90"/>
      <c r="K92" s="53"/>
      <c r="L92" s="102">
        <v>1.4</v>
      </c>
      <c r="M92" s="102">
        <v>1.68</v>
      </c>
      <c r="N92" s="102">
        <v>2.23</v>
      </c>
      <c r="O92" s="103">
        <v>2.57</v>
      </c>
      <c r="P92" s="104">
        <v>10</v>
      </c>
      <c r="Q92" s="104">
        <f t="shared" si="234"/>
        <v>1345536.192</v>
      </c>
      <c r="R92" s="104"/>
      <c r="S92" s="104">
        <f t="shared" si="235"/>
        <v>0</v>
      </c>
      <c r="T92" s="104"/>
      <c r="U92" s="104">
        <f t="shared" si="236"/>
        <v>0</v>
      </c>
      <c r="V92" s="104"/>
      <c r="W92" s="105">
        <f t="shared" si="237"/>
        <v>0</v>
      </c>
      <c r="X92" s="104"/>
      <c r="Y92" s="104">
        <f t="shared" si="238"/>
        <v>0</v>
      </c>
      <c r="Z92" s="104"/>
      <c r="AA92" s="104">
        <f t="shared" si="239"/>
        <v>0</v>
      </c>
      <c r="AB92" s="104"/>
      <c r="AC92" s="104"/>
      <c r="AD92" s="104">
        <v>20</v>
      </c>
      <c r="AE92" s="104">
        <f t="shared" si="240"/>
        <v>2691072.3840000001</v>
      </c>
      <c r="AF92" s="104">
        <v>13</v>
      </c>
      <c r="AG92" s="105">
        <f t="shared" si="241"/>
        <v>1749197.0496</v>
      </c>
      <c r="AH92" s="104">
        <v>1</v>
      </c>
      <c r="AI92" s="104">
        <f t="shared" si="242"/>
        <v>159017.91359999997</v>
      </c>
      <c r="AJ92" s="104">
        <v>5</v>
      </c>
      <c r="AK92" s="104">
        <f t="shared" si="243"/>
        <v>954107.48160000006</v>
      </c>
      <c r="AL92" s="109"/>
      <c r="AM92" s="104">
        <f t="shared" si="244"/>
        <v>0</v>
      </c>
      <c r="AN92" s="104"/>
      <c r="AO92" s="108">
        <f t="shared" si="245"/>
        <v>0</v>
      </c>
      <c r="AP92" s="104"/>
      <c r="AQ92" s="104"/>
      <c r="AR92" s="104"/>
      <c r="AS92" s="105">
        <f t="shared" si="246"/>
        <v>0</v>
      </c>
      <c r="AT92" s="104"/>
      <c r="AU92" s="104">
        <f t="shared" si="247"/>
        <v>0</v>
      </c>
      <c r="AV92" s="88" t="e">
        <f>AU92-#REF!</f>
        <v>#REF!</v>
      </c>
      <c r="AW92" s="104">
        <v>5</v>
      </c>
      <c r="AX92" s="104">
        <f t="shared" si="248"/>
        <v>807321.71520000009</v>
      </c>
      <c r="AY92" s="104"/>
      <c r="AZ92" s="104">
        <f t="shared" si="249"/>
        <v>0</v>
      </c>
      <c r="BA92" s="104"/>
      <c r="BB92" s="105">
        <f t="shared" si="250"/>
        <v>0</v>
      </c>
      <c r="BC92" s="104"/>
      <c r="BD92" s="104">
        <f t="shared" si="251"/>
        <v>0</v>
      </c>
      <c r="BE92" s="104"/>
      <c r="BF92" s="104">
        <f t="shared" si="252"/>
        <v>0</v>
      </c>
      <c r="BG92" s="104">
        <v>4</v>
      </c>
      <c r="BH92" s="105"/>
      <c r="BI92" s="104"/>
      <c r="BJ92" s="108">
        <f t="shared" si="253"/>
        <v>0</v>
      </c>
      <c r="BK92" s="104"/>
      <c r="BL92" s="104">
        <f t="shared" si="254"/>
        <v>0</v>
      </c>
      <c r="BM92" s="104"/>
      <c r="BN92" s="104">
        <f t="shared" si="255"/>
        <v>0</v>
      </c>
      <c r="BO92" s="104"/>
      <c r="BP92" s="104">
        <f t="shared" si="256"/>
        <v>0</v>
      </c>
      <c r="BQ92" s="104">
        <v>1</v>
      </c>
      <c r="BR92" s="104"/>
      <c r="BS92" s="104"/>
      <c r="BT92" s="105">
        <f t="shared" si="257"/>
        <v>0</v>
      </c>
      <c r="BU92" s="104"/>
      <c r="BV92" s="105">
        <f t="shared" si="258"/>
        <v>0</v>
      </c>
      <c r="BW92" s="104"/>
      <c r="BX92" s="104">
        <f t="shared" ref="BX88:BX101" si="269">(BW92*$E92*$F92*$G92*$L92*$BX$11)</f>
        <v>0</v>
      </c>
      <c r="BY92" s="104">
        <v>1</v>
      </c>
      <c r="BZ92" s="104"/>
      <c r="CA92" s="104"/>
      <c r="CB92" s="104">
        <f t="shared" ref="CB88:CB101" si="270">(CA92*$E92*$F92*$G92*$L92*$CB$11)</f>
        <v>0</v>
      </c>
      <c r="CC92" s="104"/>
      <c r="CD92" s="104">
        <f t="shared" si="268"/>
        <v>0</v>
      </c>
      <c r="CE92" s="109">
        <v>2</v>
      </c>
      <c r="CF92" s="104">
        <f t="shared" si="259"/>
        <v>264214.37952000002</v>
      </c>
      <c r="CG92" s="104"/>
      <c r="CH92" s="108"/>
      <c r="CI92" s="104"/>
      <c r="CJ92" s="104">
        <f t="shared" si="260"/>
        <v>0</v>
      </c>
      <c r="CK92" s="110"/>
      <c r="CL92" s="104">
        <f t="shared" si="261"/>
        <v>0</v>
      </c>
      <c r="CM92" s="104"/>
      <c r="CN92" s="104">
        <f t="shared" si="262"/>
        <v>0</v>
      </c>
      <c r="CO92" s="104"/>
      <c r="CP92" s="104">
        <f t="shared" si="263"/>
        <v>0</v>
      </c>
      <c r="CQ92" s="104"/>
      <c r="CR92" s="111"/>
      <c r="CS92" s="104"/>
      <c r="CT92" s="104"/>
      <c r="CU92" s="105">
        <f t="shared" si="264"/>
        <v>62</v>
      </c>
      <c r="CV92" s="105">
        <f t="shared" si="265"/>
        <v>7970467.1155200014</v>
      </c>
    </row>
    <row r="93" spans="1:100" ht="24" customHeight="1" thickBot="1" x14ac:dyDescent="0.3">
      <c r="A93" s="130"/>
      <c r="B93" s="98">
        <v>68</v>
      </c>
      <c r="C93" s="99" t="s">
        <v>267</v>
      </c>
      <c r="D93" s="131" t="s">
        <v>268</v>
      </c>
      <c r="E93" s="80">
        <v>28004</v>
      </c>
      <c r="F93" s="132">
        <v>4.51</v>
      </c>
      <c r="G93" s="133">
        <v>1</v>
      </c>
      <c r="H93" s="134"/>
      <c r="I93" s="134"/>
      <c r="J93" s="134"/>
      <c r="K93" s="53"/>
      <c r="L93" s="135">
        <v>1.4</v>
      </c>
      <c r="M93" s="135">
        <v>1.68</v>
      </c>
      <c r="N93" s="135">
        <v>2.23</v>
      </c>
      <c r="O93" s="136">
        <v>2.57</v>
      </c>
      <c r="P93" s="137"/>
      <c r="Q93" s="104">
        <f t="shared" si="234"/>
        <v>0</v>
      </c>
      <c r="R93" s="137"/>
      <c r="S93" s="104">
        <f t="shared" si="235"/>
        <v>0</v>
      </c>
      <c r="T93" s="137">
        <v>30</v>
      </c>
      <c r="U93" s="104">
        <f t="shared" si="236"/>
        <v>7426324.7519999994</v>
      </c>
      <c r="V93" s="137"/>
      <c r="W93" s="105">
        <f t="shared" si="237"/>
        <v>0</v>
      </c>
      <c r="X93" s="104"/>
      <c r="Y93" s="104">
        <f t="shared" si="238"/>
        <v>0</v>
      </c>
      <c r="Z93" s="137"/>
      <c r="AA93" s="104">
        <f t="shared" si="239"/>
        <v>0</v>
      </c>
      <c r="AB93" s="104"/>
      <c r="AC93" s="137"/>
      <c r="AD93" s="137"/>
      <c r="AE93" s="104">
        <f t="shared" si="240"/>
        <v>0</v>
      </c>
      <c r="AF93" s="137">
        <v>0</v>
      </c>
      <c r="AG93" s="105">
        <f t="shared" si="241"/>
        <v>0</v>
      </c>
      <c r="AH93" s="137"/>
      <c r="AI93" s="104">
        <f t="shared" si="242"/>
        <v>0</v>
      </c>
      <c r="AJ93" s="137"/>
      <c r="AK93" s="104">
        <f t="shared" si="243"/>
        <v>0</v>
      </c>
      <c r="AL93" s="138"/>
      <c r="AM93" s="104">
        <f t="shared" si="244"/>
        <v>0</v>
      </c>
      <c r="AN93" s="104"/>
      <c r="AO93" s="108">
        <f t="shared" si="245"/>
        <v>0</v>
      </c>
      <c r="AP93" s="137"/>
      <c r="AQ93" s="104"/>
      <c r="AR93" s="137"/>
      <c r="AS93" s="105">
        <f t="shared" si="246"/>
        <v>0</v>
      </c>
      <c r="AT93" s="137"/>
      <c r="AU93" s="104">
        <f t="shared" si="247"/>
        <v>0</v>
      </c>
      <c r="AV93" s="88" t="e">
        <f>AU93-#REF!</f>
        <v>#REF!</v>
      </c>
      <c r="AW93" s="137">
        <v>2</v>
      </c>
      <c r="AX93" s="104">
        <f t="shared" si="248"/>
        <v>466797.55583999999</v>
      </c>
      <c r="AY93" s="137"/>
      <c r="AZ93" s="104">
        <f t="shared" si="249"/>
        <v>0</v>
      </c>
      <c r="BA93" s="137"/>
      <c r="BB93" s="105">
        <f t="shared" si="250"/>
        <v>0</v>
      </c>
      <c r="BC93" s="137"/>
      <c r="BD93" s="104">
        <f t="shared" si="251"/>
        <v>0</v>
      </c>
      <c r="BE93" s="137"/>
      <c r="BF93" s="104">
        <f t="shared" si="252"/>
        <v>0</v>
      </c>
      <c r="BG93" s="137"/>
      <c r="BH93" s="105">
        <f t="shared" ref="BH88:BH101" si="271">(BG93*$E93*$F93*$G93*$M93*$BH$11)</f>
        <v>0</v>
      </c>
      <c r="BI93" s="137"/>
      <c r="BJ93" s="108">
        <f t="shared" si="253"/>
        <v>0</v>
      </c>
      <c r="BK93" s="137"/>
      <c r="BL93" s="104">
        <f t="shared" si="254"/>
        <v>0</v>
      </c>
      <c r="BM93" s="137"/>
      <c r="BN93" s="104">
        <f t="shared" si="255"/>
        <v>0</v>
      </c>
      <c r="BO93" s="137"/>
      <c r="BP93" s="104">
        <f t="shared" si="256"/>
        <v>0</v>
      </c>
      <c r="BQ93" s="137">
        <v>0</v>
      </c>
      <c r="BR93" s="104">
        <f t="shared" si="266"/>
        <v>0</v>
      </c>
      <c r="BS93" s="137"/>
      <c r="BT93" s="105">
        <f t="shared" si="257"/>
        <v>0</v>
      </c>
      <c r="BU93" s="137"/>
      <c r="BV93" s="105">
        <f t="shared" si="258"/>
        <v>0</v>
      </c>
      <c r="BW93" s="137"/>
      <c r="BX93" s="104">
        <f t="shared" si="269"/>
        <v>0</v>
      </c>
      <c r="BY93" s="137"/>
      <c r="BZ93" s="104">
        <f t="shared" si="267"/>
        <v>0</v>
      </c>
      <c r="CA93" s="137"/>
      <c r="CB93" s="104">
        <f t="shared" si="270"/>
        <v>0</v>
      </c>
      <c r="CC93" s="137"/>
      <c r="CD93" s="104">
        <f t="shared" si="268"/>
        <v>0</v>
      </c>
      <c r="CE93" s="138"/>
      <c r="CF93" s="104">
        <f t="shared" si="259"/>
        <v>0</v>
      </c>
      <c r="CG93" s="137"/>
      <c r="CH93" s="139"/>
      <c r="CI93" s="137"/>
      <c r="CJ93" s="104">
        <f t="shared" si="260"/>
        <v>0</v>
      </c>
      <c r="CK93" s="140"/>
      <c r="CL93" s="104">
        <f t="shared" si="261"/>
        <v>0</v>
      </c>
      <c r="CM93" s="137"/>
      <c r="CN93" s="104">
        <f t="shared" si="262"/>
        <v>0</v>
      </c>
      <c r="CO93" s="137"/>
      <c r="CP93" s="104">
        <f t="shared" si="263"/>
        <v>0</v>
      </c>
      <c r="CQ93" s="104"/>
      <c r="CR93" s="111"/>
      <c r="CS93" s="104"/>
      <c r="CT93" s="104"/>
      <c r="CU93" s="105">
        <f t="shared" si="264"/>
        <v>32</v>
      </c>
      <c r="CV93" s="105">
        <f t="shared" si="265"/>
        <v>7893122.307839999</v>
      </c>
    </row>
    <row r="94" spans="1:100" s="144" customFormat="1" ht="24" customHeight="1" thickBot="1" x14ac:dyDescent="0.3">
      <c r="A94" s="141"/>
      <c r="B94" s="98">
        <v>69</v>
      </c>
      <c r="C94" s="99" t="s">
        <v>269</v>
      </c>
      <c r="D94" s="142" t="s">
        <v>270</v>
      </c>
      <c r="E94" s="80">
        <v>28004</v>
      </c>
      <c r="F94" s="101">
        <v>7.2</v>
      </c>
      <c r="G94" s="89">
        <v>1</v>
      </c>
      <c r="H94" s="89"/>
      <c r="I94" s="89"/>
      <c r="J94" s="89"/>
      <c r="K94" s="53"/>
      <c r="L94" s="143">
        <v>1.4</v>
      </c>
      <c r="M94" s="143">
        <v>1.68</v>
      </c>
      <c r="N94" s="143">
        <v>2.23</v>
      </c>
      <c r="O94" s="143">
        <v>2.57</v>
      </c>
      <c r="P94" s="104">
        <v>1</v>
      </c>
      <c r="Q94" s="104">
        <f t="shared" si="234"/>
        <v>310508.35200000001</v>
      </c>
      <c r="R94" s="104"/>
      <c r="S94" s="104">
        <f t="shared" si="235"/>
        <v>0</v>
      </c>
      <c r="T94" s="104">
        <v>10</v>
      </c>
      <c r="U94" s="104">
        <f t="shared" si="236"/>
        <v>3951924.4799999995</v>
      </c>
      <c r="V94" s="104"/>
      <c r="W94" s="105">
        <f t="shared" si="237"/>
        <v>0</v>
      </c>
      <c r="X94" s="104"/>
      <c r="Y94" s="104">
        <f t="shared" si="238"/>
        <v>0</v>
      </c>
      <c r="Z94" s="104"/>
      <c r="AA94" s="104">
        <f t="shared" si="239"/>
        <v>0</v>
      </c>
      <c r="AB94" s="104"/>
      <c r="AC94" s="104"/>
      <c r="AD94" s="104">
        <v>5</v>
      </c>
      <c r="AE94" s="104">
        <f t="shared" si="240"/>
        <v>1552541.76</v>
      </c>
      <c r="AF94" s="104">
        <v>3</v>
      </c>
      <c r="AG94" s="105">
        <f t="shared" si="241"/>
        <v>931525.05599999998</v>
      </c>
      <c r="AH94" s="104"/>
      <c r="AI94" s="104">
        <f t="shared" si="242"/>
        <v>0</v>
      </c>
      <c r="AJ94" s="104"/>
      <c r="AK94" s="104">
        <f t="shared" si="243"/>
        <v>0</v>
      </c>
      <c r="AL94" s="109"/>
      <c r="AM94" s="104">
        <f t="shared" si="244"/>
        <v>0</v>
      </c>
      <c r="AN94" s="104"/>
      <c r="AO94" s="108">
        <f t="shared" si="245"/>
        <v>0</v>
      </c>
      <c r="AP94" s="104"/>
      <c r="AQ94" s="104"/>
      <c r="AR94" s="104"/>
      <c r="AS94" s="105">
        <f t="shared" si="246"/>
        <v>0</v>
      </c>
      <c r="AT94" s="104"/>
      <c r="AU94" s="104">
        <f t="shared" si="247"/>
        <v>0</v>
      </c>
      <c r="AV94" s="88" t="e">
        <f>AU94-#REF!</f>
        <v>#REF!</v>
      </c>
      <c r="AW94" s="104">
        <v>1</v>
      </c>
      <c r="AX94" s="104">
        <f t="shared" si="248"/>
        <v>372610.02240000007</v>
      </c>
      <c r="AY94" s="104"/>
      <c r="AZ94" s="104">
        <f t="shared" si="249"/>
        <v>0</v>
      </c>
      <c r="BA94" s="104"/>
      <c r="BB94" s="105">
        <f t="shared" si="250"/>
        <v>0</v>
      </c>
      <c r="BC94" s="104"/>
      <c r="BD94" s="104">
        <f t="shared" si="251"/>
        <v>0</v>
      </c>
      <c r="BE94" s="104"/>
      <c r="BF94" s="104">
        <f t="shared" si="252"/>
        <v>0</v>
      </c>
      <c r="BG94" s="104"/>
      <c r="BH94" s="105">
        <f t="shared" si="271"/>
        <v>0</v>
      </c>
      <c r="BI94" s="104"/>
      <c r="BJ94" s="108">
        <f t="shared" si="253"/>
        <v>0</v>
      </c>
      <c r="BK94" s="104"/>
      <c r="BL94" s="104">
        <f t="shared" si="254"/>
        <v>0</v>
      </c>
      <c r="BM94" s="104"/>
      <c r="BN94" s="104">
        <f t="shared" si="255"/>
        <v>0</v>
      </c>
      <c r="BO94" s="104"/>
      <c r="BP94" s="104">
        <f t="shared" si="256"/>
        <v>0</v>
      </c>
      <c r="BQ94" s="104">
        <v>0</v>
      </c>
      <c r="BR94" s="104">
        <f t="shared" si="266"/>
        <v>0</v>
      </c>
      <c r="BS94" s="104"/>
      <c r="BT94" s="105">
        <f t="shared" si="257"/>
        <v>0</v>
      </c>
      <c r="BU94" s="104"/>
      <c r="BV94" s="105">
        <f t="shared" si="258"/>
        <v>0</v>
      </c>
      <c r="BW94" s="104"/>
      <c r="BX94" s="104">
        <f t="shared" si="269"/>
        <v>0</v>
      </c>
      <c r="BY94" s="104"/>
      <c r="BZ94" s="104">
        <f t="shared" si="267"/>
        <v>0</v>
      </c>
      <c r="CA94" s="104"/>
      <c r="CB94" s="104">
        <f t="shared" si="270"/>
        <v>0</v>
      </c>
      <c r="CC94" s="104"/>
      <c r="CD94" s="104">
        <f t="shared" si="268"/>
        <v>0</v>
      </c>
      <c r="CE94" s="109"/>
      <c r="CF94" s="104">
        <f t="shared" si="259"/>
        <v>0</v>
      </c>
      <c r="CG94" s="104"/>
      <c r="CH94" s="108"/>
      <c r="CI94" s="104"/>
      <c r="CJ94" s="104">
        <f t="shared" si="260"/>
        <v>0</v>
      </c>
      <c r="CK94" s="104"/>
      <c r="CL94" s="104">
        <f t="shared" si="261"/>
        <v>0</v>
      </c>
      <c r="CM94" s="104"/>
      <c r="CN94" s="104">
        <f t="shared" si="262"/>
        <v>0</v>
      </c>
      <c r="CO94" s="104"/>
      <c r="CP94" s="104">
        <f t="shared" si="263"/>
        <v>0</v>
      </c>
      <c r="CQ94" s="104"/>
      <c r="CR94" s="111"/>
      <c r="CS94" s="104"/>
      <c r="CT94" s="104"/>
      <c r="CU94" s="105">
        <f t="shared" si="264"/>
        <v>20</v>
      </c>
      <c r="CV94" s="105">
        <f t="shared" si="265"/>
        <v>7119109.6703999992</v>
      </c>
    </row>
    <row r="95" spans="1:100" ht="45" x14ac:dyDescent="0.25">
      <c r="A95" s="145"/>
      <c r="B95" s="98">
        <v>70</v>
      </c>
      <c r="C95" s="99" t="s">
        <v>271</v>
      </c>
      <c r="D95" s="146" t="s">
        <v>272</v>
      </c>
      <c r="E95" s="80">
        <v>28004</v>
      </c>
      <c r="F95" s="147">
        <v>1.18</v>
      </c>
      <c r="G95" s="94">
        <v>0.9</v>
      </c>
      <c r="H95" s="148"/>
      <c r="I95" s="148"/>
      <c r="J95" s="148"/>
      <c r="K95" s="53"/>
      <c r="L95" s="149">
        <v>1.4</v>
      </c>
      <c r="M95" s="149">
        <v>1.68</v>
      </c>
      <c r="N95" s="149">
        <v>2.23</v>
      </c>
      <c r="O95" s="150">
        <v>2.57</v>
      </c>
      <c r="P95" s="151">
        <v>5</v>
      </c>
      <c r="Q95" s="104">
        <f t="shared" si="234"/>
        <v>228999.90960000001</v>
      </c>
      <c r="R95" s="151"/>
      <c r="S95" s="104">
        <f t="shared" si="235"/>
        <v>0</v>
      </c>
      <c r="T95" s="151"/>
      <c r="U95" s="104">
        <f t="shared" si="236"/>
        <v>0</v>
      </c>
      <c r="V95" s="151"/>
      <c r="W95" s="105">
        <f t="shared" si="237"/>
        <v>0</v>
      </c>
      <c r="X95" s="104"/>
      <c r="Y95" s="104">
        <f t="shared" si="238"/>
        <v>0</v>
      </c>
      <c r="Z95" s="151"/>
      <c r="AA95" s="104">
        <f t="shared" si="239"/>
        <v>0</v>
      </c>
      <c r="AB95" s="151"/>
      <c r="AC95" s="151"/>
      <c r="AD95" s="151"/>
      <c r="AE95" s="104">
        <f t="shared" si="240"/>
        <v>0</v>
      </c>
      <c r="AF95" s="151">
        <v>300</v>
      </c>
      <c r="AG95" s="105">
        <f t="shared" si="241"/>
        <v>13739994.576000001</v>
      </c>
      <c r="AH95" s="151">
        <v>20</v>
      </c>
      <c r="AI95" s="104">
        <f t="shared" si="242"/>
        <v>1082545.0272000001</v>
      </c>
      <c r="AJ95" s="151">
        <v>16</v>
      </c>
      <c r="AK95" s="104">
        <f t="shared" si="243"/>
        <v>1039243.2261120001</v>
      </c>
      <c r="AL95" s="107"/>
      <c r="AM95" s="104">
        <f t="shared" si="244"/>
        <v>0</v>
      </c>
      <c r="AN95" s="104"/>
      <c r="AO95" s="108">
        <f t="shared" si="245"/>
        <v>0</v>
      </c>
      <c r="AP95" s="151"/>
      <c r="AQ95" s="104"/>
      <c r="AR95" s="151"/>
      <c r="AS95" s="105">
        <f t="shared" si="246"/>
        <v>0</v>
      </c>
      <c r="AT95" s="151">
        <v>3</v>
      </c>
      <c r="AU95" s="104"/>
      <c r="AV95" s="88" t="e">
        <f>AU95-#REF!</f>
        <v>#REF!</v>
      </c>
      <c r="AW95" s="151">
        <v>125</v>
      </c>
      <c r="AX95" s="104">
        <f t="shared" si="248"/>
        <v>6869997.2880000006</v>
      </c>
      <c r="AY95" s="151"/>
      <c r="AZ95" s="104">
        <f t="shared" si="249"/>
        <v>0</v>
      </c>
      <c r="BA95" s="151"/>
      <c r="BB95" s="105">
        <f t="shared" si="250"/>
        <v>0</v>
      </c>
      <c r="BC95" s="151"/>
      <c r="BD95" s="104">
        <f t="shared" si="251"/>
        <v>0</v>
      </c>
      <c r="BE95" s="151">
        <v>2</v>
      </c>
      <c r="BF95" s="104">
        <f t="shared" si="252"/>
        <v>89934.509952000008</v>
      </c>
      <c r="BG95" s="151">
        <v>13</v>
      </c>
      <c r="BH95" s="105"/>
      <c r="BI95" s="151">
        <v>2</v>
      </c>
      <c r="BJ95" s="108"/>
      <c r="BK95" s="151"/>
      <c r="BL95" s="104">
        <f t="shared" si="254"/>
        <v>0</v>
      </c>
      <c r="BM95" s="151"/>
      <c r="BN95" s="104">
        <f t="shared" si="255"/>
        <v>0</v>
      </c>
      <c r="BO95" s="151"/>
      <c r="BP95" s="104">
        <f t="shared" si="256"/>
        <v>0</v>
      </c>
      <c r="BQ95" s="151">
        <v>25</v>
      </c>
      <c r="BR95" s="104"/>
      <c r="BS95" s="151"/>
      <c r="BT95" s="105">
        <f t="shared" si="257"/>
        <v>0</v>
      </c>
      <c r="BU95" s="151"/>
      <c r="BV95" s="105">
        <f t="shared" si="258"/>
        <v>0</v>
      </c>
      <c r="BW95" s="151">
        <v>18</v>
      </c>
      <c r="BX95" s="104"/>
      <c r="BY95" s="151">
        <v>125</v>
      </c>
      <c r="BZ95" s="104"/>
      <c r="CA95" s="151">
        <v>33</v>
      </c>
      <c r="CB95" s="104"/>
      <c r="CC95" s="151">
        <v>15</v>
      </c>
      <c r="CD95" s="104"/>
      <c r="CE95" s="107"/>
      <c r="CF95" s="104">
        <f t="shared" si="259"/>
        <v>0</v>
      </c>
      <c r="CG95" s="151"/>
      <c r="CH95" s="152"/>
      <c r="CI95" s="151">
        <v>25</v>
      </c>
      <c r="CJ95" s="104">
        <f t="shared" si="260"/>
        <v>999272.33279999997</v>
      </c>
      <c r="CK95" s="153">
        <v>1</v>
      </c>
      <c r="CL95" s="104"/>
      <c r="CM95" s="151"/>
      <c r="CN95" s="104">
        <f t="shared" si="262"/>
        <v>0</v>
      </c>
      <c r="CO95" s="151">
        <v>10</v>
      </c>
      <c r="CP95" s="104"/>
      <c r="CQ95" s="151">
        <v>4</v>
      </c>
      <c r="CR95" s="111"/>
      <c r="CS95" s="104"/>
      <c r="CT95" s="104"/>
      <c r="CU95" s="105">
        <f t="shared" si="264"/>
        <v>742</v>
      </c>
      <c r="CV95" s="105">
        <f t="shared" si="265"/>
        <v>24049986.869664006</v>
      </c>
    </row>
    <row r="96" spans="1:100" ht="30" customHeight="1" x14ac:dyDescent="0.25">
      <c r="A96" s="76"/>
      <c r="B96" s="98">
        <v>71</v>
      </c>
      <c r="C96" s="99" t="s">
        <v>273</v>
      </c>
      <c r="D96" s="126" t="s">
        <v>274</v>
      </c>
      <c r="E96" s="80">
        <v>28004</v>
      </c>
      <c r="F96" s="101">
        <v>0.98</v>
      </c>
      <c r="G96" s="89">
        <v>1</v>
      </c>
      <c r="H96" s="90"/>
      <c r="I96" s="90"/>
      <c r="J96" s="90"/>
      <c r="K96" s="53"/>
      <c r="L96" s="102">
        <v>1.4</v>
      </c>
      <c r="M96" s="102">
        <v>1.68</v>
      </c>
      <c r="N96" s="102">
        <v>2.23</v>
      </c>
      <c r="O96" s="103">
        <v>2.57</v>
      </c>
      <c r="P96" s="104">
        <v>0</v>
      </c>
      <c r="Q96" s="104">
        <f t="shared" si="234"/>
        <v>0</v>
      </c>
      <c r="R96" s="104"/>
      <c r="S96" s="104">
        <f t="shared" si="235"/>
        <v>0</v>
      </c>
      <c r="T96" s="104">
        <v>450</v>
      </c>
      <c r="U96" s="104">
        <f t="shared" si="236"/>
        <v>24205537.439999994</v>
      </c>
      <c r="V96" s="104"/>
      <c r="W96" s="105">
        <f t="shared" si="237"/>
        <v>0</v>
      </c>
      <c r="X96" s="104"/>
      <c r="Y96" s="104">
        <f t="shared" si="238"/>
        <v>0</v>
      </c>
      <c r="Z96" s="104"/>
      <c r="AA96" s="104">
        <f t="shared" si="239"/>
        <v>0</v>
      </c>
      <c r="AB96" s="104"/>
      <c r="AC96" s="104"/>
      <c r="AD96" s="104"/>
      <c r="AE96" s="104">
        <f t="shared" si="240"/>
        <v>0</v>
      </c>
      <c r="AF96" s="104">
        <v>90</v>
      </c>
      <c r="AG96" s="105">
        <f t="shared" si="241"/>
        <v>3803727.3119999999</v>
      </c>
      <c r="AH96" s="104"/>
      <c r="AI96" s="104">
        <f t="shared" si="242"/>
        <v>0</v>
      </c>
      <c r="AJ96" s="104"/>
      <c r="AK96" s="104">
        <f t="shared" si="243"/>
        <v>0</v>
      </c>
      <c r="AL96" s="109"/>
      <c r="AM96" s="104">
        <f t="shared" si="244"/>
        <v>0</v>
      </c>
      <c r="AN96" s="104">
        <v>2</v>
      </c>
      <c r="AO96" s="108">
        <f t="shared" si="245"/>
        <v>101432.72831999999</v>
      </c>
      <c r="AP96" s="104"/>
      <c r="AQ96" s="104"/>
      <c r="AR96" s="104"/>
      <c r="AS96" s="105">
        <f t="shared" si="246"/>
        <v>0</v>
      </c>
      <c r="AT96" s="104"/>
      <c r="AU96" s="104">
        <f t="shared" si="247"/>
        <v>0</v>
      </c>
      <c r="AV96" s="88" t="e">
        <f>AU96-#REF!</f>
        <v>#REF!</v>
      </c>
      <c r="AW96" s="104">
        <v>350</v>
      </c>
      <c r="AX96" s="104">
        <f t="shared" si="248"/>
        <v>17750727.456</v>
      </c>
      <c r="AY96" s="104"/>
      <c r="AZ96" s="104">
        <f t="shared" si="249"/>
        <v>0</v>
      </c>
      <c r="BA96" s="104"/>
      <c r="BB96" s="105">
        <f t="shared" si="250"/>
        <v>0</v>
      </c>
      <c r="BC96" s="104"/>
      <c r="BD96" s="104">
        <f t="shared" si="251"/>
        <v>0</v>
      </c>
      <c r="BE96" s="104"/>
      <c r="BF96" s="104">
        <f t="shared" si="252"/>
        <v>0</v>
      </c>
      <c r="BG96" s="104">
        <v>11</v>
      </c>
      <c r="BH96" s="105"/>
      <c r="BI96" s="104">
        <v>0</v>
      </c>
      <c r="BJ96" s="108">
        <f t="shared" si="253"/>
        <v>0</v>
      </c>
      <c r="BK96" s="104"/>
      <c r="BL96" s="104">
        <f t="shared" si="254"/>
        <v>0</v>
      </c>
      <c r="BM96" s="104"/>
      <c r="BN96" s="104">
        <f t="shared" si="255"/>
        <v>0</v>
      </c>
      <c r="BO96" s="104"/>
      <c r="BP96" s="104">
        <f t="shared" si="256"/>
        <v>0</v>
      </c>
      <c r="BQ96" s="104">
        <v>10</v>
      </c>
      <c r="BR96" s="104"/>
      <c r="BS96" s="104"/>
      <c r="BT96" s="105">
        <f t="shared" si="257"/>
        <v>0</v>
      </c>
      <c r="BU96" s="104"/>
      <c r="BV96" s="105">
        <f t="shared" si="258"/>
        <v>0</v>
      </c>
      <c r="BW96" s="104">
        <v>10</v>
      </c>
      <c r="BX96" s="104"/>
      <c r="BY96" s="104">
        <v>9</v>
      </c>
      <c r="BZ96" s="104"/>
      <c r="CA96" s="104">
        <v>12</v>
      </c>
      <c r="CB96" s="104"/>
      <c r="CC96" s="104">
        <v>43</v>
      </c>
      <c r="CD96" s="104"/>
      <c r="CE96" s="109"/>
      <c r="CF96" s="104">
        <f t="shared" si="259"/>
        <v>0</v>
      </c>
      <c r="CG96" s="104"/>
      <c r="CH96" s="108"/>
      <c r="CI96" s="104">
        <v>25</v>
      </c>
      <c r="CJ96" s="104">
        <f t="shared" si="260"/>
        <v>922115.71199999994</v>
      </c>
      <c r="CK96" s="110">
        <v>15</v>
      </c>
      <c r="CL96" s="104"/>
      <c r="CM96" s="104">
        <v>6</v>
      </c>
      <c r="CN96" s="104">
        <f t="shared" si="262"/>
        <v>276634.71359999996</v>
      </c>
      <c r="CO96" s="104"/>
      <c r="CP96" s="104">
        <f t="shared" si="263"/>
        <v>0</v>
      </c>
      <c r="CQ96" s="104">
        <v>4</v>
      </c>
      <c r="CR96" s="111"/>
      <c r="CS96" s="104"/>
      <c r="CT96" s="104"/>
      <c r="CU96" s="105">
        <f t="shared" si="264"/>
        <v>1037</v>
      </c>
      <c r="CV96" s="105">
        <f t="shared" si="265"/>
        <v>47060175.361919992</v>
      </c>
    </row>
    <row r="97" spans="1:100" ht="45" x14ac:dyDescent="0.25">
      <c r="A97" s="76"/>
      <c r="B97" s="98">
        <v>72</v>
      </c>
      <c r="C97" s="99" t="s">
        <v>275</v>
      </c>
      <c r="D97" s="126" t="s">
        <v>276</v>
      </c>
      <c r="E97" s="80">
        <v>28004</v>
      </c>
      <c r="F97" s="101">
        <v>0.35</v>
      </c>
      <c r="G97" s="89">
        <v>1</v>
      </c>
      <c r="H97" s="90"/>
      <c r="I97" s="90"/>
      <c r="J97" s="90"/>
      <c r="K97" s="53"/>
      <c r="L97" s="102">
        <v>1.4</v>
      </c>
      <c r="M97" s="102">
        <v>1.68</v>
      </c>
      <c r="N97" s="102">
        <v>2.23</v>
      </c>
      <c r="O97" s="103">
        <v>2.57</v>
      </c>
      <c r="P97" s="104">
        <v>1</v>
      </c>
      <c r="Q97" s="104">
        <f t="shared" si="234"/>
        <v>15094.156000000001</v>
      </c>
      <c r="R97" s="104"/>
      <c r="S97" s="104">
        <f t="shared" si="235"/>
        <v>0</v>
      </c>
      <c r="T97" s="104"/>
      <c r="U97" s="104">
        <f t="shared" si="236"/>
        <v>0</v>
      </c>
      <c r="V97" s="104"/>
      <c r="W97" s="105">
        <f t="shared" si="237"/>
        <v>0</v>
      </c>
      <c r="X97" s="104"/>
      <c r="Y97" s="104">
        <f t="shared" si="238"/>
        <v>0</v>
      </c>
      <c r="Z97" s="104"/>
      <c r="AA97" s="104">
        <f t="shared" si="239"/>
        <v>0</v>
      </c>
      <c r="AB97" s="104"/>
      <c r="AC97" s="104"/>
      <c r="AD97" s="104"/>
      <c r="AE97" s="104">
        <f t="shared" si="240"/>
        <v>0</v>
      </c>
      <c r="AF97" s="104">
        <v>250</v>
      </c>
      <c r="AG97" s="105">
        <f t="shared" si="241"/>
        <v>3773539.0000000005</v>
      </c>
      <c r="AH97" s="104">
        <v>0</v>
      </c>
      <c r="AI97" s="104">
        <f t="shared" si="242"/>
        <v>0</v>
      </c>
      <c r="AJ97" s="104"/>
      <c r="AK97" s="104">
        <f t="shared" si="243"/>
        <v>0</v>
      </c>
      <c r="AL97" s="109"/>
      <c r="AM97" s="104">
        <f t="shared" si="244"/>
        <v>0</v>
      </c>
      <c r="AN97" s="104">
        <v>15</v>
      </c>
      <c r="AO97" s="108">
        <f t="shared" si="245"/>
        <v>271694.80800000002</v>
      </c>
      <c r="AP97" s="104"/>
      <c r="AQ97" s="104"/>
      <c r="AR97" s="104"/>
      <c r="AS97" s="105">
        <f t="shared" si="246"/>
        <v>0</v>
      </c>
      <c r="AT97" s="104"/>
      <c r="AU97" s="104">
        <f t="shared" si="247"/>
        <v>0</v>
      </c>
      <c r="AV97" s="88" t="e">
        <f>AU97-#REF!</f>
        <v>#REF!</v>
      </c>
      <c r="AW97" s="104">
        <v>139</v>
      </c>
      <c r="AX97" s="104">
        <f t="shared" si="248"/>
        <v>2517705.2208000002</v>
      </c>
      <c r="AY97" s="104"/>
      <c r="AZ97" s="104">
        <f t="shared" si="249"/>
        <v>0</v>
      </c>
      <c r="BA97" s="104"/>
      <c r="BB97" s="105">
        <f t="shared" si="250"/>
        <v>0</v>
      </c>
      <c r="BC97" s="104">
        <v>2</v>
      </c>
      <c r="BD97" s="104"/>
      <c r="BE97" s="104">
        <v>11</v>
      </c>
      <c r="BF97" s="104">
        <f t="shared" si="252"/>
        <v>163016.88479999997</v>
      </c>
      <c r="BG97" s="104">
        <v>45</v>
      </c>
      <c r="BH97" s="105"/>
      <c r="BI97" s="104">
        <v>13</v>
      </c>
      <c r="BJ97" s="108"/>
      <c r="BK97" s="104"/>
      <c r="BL97" s="104">
        <f t="shared" si="254"/>
        <v>0</v>
      </c>
      <c r="BM97" s="104"/>
      <c r="BN97" s="104">
        <f t="shared" si="255"/>
        <v>0</v>
      </c>
      <c r="BO97" s="104"/>
      <c r="BP97" s="104">
        <f t="shared" si="256"/>
        <v>0</v>
      </c>
      <c r="BQ97" s="104">
        <v>32</v>
      </c>
      <c r="BR97" s="104"/>
      <c r="BS97" s="104"/>
      <c r="BT97" s="105">
        <f t="shared" si="257"/>
        <v>0</v>
      </c>
      <c r="BU97" s="104"/>
      <c r="BV97" s="105">
        <f t="shared" si="258"/>
        <v>0</v>
      </c>
      <c r="BW97" s="104">
        <v>30</v>
      </c>
      <c r="BX97" s="104"/>
      <c r="BY97" s="104">
        <v>40</v>
      </c>
      <c r="BZ97" s="104"/>
      <c r="CA97" s="104">
        <v>86</v>
      </c>
      <c r="CB97" s="104"/>
      <c r="CC97" s="104">
        <v>75</v>
      </c>
      <c r="CD97" s="104"/>
      <c r="CE97" s="109">
        <v>107</v>
      </c>
      <c r="CF97" s="104">
        <f t="shared" si="259"/>
        <v>1585709.6976000001</v>
      </c>
      <c r="CG97" s="104"/>
      <c r="CH97" s="108"/>
      <c r="CI97" s="104">
        <v>50</v>
      </c>
      <c r="CJ97" s="104">
        <f t="shared" si="260"/>
        <v>658654.07999999996</v>
      </c>
      <c r="CK97" s="110">
        <v>8</v>
      </c>
      <c r="CL97" s="104"/>
      <c r="CM97" s="104">
        <v>25</v>
      </c>
      <c r="CN97" s="104">
        <f t="shared" si="262"/>
        <v>411658.79999999993</v>
      </c>
      <c r="CO97" s="104">
        <v>20</v>
      </c>
      <c r="CP97" s="104"/>
      <c r="CQ97" s="104">
        <v>17</v>
      </c>
      <c r="CR97" s="111"/>
      <c r="CS97" s="104"/>
      <c r="CT97" s="104"/>
      <c r="CU97" s="105">
        <f t="shared" si="264"/>
        <v>966</v>
      </c>
      <c r="CV97" s="105">
        <f t="shared" si="265"/>
        <v>9397072.6472000014</v>
      </c>
    </row>
    <row r="98" spans="1:100" ht="30" customHeight="1" x14ac:dyDescent="0.25">
      <c r="A98" s="76"/>
      <c r="B98" s="98">
        <v>73</v>
      </c>
      <c r="C98" s="99" t="s">
        <v>277</v>
      </c>
      <c r="D98" s="126" t="s">
        <v>278</v>
      </c>
      <c r="E98" s="80">
        <v>28004</v>
      </c>
      <c r="F98" s="101">
        <v>0.5</v>
      </c>
      <c r="G98" s="89">
        <v>1</v>
      </c>
      <c r="H98" s="90"/>
      <c r="I98" s="90"/>
      <c r="J98" s="90"/>
      <c r="K98" s="53"/>
      <c r="L98" s="102">
        <v>1.4</v>
      </c>
      <c r="M98" s="102">
        <v>1.68</v>
      </c>
      <c r="N98" s="102">
        <v>2.23</v>
      </c>
      <c r="O98" s="103">
        <v>2.57</v>
      </c>
      <c r="P98" s="104">
        <v>1</v>
      </c>
      <c r="Q98" s="104">
        <f t="shared" si="234"/>
        <v>21563.08</v>
      </c>
      <c r="R98" s="104"/>
      <c r="S98" s="104">
        <f t="shared" si="235"/>
        <v>0</v>
      </c>
      <c r="T98" s="104">
        <v>1300</v>
      </c>
      <c r="U98" s="104">
        <f t="shared" si="236"/>
        <v>35677096</v>
      </c>
      <c r="V98" s="104"/>
      <c r="W98" s="105">
        <f t="shared" si="237"/>
        <v>0</v>
      </c>
      <c r="X98" s="104"/>
      <c r="Y98" s="104">
        <f t="shared" si="238"/>
        <v>0</v>
      </c>
      <c r="Z98" s="104"/>
      <c r="AA98" s="104">
        <f t="shared" si="239"/>
        <v>0</v>
      </c>
      <c r="AB98" s="104"/>
      <c r="AC98" s="104"/>
      <c r="AD98" s="104"/>
      <c r="AE98" s="104">
        <f t="shared" si="240"/>
        <v>0</v>
      </c>
      <c r="AF98" s="104">
        <v>30</v>
      </c>
      <c r="AG98" s="105">
        <f t="shared" si="241"/>
        <v>646892.4</v>
      </c>
      <c r="AH98" s="104"/>
      <c r="AI98" s="104">
        <f t="shared" si="242"/>
        <v>0</v>
      </c>
      <c r="AJ98" s="104">
        <v>1</v>
      </c>
      <c r="AK98" s="104">
        <f t="shared" si="243"/>
        <v>30580.368000000002</v>
      </c>
      <c r="AL98" s="109"/>
      <c r="AM98" s="104">
        <f t="shared" si="244"/>
        <v>0</v>
      </c>
      <c r="AN98" s="104">
        <v>1</v>
      </c>
      <c r="AO98" s="108">
        <f t="shared" si="245"/>
        <v>25875.696000000004</v>
      </c>
      <c r="AP98" s="104"/>
      <c r="AQ98" s="104"/>
      <c r="AR98" s="104"/>
      <c r="AS98" s="105">
        <f t="shared" si="246"/>
        <v>0</v>
      </c>
      <c r="AT98" s="104"/>
      <c r="AU98" s="104">
        <f t="shared" si="247"/>
        <v>0</v>
      </c>
      <c r="AV98" s="88" t="e">
        <f>AU98-#REF!</f>
        <v>#REF!</v>
      </c>
      <c r="AW98" s="104">
        <v>1518</v>
      </c>
      <c r="AX98" s="104">
        <f t="shared" si="248"/>
        <v>39279306.527999997</v>
      </c>
      <c r="AY98" s="104">
        <v>500</v>
      </c>
      <c r="AZ98" s="104">
        <f t="shared" si="249"/>
        <v>11761680</v>
      </c>
      <c r="BA98" s="104"/>
      <c r="BB98" s="105">
        <f t="shared" si="250"/>
        <v>0</v>
      </c>
      <c r="BC98" s="104">
        <v>115</v>
      </c>
      <c r="BD98" s="104"/>
      <c r="BE98" s="104">
        <v>96</v>
      </c>
      <c r="BF98" s="104">
        <f t="shared" si="252"/>
        <v>2032418.304</v>
      </c>
      <c r="BG98" s="104">
        <v>244</v>
      </c>
      <c r="BH98" s="105"/>
      <c r="BI98" s="104">
        <v>236</v>
      </c>
      <c r="BJ98" s="108"/>
      <c r="BK98" s="104">
        <v>15</v>
      </c>
      <c r="BL98" s="104">
        <f t="shared" si="254"/>
        <v>294042</v>
      </c>
      <c r="BM98" s="104"/>
      <c r="BN98" s="104">
        <f t="shared" si="255"/>
        <v>0</v>
      </c>
      <c r="BO98" s="104"/>
      <c r="BP98" s="104">
        <f t="shared" si="256"/>
        <v>0</v>
      </c>
      <c r="BQ98" s="104">
        <v>200</v>
      </c>
      <c r="BR98" s="104"/>
      <c r="BS98" s="104"/>
      <c r="BT98" s="105">
        <f t="shared" si="257"/>
        <v>0</v>
      </c>
      <c r="BU98" s="104"/>
      <c r="BV98" s="105">
        <f t="shared" si="258"/>
        <v>0</v>
      </c>
      <c r="BW98" s="104">
        <v>216</v>
      </c>
      <c r="BX98" s="104"/>
      <c r="BY98" s="104">
        <v>326</v>
      </c>
      <c r="BZ98" s="104"/>
      <c r="CA98" s="104">
        <v>166</v>
      </c>
      <c r="CB98" s="104"/>
      <c r="CC98" s="104">
        <v>243</v>
      </c>
      <c r="CD98" s="104"/>
      <c r="CE98" s="109">
        <v>275</v>
      </c>
      <c r="CF98" s="104">
        <f t="shared" si="259"/>
        <v>5822031.6000000006</v>
      </c>
      <c r="CG98" s="104"/>
      <c r="CH98" s="108"/>
      <c r="CI98" s="104">
        <v>160</v>
      </c>
      <c r="CJ98" s="104">
        <f t="shared" si="260"/>
        <v>3010990.0800000001</v>
      </c>
      <c r="CK98" s="110">
        <v>9</v>
      </c>
      <c r="CL98" s="104"/>
      <c r="CM98" s="104">
        <v>216</v>
      </c>
      <c r="CN98" s="104">
        <f t="shared" si="262"/>
        <v>5081045.76</v>
      </c>
      <c r="CO98" s="104">
        <v>100</v>
      </c>
      <c r="CP98" s="104"/>
      <c r="CQ98" s="104">
        <v>230</v>
      </c>
      <c r="CR98" s="111"/>
      <c r="CS98" s="104"/>
      <c r="CT98" s="104"/>
      <c r="CU98" s="105">
        <f t="shared" si="264"/>
        <v>6198</v>
      </c>
      <c r="CV98" s="105">
        <f t="shared" si="265"/>
        <v>103683521.81599998</v>
      </c>
    </row>
    <row r="99" spans="1:100" ht="21.75" customHeight="1" x14ac:dyDescent="0.25">
      <c r="A99" s="76"/>
      <c r="B99" s="98">
        <v>74</v>
      </c>
      <c r="C99" s="99" t="s">
        <v>279</v>
      </c>
      <c r="D99" s="126" t="s">
        <v>280</v>
      </c>
      <c r="E99" s="80">
        <v>28004</v>
      </c>
      <c r="F99" s="154">
        <v>1</v>
      </c>
      <c r="G99" s="89">
        <v>1</v>
      </c>
      <c r="H99" s="90"/>
      <c r="I99" s="90"/>
      <c r="J99" s="90"/>
      <c r="K99" s="53"/>
      <c r="L99" s="102">
        <v>1.4</v>
      </c>
      <c r="M99" s="102">
        <v>1.68</v>
      </c>
      <c r="N99" s="102">
        <v>2.23</v>
      </c>
      <c r="O99" s="103">
        <v>2.57</v>
      </c>
      <c r="P99" s="104"/>
      <c r="Q99" s="104">
        <f t="shared" si="234"/>
        <v>0</v>
      </c>
      <c r="R99" s="104"/>
      <c r="S99" s="104">
        <f t="shared" si="235"/>
        <v>0</v>
      </c>
      <c r="T99" s="104">
        <v>24</v>
      </c>
      <c r="U99" s="104">
        <f t="shared" si="236"/>
        <v>1317308.1599999997</v>
      </c>
      <c r="V99" s="104"/>
      <c r="W99" s="105">
        <f t="shared" si="237"/>
        <v>0</v>
      </c>
      <c r="X99" s="104"/>
      <c r="Y99" s="104">
        <f t="shared" si="238"/>
        <v>0</v>
      </c>
      <c r="Z99" s="104"/>
      <c r="AA99" s="104">
        <f t="shared" si="239"/>
        <v>0</v>
      </c>
      <c r="AB99" s="104"/>
      <c r="AC99" s="104"/>
      <c r="AD99" s="104"/>
      <c r="AE99" s="104">
        <f t="shared" si="240"/>
        <v>0</v>
      </c>
      <c r="AF99" s="104">
        <v>10</v>
      </c>
      <c r="AG99" s="105">
        <f t="shared" si="241"/>
        <v>431261.60000000003</v>
      </c>
      <c r="AH99" s="104"/>
      <c r="AI99" s="104">
        <f t="shared" si="242"/>
        <v>0</v>
      </c>
      <c r="AJ99" s="104"/>
      <c r="AK99" s="104">
        <f t="shared" si="243"/>
        <v>0</v>
      </c>
      <c r="AL99" s="109"/>
      <c r="AM99" s="104">
        <f t="shared" si="244"/>
        <v>0</v>
      </c>
      <c r="AN99" s="104"/>
      <c r="AO99" s="108">
        <f t="shared" si="245"/>
        <v>0</v>
      </c>
      <c r="AP99" s="104"/>
      <c r="AQ99" s="104"/>
      <c r="AR99" s="104"/>
      <c r="AS99" s="105">
        <f t="shared" si="246"/>
        <v>0</v>
      </c>
      <c r="AT99" s="104"/>
      <c r="AU99" s="104">
        <f t="shared" si="247"/>
        <v>0</v>
      </c>
      <c r="AV99" s="88" t="e">
        <f>AU99-#REF!</f>
        <v>#REF!</v>
      </c>
      <c r="AW99" s="104">
        <v>0</v>
      </c>
      <c r="AX99" s="104">
        <f t="shared" si="248"/>
        <v>0</v>
      </c>
      <c r="AY99" s="104"/>
      <c r="AZ99" s="104">
        <f t="shared" si="249"/>
        <v>0</v>
      </c>
      <c r="BA99" s="104"/>
      <c r="BB99" s="105">
        <f t="shared" si="250"/>
        <v>0</v>
      </c>
      <c r="BC99" s="104"/>
      <c r="BD99" s="104">
        <f t="shared" si="251"/>
        <v>0</v>
      </c>
      <c r="BE99" s="104"/>
      <c r="BF99" s="104">
        <f t="shared" si="252"/>
        <v>0</v>
      </c>
      <c r="BG99" s="104">
        <v>3</v>
      </c>
      <c r="BH99" s="105"/>
      <c r="BI99" s="104"/>
      <c r="BJ99" s="108">
        <f t="shared" si="253"/>
        <v>0</v>
      </c>
      <c r="BK99" s="104"/>
      <c r="BL99" s="104">
        <f t="shared" si="254"/>
        <v>0</v>
      </c>
      <c r="BM99" s="104"/>
      <c r="BN99" s="104">
        <f t="shared" si="255"/>
        <v>0</v>
      </c>
      <c r="BO99" s="104"/>
      <c r="BP99" s="104">
        <f t="shared" si="256"/>
        <v>0</v>
      </c>
      <c r="BQ99" s="104">
        <v>3</v>
      </c>
      <c r="BR99" s="104"/>
      <c r="BS99" s="104"/>
      <c r="BT99" s="105">
        <f t="shared" si="257"/>
        <v>0</v>
      </c>
      <c r="BU99" s="104"/>
      <c r="BV99" s="105">
        <f t="shared" si="258"/>
        <v>0</v>
      </c>
      <c r="BW99" s="104"/>
      <c r="BX99" s="104">
        <f t="shared" si="269"/>
        <v>0</v>
      </c>
      <c r="BY99" s="104">
        <v>88</v>
      </c>
      <c r="BZ99" s="104"/>
      <c r="CA99" s="104">
        <v>2</v>
      </c>
      <c r="CB99" s="104"/>
      <c r="CC99" s="104"/>
      <c r="CD99" s="104">
        <f t="shared" si="268"/>
        <v>0</v>
      </c>
      <c r="CE99" s="109"/>
      <c r="CF99" s="104">
        <f t="shared" si="259"/>
        <v>0</v>
      </c>
      <c r="CG99" s="104"/>
      <c r="CH99" s="108"/>
      <c r="CI99" s="104">
        <v>5</v>
      </c>
      <c r="CJ99" s="104">
        <f t="shared" si="260"/>
        <v>188186.88</v>
      </c>
      <c r="CK99" s="110"/>
      <c r="CL99" s="104">
        <f t="shared" si="261"/>
        <v>0</v>
      </c>
      <c r="CM99" s="104"/>
      <c r="CN99" s="104">
        <f t="shared" si="262"/>
        <v>0</v>
      </c>
      <c r="CO99" s="104"/>
      <c r="CP99" s="104">
        <f t="shared" si="263"/>
        <v>0</v>
      </c>
      <c r="CQ99" s="104"/>
      <c r="CR99" s="111"/>
      <c r="CS99" s="104"/>
      <c r="CT99" s="104"/>
      <c r="CU99" s="105">
        <f t="shared" si="264"/>
        <v>135</v>
      </c>
      <c r="CV99" s="105">
        <f t="shared" si="265"/>
        <v>1936756.6399999997</v>
      </c>
    </row>
    <row r="100" spans="1:100" ht="30" customHeight="1" x14ac:dyDescent="0.25">
      <c r="A100" s="76"/>
      <c r="B100" s="98">
        <v>75</v>
      </c>
      <c r="C100" s="99" t="s">
        <v>281</v>
      </c>
      <c r="D100" s="100" t="s">
        <v>282</v>
      </c>
      <c r="E100" s="80">
        <v>28004</v>
      </c>
      <c r="F100" s="121">
        <v>4.4000000000000004</v>
      </c>
      <c r="G100" s="89">
        <v>1</v>
      </c>
      <c r="H100" s="89"/>
      <c r="I100" s="89"/>
      <c r="J100" s="89"/>
      <c r="K100" s="53"/>
      <c r="L100" s="102">
        <v>1.4</v>
      </c>
      <c r="M100" s="102">
        <v>1.68</v>
      </c>
      <c r="N100" s="102">
        <v>2.23</v>
      </c>
      <c r="O100" s="103">
        <v>2.57</v>
      </c>
      <c r="P100" s="104">
        <v>1</v>
      </c>
      <c r="Q100" s="104">
        <f t="shared" si="234"/>
        <v>189755.10399999999</v>
      </c>
      <c r="R100" s="104"/>
      <c r="S100" s="104">
        <f t="shared" si="235"/>
        <v>0</v>
      </c>
      <c r="T100" s="104">
        <v>5</v>
      </c>
      <c r="U100" s="104">
        <f t="shared" si="236"/>
        <v>1207532.4799999997</v>
      </c>
      <c r="V100" s="104"/>
      <c r="W100" s="105">
        <f t="shared" si="237"/>
        <v>0</v>
      </c>
      <c r="X100" s="104"/>
      <c r="Y100" s="104">
        <f t="shared" si="238"/>
        <v>0</v>
      </c>
      <c r="Z100" s="104"/>
      <c r="AA100" s="104">
        <f t="shared" si="239"/>
        <v>0</v>
      </c>
      <c r="AB100" s="104"/>
      <c r="AC100" s="104"/>
      <c r="AD100" s="104">
        <v>5</v>
      </c>
      <c r="AE100" s="104">
        <f t="shared" si="240"/>
        <v>948775.52</v>
      </c>
      <c r="AF100" s="104">
        <v>15</v>
      </c>
      <c r="AG100" s="105">
        <f t="shared" si="241"/>
        <v>2846326.5600000005</v>
      </c>
      <c r="AH100" s="104">
        <v>2</v>
      </c>
      <c r="AI100" s="104">
        <f t="shared" si="242"/>
        <v>448512.06399999995</v>
      </c>
      <c r="AJ100" s="104">
        <v>1</v>
      </c>
      <c r="AK100" s="104">
        <f t="shared" si="243"/>
        <v>269107.23840000003</v>
      </c>
      <c r="AL100" s="109"/>
      <c r="AM100" s="104">
        <f t="shared" si="244"/>
        <v>0</v>
      </c>
      <c r="AN100" s="104"/>
      <c r="AO100" s="108">
        <f t="shared" si="245"/>
        <v>0</v>
      </c>
      <c r="AP100" s="104"/>
      <c r="AQ100" s="104"/>
      <c r="AR100" s="104"/>
      <c r="AS100" s="105">
        <f t="shared" si="246"/>
        <v>0</v>
      </c>
      <c r="AT100" s="104"/>
      <c r="AU100" s="104">
        <f t="shared" si="247"/>
        <v>0</v>
      </c>
      <c r="AV100" s="88" t="e">
        <f>AU100-#REF!</f>
        <v>#REF!</v>
      </c>
      <c r="AW100" s="104">
        <v>20</v>
      </c>
      <c r="AX100" s="104">
        <f t="shared" si="248"/>
        <v>4554122.4960000003</v>
      </c>
      <c r="AY100" s="104"/>
      <c r="AZ100" s="104">
        <f t="shared" si="249"/>
        <v>0</v>
      </c>
      <c r="BA100" s="104"/>
      <c r="BB100" s="105">
        <f t="shared" si="250"/>
        <v>0</v>
      </c>
      <c r="BC100" s="104"/>
      <c r="BD100" s="104">
        <f t="shared" si="251"/>
        <v>0</v>
      </c>
      <c r="BE100" s="104"/>
      <c r="BF100" s="104">
        <f t="shared" si="252"/>
        <v>0</v>
      </c>
      <c r="BG100" s="104"/>
      <c r="BH100" s="105">
        <f t="shared" si="271"/>
        <v>0</v>
      </c>
      <c r="BI100" s="104"/>
      <c r="BJ100" s="108">
        <f t="shared" si="253"/>
        <v>0</v>
      </c>
      <c r="BK100" s="104"/>
      <c r="BL100" s="104">
        <f t="shared" si="254"/>
        <v>0</v>
      </c>
      <c r="BM100" s="104"/>
      <c r="BN100" s="104">
        <f t="shared" si="255"/>
        <v>0</v>
      </c>
      <c r="BO100" s="104"/>
      <c r="BP100" s="104">
        <f t="shared" si="256"/>
        <v>0</v>
      </c>
      <c r="BQ100" s="104">
        <v>0</v>
      </c>
      <c r="BR100" s="104">
        <f t="shared" si="266"/>
        <v>0</v>
      </c>
      <c r="BS100" s="104"/>
      <c r="BT100" s="105">
        <f t="shared" si="257"/>
        <v>0</v>
      </c>
      <c r="BU100" s="104"/>
      <c r="BV100" s="105">
        <f t="shared" si="258"/>
        <v>0</v>
      </c>
      <c r="BW100" s="104"/>
      <c r="BX100" s="104">
        <f t="shared" si="269"/>
        <v>0</v>
      </c>
      <c r="BY100" s="104"/>
      <c r="BZ100" s="104">
        <f t="shared" si="267"/>
        <v>0</v>
      </c>
      <c r="CA100" s="104"/>
      <c r="CB100" s="104">
        <f t="shared" si="270"/>
        <v>0</v>
      </c>
      <c r="CC100" s="104"/>
      <c r="CD100" s="104">
        <f t="shared" si="268"/>
        <v>0</v>
      </c>
      <c r="CE100" s="109"/>
      <c r="CF100" s="104">
        <f t="shared" si="259"/>
        <v>0</v>
      </c>
      <c r="CG100" s="104"/>
      <c r="CH100" s="108"/>
      <c r="CI100" s="104"/>
      <c r="CJ100" s="104">
        <f t="shared" si="260"/>
        <v>0</v>
      </c>
      <c r="CK100" s="110"/>
      <c r="CL100" s="104">
        <f t="shared" si="261"/>
        <v>0</v>
      </c>
      <c r="CM100" s="104"/>
      <c r="CN100" s="104">
        <f t="shared" si="262"/>
        <v>0</v>
      </c>
      <c r="CO100" s="104"/>
      <c r="CP100" s="104">
        <f t="shared" si="263"/>
        <v>0</v>
      </c>
      <c r="CQ100" s="104"/>
      <c r="CR100" s="111"/>
      <c r="CS100" s="104"/>
      <c r="CT100" s="104"/>
      <c r="CU100" s="105">
        <f t="shared" si="264"/>
        <v>49</v>
      </c>
      <c r="CV100" s="105">
        <f t="shared" si="265"/>
        <v>10464131.462400001</v>
      </c>
    </row>
    <row r="101" spans="1:100" x14ac:dyDescent="0.25">
      <c r="A101" s="76"/>
      <c r="B101" s="98">
        <v>76</v>
      </c>
      <c r="C101" s="99" t="s">
        <v>283</v>
      </c>
      <c r="D101" s="126" t="s">
        <v>284</v>
      </c>
      <c r="E101" s="80">
        <v>28004</v>
      </c>
      <c r="F101" s="121">
        <v>2.2999999999999998</v>
      </c>
      <c r="G101" s="89">
        <v>1</v>
      </c>
      <c r="H101" s="90"/>
      <c r="I101" s="90"/>
      <c r="J101" s="90"/>
      <c r="K101" s="53"/>
      <c r="L101" s="102">
        <v>1.4</v>
      </c>
      <c r="M101" s="102">
        <v>1.68</v>
      </c>
      <c r="N101" s="102">
        <v>2.23</v>
      </c>
      <c r="O101" s="103">
        <v>2.57</v>
      </c>
      <c r="P101" s="104">
        <v>2</v>
      </c>
      <c r="Q101" s="104">
        <f t="shared" si="234"/>
        <v>198380.33599999998</v>
      </c>
      <c r="R101" s="104"/>
      <c r="S101" s="104">
        <f t="shared" si="235"/>
        <v>0</v>
      </c>
      <c r="T101" s="104">
        <v>1</v>
      </c>
      <c r="U101" s="104">
        <f t="shared" si="236"/>
        <v>126242.03199999998</v>
      </c>
      <c r="V101" s="104"/>
      <c r="W101" s="105">
        <f t="shared" si="237"/>
        <v>0</v>
      </c>
      <c r="X101" s="104"/>
      <c r="Y101" s="104">
        <f t="shared" si="238"/>
        <v>0</v>
      </c>
      <c r="Z101" s="104"/>
      <c r="AA101" s="104">
        <f t="shared" si="239"/>
        <v>0</v>
      </c>
      <c r="AB101" s="104"/>
      <c r="AC101" s="104"/>
      <c r="AD101" s="104"/>
      <c r="AE101" s="104">
        <f t="shared" si="240"/>
        <v>0</v>
      </c>
      <c r="AF101" s="104">
        <v>2</v>
      </c>
      <c r="AG101" s="105">
        <f t="shared" si="241"/>
        <v>198380.33599999998</v>
      </c>
      <c r="AH101" s="104"/>
      <c r="AI101" s="104">
        <f t="shared" si="242"/>
        <v>0</v>
      </c>
      <c r="AJ101" s="104"/>
      <c r="AK101" s="104">
        <f t="shared" si="243"/>
        <v>0</v>
      </c>
      <c r="AL101" s="109"/>
      <c r="AM101" s="104">
        <f t="shared" si="244"/>
        <v>0</v>
      </c>
      <c r="AN101" s="104"/>
      <c r="AO101" s="108">
        <f t="shared" si="245"/>
        <v>0</v>
      </c>
      <c r="AP101" s="104"/>
      <c r="AQ101" s="104"/>
      <c r="AR101" s="104"/>
      <c r="AS101" s="105">
        <f t="shared" si="246"/>
        <v>0</v>
      </c>
      <c r="AT101" s="104"/>
      <c r="AU101" s="104">
        <f t="shared" si="247"/>
        <v>0</v>
      </c>
      <c r="AV101" s="88" t="e">
        <f>AU101-#REF!</f>
        <v>#REF!</v>
      </c>
      <c r="AW101" s="104">
        <v>0</v>
      </c>
      <c r="AX101" s="104">
        <f t="shared" si="248"/>
        <v>0</v>
      </c>
      <c r="AY101" s="104"/>
      <c r="AZ101" s="104">
        <f t="shared" si="249"/>
        <v>0</v>
      </c>
      <c r="BA101" s="104"/>
      <c r="BB101" s="105">
        <f t="shared" si="250"/>
        <v>0</v>
      </c>
      <c r="BC101" s="104"/>
      <c r="BD101" s="104">
        <f t="shared" si="251"/>
        <v>0</v>
      </c>
      <c r="BE101" s="104"/>
      <c r="BF101" s="104">
        <f t="shared" si="252"/>
        <v>0</v>
      </c>
      <c r="BG101" s="104"/>
      <c r="BH101" s="105">
        <f t="shared" si="271"/>
        <v>0</v>
      </c>
      <c r="BI101" s="104"/>
      <c r="BJ101" s="108">
        <f t="shared" si="253"/>
        <v>0</v>
      </c>
      <c r="BK101" s="104"/>
      <c r="BL101" s="104">
        <f t="shared" si="254"/>
        <v>0</v>
      </c>
      <c r="BM101" s="104"/>
      <c r="BN101" s="104">
        <f t="shared" si="255"/>
        <v>0</v>
      </c>
      <c r="BO101" s="104"/>
      <c r="BP101" s="104">
        <f t="shared" si="256"/>
        <v>0</v>
      </c>
      <c r="BQ101" s="104">
        <v>0</v>
      </c>
      <c r="BR101" s="104">
        <f t="shared" si="266"/>
        <v>0</v>
      </c>
      <c r="BS101" s="104"/>
      <c r="BT101" s="105">
        <f t="shared" si="257"/>
        <v>0</v>
      </c>
      <c r="BU101" s="104"/>
      <c r="BV101" s="105">
        <f t="shared" si="258"/>
        <v>0</v>
      </c>
      <c r="BW101" s="104"/>
      <c r="BX101" s="104">
        <f t="shared" si="269"/>
        <v>0</v>
      </c>
      <c r="BY101" s="104"/>
      <c r="BZ101" s="104">
        <f t="shared" si="267"/>
        <v>0</v>
      </c>
      <c r="CA101" s="104"/>
      <c r="CB101" s="104">
        <f t="shared" si="270"/>
        <v>0</v>
      </c>
      <c r="CC101" s="104"/>
      <c r="CD101" s="104">
        <f t="shared" si="268"/>
        <v>0</v>
      </c>
      <c r="CE101" s="109"/>
      <c r="CF101" s="104">
        <f t="shared" si="259"/>
        <v>0</v>
      </c>
      <c r="CG101" s="104"/>
      <c r="CH101" s="108"/>
      <c r="CI101" s="104">
        <v>1</v>
      </c>
      <c r="CJ101" s="104">
        <f t="shared" si="260"/>
        <v>86565.964800000002</v>
      </c>
      <c r="CK101" s="110"/>
      <c r="CL101" s="104">
        <f t="shared" si="261"/>
        <v>0</v>
      </c>
      <c r="CM101" s="104"/>
      <c r="CN101" s="104">
        <f t="shared" si="262"/>
        <v>0</v>
      </c>
      <c r="CO101" s="104"/>
      <c r="CP101" s="104">
        <f t="shared" si="263"/>
        <v>0</v>
      </c>
      <c r="CQ101" s="104"/>
      <c r="CR101" s="111"/>
      <c r="CS101" s="104"/>
      <c r="CT101" s="104"/>
      <c r="CU101" s="105">
        <f t="shared" si="264"/>
        <v>6</v>
      </c>
      <c r="CV101" s="105">
        <f t="shared" si="265"/>
        <v>609568.66879999987</v>
      </c>
    </row>
    <row r="102" spans="1:100" ht="27.75" customHeight="1" x14ac:dyDescent="0.25">
      <c r="A102" s="76"/>
      <c r="B102" s="98">
        <v>77</v>
      </c>
      <c r="C102" s="99" t="s">
        <v>285</v>
      </c>
      <c r="D102" s="126" t="s">
        <v>286</v>
      </c>
      <c r="E102" s="80">
        <v>28004</v>
      </c>
      <c r="F102" s="121">
        <v>1.89</v>
      </c>
      <c r="G102" s="94">
        <v>0.8</v>
      </c>
      <c r="H102" s="122"/>
      <c r="I102" s="122"/>
      <c r="J102" s="122"/>
      <c r="K102" s="116">
        <v>0.91120000000000001</v>
      </c>
      <c r="L102" s="102">
        <v>1.4</v>
      </c>
      <c r="M102" s="102">
        <v>1.68</v>
      </c>
      <c r="N102" s="102">
        <v>2.23</v>
      </c>
      <c r="O102" s="103">
        <v>2.57</v>
      </c>
      <c r="P102" s="104"/>
      <c r="Q102" s="117">
        <f t="shared" ref="Q102:Q105" si="272">(P102*$E102*$F102*((1-$K102)+$K102*$L102*$Q$11*$G102))</f>
        <v>0</v>
      </c>
      <c r="R102" s="117"/>
      <c r="S102" s="117">
        <f>(R102*$E102*$F102*((1-$K102)+$K102*$L102*$S$11*$G102))</f>
        <v>0</v>
      </c>
      <c r="T102" s="117">
        <v>28</v>
      </c>
      <c r="U102" s="117">
        <f t="shared" ref="U102:U105" si="273">(T102*$E102*$F102*((1-$K102)+$K102*$L102*U$11*$G102))</f>
        <v>2248983.3138554879</v>
      </c>
      <c r="V102" s="104"/>
      <c r="W102" s="117">
        <f>(V102*$E102*$F102*((1-$K102)+$K102*$L102*$W$11*$G102))</f>
        <v>0</v>
      </c>
      <c r="X102" s="104"/>
      <c r="Y102" s="117">
        <f>(X102*$E102*$F102*((1-$K102)+$K102*$L102*$Y$11*$G102))</f>
        <v>0</v>
      </c>
      <c r="Z102" s="104"/>
      <c r="AA102" s="117">
        <f>(Z102*$E102*$F102*((1-$K102)+$K102*$L102*$AA$11*$G102))</f>
        <v>0</v>
      </c>
      <c r="AB102" s="104"/>
      <c r="AC102" s="104"/>
      <c r="AD102" s="104"/>
      <c r="AE102" s="117">
        <f t="shared" ref="AE102:AE105" si="274">(AD102*$E102*$F102*((1-$K102)+$K102*$L102*AE$11*$G102))</f>
        <v>0</v>
      </c>
      <c r="AF102" s="104">
        <v>500</v>
      </c>
      <c r="AG102" s="117">
        <f t="shared" ref="AG102:AG105" si="275">(AF102*$E102*$F102*((1-$K102)+$K102*$G102*AG$11*$L102))</f>
        <v>32058180.749952</v>
      </c>
      <c r="AH102" s="104"/>
      <c r="AI102" s="117">
        <f t="shared" ref="AI102:AI105" si="276">(AH102*$E102*$F102*((1-$K102)+$K102*$G102*AI$11*$L102))</f>
        <v>0</v>
      </c>
      <c r="AJ102" s="104"/>
      <c r="AK102" s="117">
        <f t="shared" ref="AK102:AK105" si="277">(AJ102*$E102*$F102*((1-$K102)+$K102*$G102*AK$11*$M102))</f>
        <v>0</v>
      </c>
      <c r="AL102" s="109"/>
      <c r="AM102" s="155"/>
      <c r="AN102" s="104"/>
      <c r="AO102" s="117">
        <f t="shared" ref="AO102:AO105" si="278">(AN102*$E102*$F102*((1-$K102)+$K102*$G102*AO$11*$M102))</f>
        <v>0</v>
      </c>
      <c r="AP102" s="104"/>
      <c r="AQ102" s="104"/>
      <c r="AR102" s="104"/>
      <c r="AS102" s="104"/>
      <c r="AT102" s="104"/>
      <c r="AU102" s="117">
        <f t="shared" ref="AU102:AU105" si="279">(AT102*$E102*$F102*((1-$K102)+$K102*$G102*AU$11*$L102))</f>
        <v>0</v>
      </c>
      <c r="AV102" s="88" t="e">
        <f>AU102-#REF!</f>
        <v>#REF!</v>
      </c>
      <c r="AW102" s="104">
        <v>300</v>
      </c>
      <c r="AX102" s="117">
        <f>(AW102*$E102*$F102*((1-$K102)+$K102*$M102*$G102*$AX$11))</f>
        <v>22799892.100285444</v>
      </c>
      <c r="AY102" s="104"/>
      <c r="AZ102" s="117">
        <f t="shared" ref="AZ102:AZ105" si="280">(AY102*$E102*$F102*((1-$K102)+$K102*$G102*AZ$11*$M102))</f>
        <v>0</v>
      </c>
      <c r="BA102" s="104"/>
      <c r="BB102" s="104"/>
      <c r="BC102" s="104"/>
      <c r="BD102" s="117">
        <f t="shared" ref="BD102:BD105" si="281">(BC102*$E102*$F102*((1-$K102)+$K102*$G102*BD$11*$M102))</f>
        <v>0</v>
      </c>
      <c r="BE102" s="104"/>
      <c r="BF102" s="117">
        <f t="shared" ref="BF102:BF105" si="282">(BE102*$E102*$F102*((1-$K102)+$K102*$G102*BF$11*$M102))</f>
        <v>0</v>
      </c>
      <c r="BG102" s="104"/>
      <c r="BH102" s="117">
        <f t="shared" ref="BH102:BH105" si="283">(BG102*$E102*$F102*((1-$K102)+$K102*$G102*BH$11*$M102))</f>
        <v>0</v>
      </c>
      <c r="BI102" s="104"/>
      <c r="BJ102" s="117">
        <f t="shared" ref="BJ102:BJ105" si="284">(BI102*$E102*$F102*((1-$K102)+$K102*$G102*BJ$11*$M102))</f>
        <v>0</v>
      </c>
      <c r="BK102" s="104"/>
      <c r="BL102" s="117">
        <f t="shared" ref="BL102:BL105" si="285">(BK102*$E102*$F102*((1-$K102)+$K102*$G102*BL$11*$L102))</f>
        <v>0</v>
      </c>
      <c r="BM102" s="104"/>
      <c r="BN102" s="117">
        <f t="shared" ref="BN102:BN105" si="286">(BM102*$E102*$F102*((1-$K102)+$K102*$G102*BN$11*$L102))</f>
        <v>0</v>
      </c>
      <c r="BO102" s="104"/>
      <c r="BP102" s="104"/>
      <c r="BQ102" s="104">
        <v>0</v>
      </c>
      <c r="BR102" s="117">
        <f t="shared" ref="BR102:BR105" si="287">(BQ102*$E102*$F102*((1-$K102)+$K102*$G102*BR$11*$M102))</f>
        <v>0</v>
      </c>
      <c r="BS102" s="104"/>
      <c r="BT102" s="104"/>
      <c r="BU102" s="104"/>
      <c r="BV102" s="117">
        <f t="shared" ref="BV102:BV105" si="288">(BU102*$E102*$F102*((1-$K102)+$K102*$G102*BV$11*$L102))</f>
        <v>0</v>
      </c>
      <c r="BW102" s="104"/>
      <c r="BX102" s="117">
        <f t="shared" ref="BX102:BX105" si="289">(BW102*$E102*$F102*((1-$K102)+$K102*$G102*BX$11*$L102))</f>
        <v>0</v>
      </c>
      <c r="BY102" s="104">
        <v>1</v>
      </c>
      <c r="BZ102" s="117"/>
      <c r="CA102" s="104"/>
      <c r="CB102" s="118">
        <f>CA102*$E102*$F102*((1-$K102)+$K102*$L102*$CB$11*$G102)</f>
        <v>0</v>
      </c>
      <c r="CC102" s="104">
        <v>17</v>
      </c>
      <c r="CD102" s="117"/>
      <c r="CE102" s="109"/>
      <c r="CF102" s="117">
        <f t="shared" ref="CF102:CF105" si="290">(CE102*$E102*$F102*((1-$K102)+$K102*$G102*CF$11*$M102))</f>
        <v>0</v>
      </c>
      <c r="CG102" s="104"/>
      <c r="CH102" s="108"/>
      <c r="CI102" s="104"/>
      <c r="CJ102" s="104"/>
      <c r="CK102" s="110"/>
      <c r="CL102" s="117">
        <f t="shared" ref="CL102:CL105" si="291">((CK102*$E102*$F102*((1-$K102)+$K102*$G102*CL$11*$M102)))</f>
        <v>0</v>
      </c>
      <c r="CM102" s="104">
        <v>2</v>
      </c>
      <c r="CN102" s="117">
        <f t="shared" ref="CN102:CN105" si="292">(CM102*$E102*$F102*((1-$K102)+$K102*$G102*CN$11*$M102))</f>
        <v>139035.70375833599</v>
      </c>
      <c r="CO102" s="104"/>
      <c r="CP102" s="117">
        <f t="shared" ref="CP102:CP105" si="293">(CO102*$E102*$F102*((1-$K102)+$K102*$G102*CP$11*$N102))</f>
        <v>0</v>
      </c>
      <c r="CQ102" s="104"/>
      <c r="CR102" s="117"/>
      <c r="CS102" s="240"/>
      <c r="CT102" s="240"/>
      <c r="CU102" s="105">
        <f t="shared" si="264"/>
        <v>848</v>
      </c>
      <c r="CV102" s="118">
        <f t="shared" si="265"/>
        <v>57246091.867851265</v>
      </c>
    </row>
    <row r="103" spans="1:100" ht="30" customHeight="1" x14ac:dyDescent="0.25">
      <c r="A103" s="76"/>
      <c r="B103" s="98">
        <v>78</v>
      </c>
      <c r="C103" s="99" t="s">
        <v>287</v>
      </c>
      <c r="D103" s="126" t="s">
        <v>288</v>
      </c>
      <c r="E103" s="80">
        <v>28004</v>
      </c>
      <c r="F103" s="121">
        <v>4.08</v>
      </c>
      <c r="G103" s="94">
        <v>0.8</v>
      </c>
      <c r="H103" s="122"/>
      <c r="I103" s="122"/>
      <c r="J103" s="122"/>
      <c r="K103" s="116">
        <v>0.61299999999999999</v>
      </c>
      <c r="L103" s="102">
        <v>1.4</v>
      </c>
      <c r="M103" s="102">
        <v>1.68</v>
      </c>
      <c r="N103" s="102">
        <v>2.23</v>
      </c>
      <c r="O103" s="103">
        <v>2.57</v>
      </c>
      <c r="P103" s="104"/>
      <c r="Q103" s="117">
        <f t="shared" si="272"/>
        <v>0</v>
      </c>
      <c r="R103" s="104"/>
      <c r="S103" s="117">
        <f>(R103*$E103*$F103*((1-$K103)+$K103*$L103*$S$11*$G103))</f>
        <v>0</v>
      </c>
      <c r="T103" s="117">
        <v>150</v>
      </c>
      <c r="U103" s="117">
        <f t="shared" si="273"/>
        <v>23105781.378431998</v>
      </c>
      <c r="V103" s="104"/>
      <c r="W103" s="117">
        <f>(V103*$E103*$F103*((1-$K103)+$K103*$L103*$W$11*$G103))</f>
        <v>0</v>
      </c>
      <c r="X103" s="104"/>
      <c r="Y103" s="117">
        <f>(X103*$E103*$F103*((1-$K103)+$K103*$L103*$Y$11*$G103))</f>
        <v>0</v>
      </c>
      <c r="Z103" s="104"/>
      <c r="AA103" s="117">
        <f>(Z103*$E103*$F103*((1-$K103)+$K103*$L103*$AA$11*$G103))</f>
        <v>0</v>
      </c>
      <c r="AB103" s="104"/>
      <c r="AC103" s="104"/>
      <c r="AD103" s="104"/>
      <c r="AE103" s="117">
        <f t="shared" si="274"/>
        <v>0</v>
      </c>
      <c r="AF103" s="104">
        <v>565</v>
      </c>
      <c r="AG103" s="117">
        <f t="shared" si="275"/>
        <v>73735549.194892794</v>
      </c>
      <c r="AH103" s="104"/>
      <c r="AI103" s="117">
        <f t="shared" si="276"/>
        <v>0</v>
      </c>
      <c r="AJ103" s="104"/>
      <c r="AK103" s="117">
        <f t="shared" si="277"/>
        <v>0</v>
      </c>
      <c r="AL103" s="109"/>
      <c r="AM103" s="155"/>
      <c r="AN103" s="104"/>
      <c r="AO103" s="117">
        <f t="shared" si="278"/>
        <v>0</v>
      </c>
      <c r="AP103" s="104"/>
      <c r="AQ103" s="104"/>
      <c r="AR103" s="104"/>
      <c r="AS103" s="104"/>
      <c r="AT103" s="104"/>
      <c r="AU103" s="117">
        <f t="shared" si="279"/>
        <v>0</v>
      </c>
      <c r="AV103" s="88" t="e">
        <f>AU103-#REF!</f>
        <v>#REF!</v>
      </c>
      <c r="AW103" s="104">
        <v>290</v>
      </c>
      <c r="AX103" s="117">
        <f>(AW103*$E103*$F103*((1-$K103)+$K103*$M103*$G103*$AX$11))</f>
        <v>42851280.729461759</v>
      </c>
      <c r="AY103" s="104"/>
      <c r="AZ103" s="117">
        <f t="shared" si="280"/>
        <v>0</v>
      </c>
      <c r="BA103" s="104"/>
      <c r="BB103" s="104"/>
      <c r="BC103" s="104"/>
      <c r="BD103" s="117">
        <f t="shared" si="281"/>
        <v>0</v>
      </c>
      <c r="BE103" s="104"/>
      <c r="BF103" s="117">
        <f t="shared" si="282"/>
        <v>0</v>
      </c>
      <c r="BG103" s="104"/>
      <c r="BH103" s="117">
        <f t="shared" si="283"/>
        <v>0</v>
      </c>
      <c r="BI103" s="104"/>
      <c r="BJ103" s="117">
        <f t="shared" si="284"/>
        <v>0</v>
      </c>
      <c r="BK103" s="104"/>
      <c r="BL103" s="117">
        <f t="shared" si="285"/>
        <v>0</v>
      </c>
      <c r="BM103" s="104"/>
      <c r="BN103" s="117">
        <f t="shared" si="286"/>
        <v>0</v>
      </c>
      <c r="BO103" s="104"/>
      <c r="BP103" s="104"/>
      <c r="BQ103" s="104">
        <v>0</v>
      </c>
      <c r="BR103" s="117">
        <f t="shared" si="287"/>
        <v>0</v>
      </c>
      <c r="BS103" s="104"/>
      <c r="BT103" s="104"/>
      <c r="BU103" s="104"/>
      <c r="BV103" s="117">
        <f t="shared" si="288"/>
        <v>0</v>
      </c>
      <c r="BW103" s="104"/>
      <c r="BX103" s="117">
        <f t="shared" si="289"/>
        <v>0</v>
      </c>
      <c r="BY103" s="104">
        <v>1</v>
      </c>
      <c r="BZ103" s="117"/>
      <c r="CA103" s="104"/>
      <c r="CB103" s="118">
        <f>CA103*$E103*$F103*((1-$K103)+$K103*$L103*$CB$11*$G103)</f>
        <v>0</v>
      </c>
      <c r="CC103" s="104">
        <v>5</v>
      </c>
      <c r="CD103" s="117"/>
      <c r="CE103" s="109"/>
      <c r="CF103" s="117">
        <f t="shared" si="290"/>
        <v>0</v>
      </c>
      <c r="CG103" s="104"/>
      <c r="CH103" s="108"/>
      <c r="CI103" s="104"/>
      <c r="CJ103" s="104"/>
      <c r="CK103" s="110"/>
      <c r="CL103" s="117">
        <f t="shared" si="291"/>
        <v>0</v>
      </c>
      <c r="CM103" s="104">
        <v>1</v>
      </c>
      <c r="CN103" s="117">
        <f t="shared" si="292"/>
        <v>138349.77871104001</v>
      </c>
      <c r="CO103" s="104"/>
      <c r="CP103" s="117">
        <f t="shared" si="293"/>
        <v>0</v>
      </c>
      <c r="CQ103" s="104"/>
      <c r="CR103" s="117"/>
      <c r="CS103" s="240"/>
      <c r="CT103" s="240"/>
      <c r="CU103" s="105">
        <f t="shared" si="264"/>
        <v>1012</v>
      </c>
      <c r="CV103" s="118">
        <f t="shared" si="265"/>
        <v>139830961.08149761</v>
      </c>
    </row>
    <row r="104" spans="1:100" ht="30" customHeight="1" x14ac:dyDescent="0.25">
      <c r="A104" s="76"/>
      <c r="B104" s="98">
        <v>79</v>
      </c>
      <c r="C104" s="99" t="s">
        <v>289</v>
      </c>
      <c r="D104" s="100" t="s">
        <v>290</v>
      </c>
      <c r="E104" s="80">
        <v>28004</v>
      </c>
      <c r="F104" s="90">
        <v>6.17</v>
      </c>
      <c r="G104" s="94">
        <v>0.8</v>
      </c>
      <c r="H104" s="122"/>
      <c r="I104" s="122"/>
      <c r="J104" s="122"/>
      <c r="K104" s="116">
        <v>0.63239999999999996</v>
      </c>
      <c r="L104" s="102">
        <v>1.4</v>
      </c>
      <c r="M104" s="102">
        <v>1.68</v>
      </c>
      <c r="N104" s="102">
        <v>2.23</v>
      </c>
      <c r="O104" s="103">
        <v>2.57</v>
      </c>
      <c r="P104" s="104"/>
      <c r="Q104" s="117">
        <f t="shared" si="272"/>
        <v>0</v>
      </c>
      <c r="R104" s="104"/>
      <c r="S104" s="117">
        <f>(R104*$E104*$F104*((1-$K104)+$K104*$L104*$S$11*$G104))</f>
        <v>0</v>
      </c>
      <c r="T104" s="117">
        <v>5</v>
      </c>
      <c r="U104" s="117">
        <f t="shared" si="273"/>
        <v>1174247.44983488</v>
      </c>
      <c r="V104" s="104"/>
      <c r="W104" s="117">
        <f>(V104*$E104*$F104*((1-$K104)+$K104*$L104*$W$11*$G104))</f>
        <v>0</v>
      </c>
      <c r="X104" s="104"/>
      <c r="Y104" s="117">
        <f>(X104*$E104*$F104*((1-$K104)+$K104*$L104*$Y$11*$G104))</f>
        <v>0</v>
      </c>
      <c r="Z104" s="104"/>
      <c r="AA104" s="117">
        <f>(Z104*$E104*$F104*((1-$K104)+$K104*$L104*$AA$11*$G104))</f>
        <v>0</v>
      </c>
      <c r="AB104" s="104"/>
      <c r="AC104" s="104"/>
      <c r="AD104" s="104"/>
      <c r="AE104" s="117">
        <f t="shared" si="274"/>
        <v>0</v>
      </c>
      <c r="AF104" s="104">
        <v>60</v>
      </c>
      <c r="AG104" s="117">
        <f t="shared" si="275"/>
        <v>11888105.720317442</v>
      </c>
      <c r="AH104" s="104"/>
      <c r="AI104" s="117">
        <f t="shared" si="276"/>
        <v>0</v>
      </c>
      <c r="AJ104" s="104"/>
      <c r="AK104" s="117">
        <f t="shared" si="277"/>
        <v>0</v>
      </c>
      <c r="AL104" s="109"/>
      <c r="AM104" s="155"/>
      <c r="AN104" s="104"/>
      <c r="AO104" s="117">
        <f t="shared" si="278"/>
        <v>0</v>
      </c>
      <c r="AP104" s="104"/>
      <c r="AQ104" s="104"/>
      <c r="AR104" s="104"/>
      <c r="AS104" s="104"/>
      <c r="AT104" s="104"/>
      <c r="AU104" s="117">
        <f t="shared" si="279"/>
        <v>0</v>
      </c>
      <c r="AV104" s="88" t="e">
        <f>AU104-#REF!</f>
        <v>#REF!</v>
      </c>
      <c r="AW104" s="104">
        <v>30</v>
      </c>
      <c r="AX104" s="117">
        <f>(AW104*$E104*$F104*((1-$K104)+$K104*$M104*$G104*$AX$11))</f>
        <v>6751769.5419824645</v>
      </c>
      <c r="AY104" s="104"/>
      <c r="AZ104" s="117">
        <f t="shared" si="280"/>
        <v>0</v>
      </c>
      <c r="BA104" s="104"/>
      <c r="BB104" s="104"/>
      <c r="BC104" s="104"/>
      <c r="BD104" s="117">
        <f t="shared" si="281"/>
        <v>0</v>
      </c>
      <c r="BE104" s="104"/>
      <c r="BF104" s="117">
        <f t="shared" si="282"/>
        <v>0</v>
      </c>
      <c r="BG104" s="104"/>
      <c r="BH104" s="117">
        <f t="shared" si="283"/>
        <v>0</v>
      </c>
      <c r="BI104" s="104"/>
      <c r="BJ104" s="117">
        <f t="shared" si="284"/>
        <v>0</v>
      </c>
      <c r="BK104" s="104"/>
      <c r="BL104" s="117">
        <f t="shared" si="285"/>
        <v>0</v>
      </c>
      <c r="BM104" s="104"/>
      <c r="BN104" s="117">
        <f t="shared" si="286"/>
        <v>0</v>
      </c>
      <c r="BO104" s="104"/>
      <c r="BP104" s="104"/>
      <c r="BQ104" s="104">
        <v>0</v>
      </c>
      <c r="BR104" s="117">
        <f t="shared" si="287"/>
        <v>0</v>
      </c>
      <c r="BS104" s="104"/>
      <c r="BT104" s="104"/>
      <c r="BU104" s="104"/>
      <c r="BV104" s="117">
        <f t="shared" si="288"/>
        <v>0</v>
      </c>
      <c r="BW104" s="104"/>
      <c r="BX104" s="117">
        <f t="shared" si="289"/>
        <v>0</v>
      </c>
      <c r="BY104" s="104"/>
      <c r="BZ104" s="117">
        <f t="shared" ref="BZ102:BZ105" si="294">(BY104*$E104*$F104*((1-$K104)+$K104*$G104*BZ$11*$L104))</f>
        <v>0</v>
      </c>
      <c r="CA104" s="104"/>
      <c r="CB104" s="118">
        <f>CA104*$E104*$F104*((1-$K104)+$K104*$L104*$CB$11*$G104)</f>
        <v>0</v>
      </c>
      <c r="CC104" s="104"/>
      <c r="CD104" s="117">
        <f t="shared" ref="CD103:CD105" si="295">(CC104*$E104*$F104*((1-$K104)+$K104*$G104*CD$11*$M104))</f>
        <v>0</v>
      </c>
      <c r="CE104" s="109"/>
      <c r="CF104" s="117">
        <f t="shared" si="290"/>
        <v>0</v>
      </c>
      <c r="CG104" s="104"/>
      <c r="CH104" s="108"/>
      <c r="CI104" s="104"/>
      <c r="CJ104" s="104"/>
      <c r="CK104" s="110"/>
      <c r="CL104" s="117">
        <f t="shared" si="291"/>
        <v>0</v>
      </c>
      <c r="CM104" s="104"/>
      <c r="CN104" s="117">
        <f t="shared" si="292"/>
        <v>0</v>
      </c>
      <c r="CO104" s="104"/>
      <c r="CP104" s="117">
        <f t="shared" si="293"/>
        <v>0</v>
      </c>
      <c r="CQ104" s="104"/>
      <c r="CR104" s="117"/>
      <c r="CS104" s="240"/>
      <c r="CT104" s="240"/>
      <c r="CU104" s="105">
        <f t="shared" si="264"/>
        <v>95</v>
      </c>
      <c r="CV104" s="118">
        <f t="shared" si="265"/>
        <v>19814122.712134786</v>
      </c>
    </row>
    <row r="105" spans="1:100" ht="30.75" customHeight="1" x14ac:dyDescent="0.25">
      <c r="A105" s="76"/>
      <c r="B105" s="98">
        <v>80</v>
      </c>
      <c r="C105" s="99" t="s">
        <v>291</v>
      </c>
      <c r="D105" s="100" t="s">
        <v>292</v>
      </c>
      <c r="E105" s="80">
        <v>28004</v>
      </c>
      <c r="F105" s="90">
        <v>12.07</v>
      </c>
      <c r="G105" s="94">
        <v>0.8</v>
      </c>
      <c r="H105" s="122"/>
      <c r="I105" s="122"/>
      <c r="J105" s="122"/>
      <c r="K105" s="116">
        <v>0.77629999999999999</v>
      </c>
      <c r="L105" s="102">
        <v>1.4</v>
      </c>
      <c r="M105" s="102">
        <v>1.68</v>
      </c>
      <c r="N105" s="102">
        <v>2.23</v>
      </c>
      <c r="O105" s="103">
        <v>2.57</v>
      </c>
      <c r="P105" s="104"/>
      <c r="Q105" s="117">
        <f t="shared" si="272"/>
        <v>0</v>
      </c>
      <c r="R105" s="117"/>
      <c r="S105" s="117">
        <f>(R105*$E105*$F105*((1-$K105)+$K105*$L105*$S$11*$G105))</f>
        <v>0</v>
      </c>
      <c r="T105" s="117"/>
      <c r="U105" s="117">
        <f t="shared" si="273"/>
        <v>0</v>
      </c>
      <c r="V105" s="104"/>
      <c r="W105" s="117">
        <f>(V105*$E105*$F105*((1-$K105)+$K105*$L105*$W$11*$G105))</f>
        <v>0</v>
      </c>
      <c r="X105" s="104"/>
      <c r="Y105" s="117">
        <f>(X105*$E105*$F105*((1-$K105)+$K105*$L105*$Y$11*$G105))</f>
        <v>0</v>
      </c>
      <c r="Z105" s="104"/>
      <c r="AA105" s="117">
        <f>(Z105*$E105*$F105*((1-$K105)+$K105*$L105*$AA$11*$G105))</f>
        <v>0</v>
      </c>
      <c r="AB105" s="104"/>
      <c r="AC105" s="104"/>
      <c r="AD105" s="104"/>
      <c r="AE105" s="117">
        <f t="shared" si="274"/>
        <v>0</v>
      </c>
      <c r="AF105" s="104">
        <v>15</v>
      </c>
      <c r="AG105" s="117">
        <f t="shared" si="275"/>
        <v>5983261.6806187201</v>
      </c>
      <c r="AH105" s="104"/>
      <c r="AI105" s="117">
        <f t="shared" si="276"/>
        <v>0</v>
      </c>
      <c r="AJ105" s="104"/>
      <c r="AK105" s="117">
        <f t="shared" si="277"/>
        <v>0</v>
      </c>
      <c r="AL105" s="109"/>
      <c r="AM105" s="155"/>
      <c r="AN105" s="104"/>
      <c r="AO105" s="117">
        <f t="shared" si="278"/>
        <v>0</v>
      </c>
      <c r="AP105" s="104"/>
      <c r="AQ105" s="104"/>
      <c r="AR105" s="104"/>
      <c r="AS105" s="104"/>
      <c r="AT105" s="104"/>
      <c r="AU105" s="117">
        <f t="shared" si="279"/>
        <v>0</v>
      </c>
      <c r="AV105" s="88" t="e">
        <f>AU105-#REF!</f>
        <v>#REF!</v>
      </c>
      <c r="AW105" s="104">
        <v>2</v>
      </c>
      <c r="AX105" s="117">
        <f>(AW105*$E105*$F105*((1-$K105)+$K105*$M105*$G105*$AX$11))</f>
        <v>927076.88800459553</v>
      </c>
      <c r="AY105" s="104"/>
      <c r="AZ105" s="117">
        <f t="shared" si="280"/>
        <v>0</v>
      </c>
      <c r="BA105" s="104"/>
      <c r="BB105" s="104"/>
      <c r="BC105" s="104"/>
      <c r="BD105" s="117">
        <f t="shared" si="281"/>
        <v>0</v>
      </c>
      <c r="BE105" s="104"/>
      <c r="BF105" s="117">
        <f t="shared" si="282"/>
        <v>0</v>
      </c>
      <c r="BG105" s="104"/>
      <c r="BH105" s="117">
        <f t="shared" si="283"/>
        <v>0</v>
      </c>
      <c r="BI105" s="104"/>
      <c r="BJ105" s="117">
        <f t="shared" si="284"/>
        <v>0</v>
      </c>
      <c r="BK105" s="104"/>
      <c r="BL105" s="117">
        <f t="shared" si="285"/>
        <v>0</v>
      </c>
      <c r="BM105" s="104"/>
      <c r="BN105" s="117">
        <f t="shared" si="286"/>
        <v>0</v>
      </c>
      <c r="BO105" s="104"/>
      <c r="BP105" s="104"/>
      <c r="BQ105" s="104">
        <v>0</v>
      </c>
      <c r="BR105" s="117">
        <f t="shared" si="287"/>
        <v>0</v>
      </c>
      <c r="BS105" s="104"/>
      <c r="BT105" s="104"/>
      <c r="BU105" s="104"/>
      <c r="BV105" s="117">
        <f t="shared" si="288"/>
        <v>0</v>
      </c>
      <c r="BW105" s="104"/>
      <c r="BX105" s="117">
        <f t="shared" si="289"/>
        <v>0</v>
      </c>
      <c r="BY105" s="104"/>
      <c r="BZ105" s="117">
        <f t="shared" si="294"/>
        <v>0</v>
      </c>
      <c r="CA105" s="104"/>
      <c r="CB105" s="118">
        <f>CA105*$E105*$F105*((1-$K105)+$K105*$L105*$CB$11*$G105)</f>
        <v>0</v>
      </c>
      <c r="CC105" s="104"/>
      <c r="CD105" s="117">
        <f t="shared" si="295"/>
        <v>0</v>
      </c>
      <c r="CE105" s="109"/>
      <c r="CF105" s="117">
        <f t="shared" si="290"/>
        <v>0</v>
      </c>
      <c r="CG105" s="104"/>
      <c r="CH105" s="108"/>
      <c r="CI105" s="104"/>
      <c r="CJ105" s="104"/>
      <c r="CK105" s="110"/>
      <c r="CL105" s="117">
        <f t="shared" si="291"/>
        <v>0</v>
      </c>
      <c r="CM105" s="104"/>
      <c r="CN105" s="117">
        <f t="shared" si="292"/>
        <v>0</v>
      </c>
      <c r="CO105" s="104"/>
      <c r="CP105" s="117">
        <f t="shared" si="293"/>
        <v>0</v>
      </c>
      <c r="CQ105" s="104"/>
      <c r="CR105" s="117"/>
      <c r="CS105" s="240"/>
      <c r="CT105" s="240"/>
      <c r="CU105" s="105">
        <f t="shared" si="264"/>
        <v>17</v>
      </c>
      <c r="CV105" s="118">
        <f t="shared" si="265"/>
        <v>6910338.5686233155</v>
      </c>
    </row>
    <row r="106" spans="1:100" ht="32.25" customHeight="1" x14ac:dyDescent="0.25">
      <c r="A106" s="76"/>
      <c r="B106" s="98">
        <v>81</v>
      </c>
      <c r="C106" s="99" t="s">
        <v>293</v>
      </c>
      <c r="D106" s="126" t="s">
        <v>294</v>
      </c>
      <c r="E106" s="80">
        <v>28004</v>
      </c>
      <c r="F106" s="90">
        <v>2.0699999999999998</v>
      </c>
      <c r="G106" s="94">
        <v>0.9</v>
      </c>
      <c r="H106" s="122"/>
      <c r="I106" s="122"/>
      <c r="J106" s="122"/>
      <c r="K106" s="53"/>
      <c r="L106" s="102">
        <v>1.4</v>
      </c>
      <c r="M106" s="102">
        <v>1.68</v>
      </c>
      <c r="N106" s="102">
        <v>2.23</v>
      </c>
      <c r="O106" s="103">
        <v>2.57</v>
      </c>
      <c r="P106" s="104"/>
      <c r="Q106" s="104">
        <f>(P106*$E106*$F106*$G106*$L106*$Q$11)</f>
        <v>0</v>
      </c>
      <c r="R106" s="104"/>
      <c r="S106" s="104">
        <f>(R106*$E106*$F106*$G106*$L106*$S$11)</f>
        <v>0</v>
      </c>
      <c r="T106" s="104"/>
      <c r="U106" s="104">
        <f>(T106*$E106*$F106*$G106*$L106*$U$11)</f>
        <v>0</v>
      </c>
      <c r="V106" s="104"/>
      <c r="W106" s="105">
        <f>(V106*$E106*$F106*$G106*$L106*$W$11)</f>
        <v>0</v>
      </c>
      <c r="X106" s="104"/>
      <c r="Y106" s="104">
        <f>(X106*$E106*$F106*$G106*$L106*$Y$11)</f>
        <v>0</v>
      </c>
      <c r="Z106" s="104"/>
      <c r="AA106" s="104">
        <f>(Z106*$E106*$F106*$G106*$L106*$AA$11)</f>
        <v>0</v>
      </c>
      <c r="AB106" s="104"/>
      <c r="AC106" s="104"/>
      <c r="AD106" s="104"/>
      <c r="AE106" s="104">
        <f>(AD106*$E106*$F106*$G106*$L106*$AE$11)</f>
        <v>0</v>
      </c>
      <c r="AF106" s="104">
        <v>0</v>
      </c>
      <c r="AG106" s="105">
        <f>(AF106*$E106*$F106*$G106*$L106*$AG$11)</f>
        <v>0</v>
      </c>
      <c r="AH106" s="104"/>
      <c r="AI106" s="104">
        <f>(AH106*$E106*$F106*$G106*$L106*$AI$11)</f>
        <v>0</v>
      </c>
      <c r="AJ106" s="104"/>
      <c r="AK106" s="104">
        <f>(AJ106*$E106*$F106*$G106*$M106*$AK$11)</f>
        <v>0</v>
      </c>
      <c r="AL106" s="109"/>
      <c r="AM106" s="104">
        <f>(AL106*$E106*$F106*$G106*$M106*$AM$11)</f>
        <v>0</v>
      </c>
      <c r="AN106" s="104"/>
      <c r="AO106" s="108">
        <f>(AN106*$E106*$F106*$G106*$M106*$AO$11)</f>
        <v>0</v>
      </c>
      <c r="AP106" s="104"/>
      <c r="AQ106" s="104"/>
      <c r="AR106" s="104"/>
      <c r="AS106" s="105">
        <f>(AR106*$E106*$F106*$G106*$L106*$AS$11)</f>
        <v>0</v>
      </c>
      <c r="AT106" s="104"/>
      <c r="AU106" s="104">
        <f>(AT106*$E106*$F106*$G106*$L106*$AU$11)</f>
        <v>0</v>
      </c>
      <c r="AV106" s="88" t="e">
        <f>AU106-#REF!</f>
        <v>#REF!</v>
      </c>
      <c r="AW106" s="104">
        <v>0</v>
      </c>
      <c r="AX106" s="104">
        <f>(AW106*$E106*$F106*$G106*$M106*$AX$11)</f>
        <v>0</v>
      </c>
      <c r="AY106" s="104"/>
      <c r="AZ106" s="104">
        <f>(AY106*$E106*$F106*$G106*$M106*$AZ$11)</f>
        <v>0</v>
      </c>
      <c r="BA106" s="104"/>
      <c r="BB106" s="105">
        <f>(BA106*$E106*$F106*$G106*$M106*$BB$11)</f>
        <v>0</v>
      </c>
      <c r="BC106" s="104"/>
      <c r="BD106" s="104">
        <f>(BC106*$E106*$F106*$G106*$M106*$BD$11)</f>
        <v>0</v>
      </c>
      <c r="BE106" s="104"/>
      <c r="BF106" s="104">
        <f>(BE106*$E106*$F106*$G106*$M106*$BF$11)</f>
        <v>0</v>
      </c>
      <c r="BG106" s="104"/>
      <c r="BH106" s="105">
        <f>(BG106*$E106*$F106*$G106*$M106*$BH$11)</f>
        <v>0</v>
      </c>
      <c r="BI106" s="104"/>
      <c r="BJ106" s="108">
        <f>(BI106*$E106*$F106*$G106*$M106*$BJ$11)</f>
        <v>0</v>
      </c>
      <c r="BK106" s="104"/>
      <c r="BL106" s="104">
        <f>(BK106*$E106*$F106*$G106*$L106*$BL$11)</f>
        <v>0</v>
      </c>
      <c r="BM106" s="104"/>
      <c r="BN106" s="104">
        <f>(BM106*$E106*$F106*$G106*$L106*$BN$11)</f>
        <v>0</v>
      </c>
      <c r="BO106" s="104"/>
      <c r="BP106" s="104">
        <f>(BO106*$E106*$F106*$G106*$L106*$BP$11)</f>
        <v>0</v>
      </c>
      <c r="BQ106" s="104"/>
      <c r="BR106" s="104">
        <f>(BQ106*$E106*$F106*$G106*$M106*$BR$11)</f>
        <v>0</v>
      </c>
      <c r="BS106" s="104"/>
      <c r="BT106" s="105">
        <f>(BS106*$E106*$F106*$G106*$L106*$BT$11)</f>
        <v>0</v>
      </c>
      <c r="BU106" s="104"/>
      <c r="BV106" s="105">
        <f>(BU106*$E106*$F106*$G106*$L106*$BV$11)</f>
        <v>0</v>
      </c>
      <c r="BW106" s="104"/>
      <c r="BX106" s="104">
        <f>(BW106*$E106*$F106*$G106*$L106*$BX$11)</f>
        <v>0</v>
      </c>
      <c r="BY106" s="104"/>
      <c r="BZ106" s="104">
        <f>(BY106*$E106*$F106*$G106*$L106*$BZ$11)</f>
        <v>0</v>
      </c>
      <c r="CA106" s="104"/>
      <c r="CB106" s="104">
        <f>(CA106*$E106*$F106*$G106*$L106*$CB$11)</f>
        <v>0</v>
      </c>
      <c r="CC106" s="104"/>
      <c r="CD106" s="104">
        <f>(CC106*$E106*$F106*$G106*$M106*$CD$11)</f>
        <v>0</v>
      </c>
      <c r="CE106" s="109"/>
      <c r="CF106" s="104">
        <f>(CE106*$E106*$F106*$G106*$M106*$CF$11)</f>
        <v>0</v>
      </c>
      <c r="CG106" s="104"/>
      <c r="CH106" s="108"/>
      <c r="CI106" s="104"/>
      <c r="CJ106" s="104">
        <f>(CI106*$E106*$F106*$G106*$M106*$CJ$11)</f>
        <v>0</v>
      </c>
      <c r="CK106" s="110"/>
      <c r="CL106" s="104">
        <f>(CK106*$E106*$F106*$G106*$M106*$CL$11)</f>
        <v>0</v>
      </c>
      <c r="CM106" s="104"/>
      <c r="CN106" s="104">
        <f>(CM106*$E106*$F106*$G106*$M106*$CN$11)</f>
        <v>0</v>
      </c>
      <c r="CO106" s="104"/>
      <c r="CP106" s="104">
        <f>(CO106*$E106*$F106*$G106*$N106*$CP$11)</f>
        <v>0</v>
      </c>
      <c r="CQ106" s="104"/>
      <c r="CR106" s="111"/>
      <c r="CS106" s="104"/>
      <c r="CT106" s="104"/>
      <c r="CU106" s="105">
        <f t="shared" si="264"/>
        <v>0</v>
      </c>
      <c r="CV106" s="105">
        <f t="shared" si="265"/>
        <v>0</v>
      </c>
    </row>
    <row r="107" spans="1:100" ht="15.75" customHeight="1" x14ac:dyDescent="0.25">
      <c r="A107" s="93">
        <v>13</v>
      </c>
      <c r="B107" s="119"/>
      <c r="C107" s="78" t="s">
        <v>295</v>
      </c>
      <c r="D107" s="127" t="s">
        <v>296</v>
      </c>
      <c r="E107" s="80">
        <v>28004</v>
      </c>
      <c r="F107" s="120">
        <v>1.49</v>
      </c>
      <c r="G107" s="128"/>
      <c r="H107" s="90"/>
      <c r="I107" s="90"/>
      <c r="J107" s="90"/>
      <c r="K107" s="95"/>
      <c r="L107" s="96">
        <v>1.4</v>
      </c>
      <c r="M107" s="96">
        <v>1.68</v>
      </c>
      <c r="N107" s="96">
        <v>2.23</v>
      </c>
      <c r="O107" s="97">
        <v>2.57</v>
      </c>
      <c r="P107" s="87">
        <f t="shared" ref="P107" si="296">SUM(P108:P116)</f>
        <v>544</v>
      </c>
      <c r="Q107" s="87">
        <f t="shared" ref="Q107:CB107" si="297">SUM(Q108:Q116)</f>
        <v>37061414.371519998</v>
      </c>
      <c r="R107" s="87">
        <f t="shared" si="297"/>
        <v>1369</v>
      </c>
      <c r="S107" s="87">
        <f t="shared" si="297"/>
        <v>102374172.39279999</v>
      </c>
      <c r="T107" s="87">
        <f t="shared" si="297"/>
        <v>108</v>
      </c>
      <c r="U107" s="87">
        <f t="shared" si="297"/>
        <v>6631109.7260800004</v>
      </c>
      <c r="V107" s="87">
        <f t="shared" si="297"/>
        <v>0</v>
      </c>
      <c r="W107" s="87">
        <f t="shared" si="297"/>
        <v>0</v>
      </c>
      <c r="X107" s="87">
        <f t="shared" si="297"/>
        <v>0</v>
      </c>
      <c r="Y107" s="87">
        <f t="shared" si="297"/>
        <v>0</v>
      </c>
      <c r="Z107" s="87">
        <f t="shared" si="297"/>
        <v>0</v>
      </c>
      <c r="AA107" s="87">
        <f t="shared" si="297"/>
        <v>0</v>
      </c>
      <c r="AB107" s="87">
        <f t="shared" si="297"/>
        <v>0</v>
      </c>
      <c r="AC107" s="87">
        <f t="shared" si="297"/>
        <v>0</v>
      </c>
      <c r="AD107" s="87">
        <f t="shared" si="297"/>
        <v>503</v>
      </c>
      <c r="AE107" s="87">
        <f t="shared" si="297"/>
        <v>30378498.365600001</v>
      </c>
      <c r="AF107" s="87">
        <f t="shared" si="297"/>
        <v>48</v>
      </c>
      <c r="AG107" s="87">
        <f t="shared" si="297"/>
        <v>2503042.3264000006</v>
      </c>
      <c r="AH107" s="87">
        <f t="shared" si="297"/>
        <v>1155</v>
      </c>
      <c r="AI107" s="87">
        <f t="shared" si="297"/>
        <v>60346074.996480003</v>
      </c>
      <c r="AJ107" s="87">
        <f t="shared" si="297"/>
        <v>802</v>
      </c>
      <c r="AK107" s="87">
        <f t="shared" si="297"/>
        <v>93010189.272</v>
      </c>
      <c r="AL107" s="87">
        <f t="shared" si="297"/>
        <v>0</v>
      </c>
      <c r="AM107" s="87">
        <f t="shared" si="297"/>
        <v>0</v>
      </c>
      <c r="AN107" s="87">
        <f t="shared" si="297"/>
        <v>57</v>
      </c>
      <c r="AO107" s="87">
        <f t="shared" si="297"/>
        <v>3435257.4009600007</v>
      </c>
      <c r="AP107" s="87">
        <f t="shared" si="297"/>
        <v>0</v>
      </c>
      <c r="AQ107" s="87">
        <f t="shared" si="297"/>
        <v>0</v>
      </c>
      <c r="AR107" s="87">
        <f t="shared" si="297"/>
        <v>0</v>
      </c>
      <c r="AS107" s="87">
        <f t="shared" si="297"/>
        <v>0</v>
      </c>
      <c r="AT107" s="87">
        <f t="shared" si="297"/>
        <v>144</v>
      </c>
      <c r="AU107" s="87">
        <f t="shared" si="297"/>
        <v>0</v>
      </c>
      <c r="AV107" s="88" t="e">
        <f>AU107-#REF!</f>
        <v>#REF!</v>
      </c>
      <c r="AW107" s="87">
        <f t="shared" si="297"/>
        <v>1172</v>
      </c>
      <c r="AX107" s="87">
        <f t="shared" si="297"/>
        <v>91030698.527999982</v>
      </c>
      <c r="AY107" s="87">
        <f t="shared" si="297"/>
        <v>0</v>
      </c>
      <c r="AZ107" s="87">
        <f t="shared" si="297"/>
        <v>0</v>
      </c>
      <c r="BA107" s="87">
        <f t="shared" si="297"/>
        <v>0</v>
      </c>
      <c r="BB107" s="87">
        <f t="shared" si="297"/>
        <v>0</v>
      </c>
      <c r="BC107" s="87">
        <f t="shared" si="297"/>
        <v>180</v>
      </c>
      <c r="BD107" s="87"/>
      <c r="BE107" s="87">
        <f t="shared" si="297"/>
        <v>52</v>
      </c>
      <c r="BF107" s="87">
        <f t="shared" si="297"/>
        <v>2358960.1781759998</v>
      </c>
      <c r="BG107" s="87">
        <f t="shared" si="297"/>
        <v>187</v>
      </c>
      <c r="BH107" s="87"/>
      <c r="BI107" s="87">
        <f t="shared" si="297"/>
        <v>198</v>
      </c>
      <c r="BJ107" s="87"/>
      <c r="BK107" s="87">
        <f t="shared" si="297"/>
        <v>0</v>
      </c>
      <c r="BL107" s="87">
        <f t="shared" si="297"/>
        <v>0</v>
      </c>
      <c r="BM107" s="87">
        <f t="shared" si="297"/>
        <v>0</v>
      </c>
      <c r="BN107" s="87">
        <f t="shared" si="297"/>
        <v>0</v>
      </c>
      <c r="BO107" s="87">
        <f t="shared" si="297"/>
        <v>0</v>
      </c>
      <c r="BP107" s="87">
        <f t="shared" si="297"/>
        <v>0</v>
      </c>
      <c r="BQ107" s="87">
        <f t="shared" si="297"/>
        <v>105</v>
      </c>
      <c r="BR107" s="87"/>
      <c r="BS107" s="87">
        <f t="shared" si="297"/>
        <v>0</v>
      </c>
      <c r="BT107" s="87">
        <f t="shared" si="297"/>
        <v>0</v>
      </c>
      <c r="BU107" s="87">
        <f t="shared" si="297"/>
        <v>0</v>
      </c>
      <c r="BV107" s="87">
        <f t="shared" si="297"/>
        <v>0</v>
      </c>
      <c r="BW107" s="87">
        <f t="shared" si="297"/>
        <v>0</v>
      </c>
      <c r="BX107" s="87">
        <f t="shared" si="297"/>
        <v>0</v>
      </c>
      <c r="BY107" s="87">
        <f t="shared" si="297"/>
        <v>484</v>
      </c>
      <c r="BZ107" s="87">
        <f t="shared" si="297"/>
        <v>0</v>
      </c>
      <c r="CA107" s="87">
        <f t="shared" si="297"/>
        <v>5</v>
      </c>
      <c r="CB107" s="87">
        <f t="shared" si="297"/>
        <v>0</v>
      </c>
      <c r="CC107" s="87">
        <f t="shared" ref="CC107:CT107" si="298">SUM(CC108:CC116)</f>
        <v>0</v>
      </c>
      <c r="CD107" s="87">
        <f t="shared" si="298"/>
        <v>0</v>
      </c>
      <c r="CE107" s="87">
        <f t="shared" si="298"/>
        <v>0</v>
      </c>
      <c r="CF107" s="87">
        <f t="shared" si="298"/>
        <v>0</v>
      </c>
      <c r="CG107" s="87">
        <f t="shared" si="298"/>
        <v>0</v>
      </c>
      <c r="CH107" s="87">
        <f t="shared" si="298"/>
        <v>0</v>
      </c>
      <c r="CI107" s="87">
        <f t="shared" si="298"/>
        <v>18</v>
      </c>
      <c r="CJ107" s="87">
        <f t="shared" si="298"/>
        <v>943569.01632000005</v>
      </c>
      <c r="CK107" s="87">
        <f t="shared" si="298"/>
        <v>0</v>
      </c>
      <c r="CL107" s="87">
        <f t="shared" si="298"/>
        <v>0</v>
      </c>
      <c r="CM107" s="87">
        <f t="shared" si="298"/>
        <v>57</v>
      </c>
      <c r="CN107" s="87">
        <f t="shared" si="298"/>
        <v>3546193.5667199995</v>
      </c>
      <c r="CO107" s="87">
        <f t="shared" si="298"/>
        <v>2</v>
      </c>
      <c r="CP107" s="87"/>
      <c r="CQ107" s="87">
        <f t="shared" si="298"/>
        <v>0</v>
      </c>
      <c r="CR107" s="87"/>
      <c r="CS107" s="87">
        <f t="shared" si="298"/>
        <v>0</v>
      </c>
      <c r="CT107" s="87">
        <f t="shared" si="298"/>
        <v>0</v>
      </c>
      <c r="CU107" s="87">
        <f>SUM(CU108:CU116)</f>
        <v>7190</v>
      </c>
      <c r="CV107" s="87">
        <f t="shared" ref="CV107" si="299">SUM(CV108:CV116)</f>
        <v>433619180.14105606</v>
      </c>
    </row>
    <row r="108" spans="1:100" ht="30" customHeight="1" x14ac:dyDescent="0.25">
      <c r="A108" s="76"/>
      <c r="B108" s="98">
        <v>82</v>
      </c>
      <c r="C108" s="99" t="s">
        <v>297</v>
      </c>
      <c r="D108" s="126" t="s">
        <v>298</v>
      </c>
      <c r="E108" s="80">
        <v>28004</v>
      </c>
      <c r="F108" s="101">
        <v>1.42</v>
      </c>
      <c r="G108" s="89">
        <v>1</v>
      </c>
      <c r="H108" s="90"/>
      <c r="I108" s="90"/>
      <c r="J108" s="90"/>
      <c r="K108" s="53"/>
      <c r="L108" s="102">
        <v>1.4</v>
      </c>
      <c r="M108" s="102">
        <v>1.68</v>
      </c>
      <c r="N108" s="102">
        <v>2.23</v>
      </c>
      <c r="O108" s="103">
        <v>2.57</v>
      </c>
      <c r="P108" s="104">
        <v>80</v>
      </c>
      <c r="Q108" s="104">
        <f t="shared" ref="Q108:Q116" si="300">(P108*$E108*$F108*$G108*$L108*$Q$11)</f>
        <v>4899131.7759999996</v>
      </c>
      <c r="R108" s="104">
        <v>170</v>
      </c>
      <c r="S108" s="104">
        <f t="shared" ref="S108:S116" si="301">(R108*$E108*$F108*$G108*$L108*$S$11)</f>
        <v>10410655.023999998</v>
      </c>
      <c r="T108" s="104"/>
      <c r="U108" s="104">
        <f t="shared" ref="U108:U116" si="302">(T108*$E108*$F108*$G108*$L108*$U$11)</f>
        <v>0</v>
      </c>
      <c r="V108" s="104"/>
      <c r="W108" s="105">
        <f t="shared" ref="W108:W116" si="303">(V108*$E108*$F108*$G108*$L108*$W$11)</f>
        <v>0</v>
      </c>
      <c r="X108" s="104"/>
      <c r="Y108" s="104">
        <f t="shared" ref="Y108:Y116" si="304">(X108*$E108*$F108*$G108*$L108*$Y$11)</f>
        <v>0</v>
      </c>
      <c r="Z108" s="104"/>
      <c r="AA108" s="104">
        <f t="shared" ref="AA108:AA116" si="305">(Z108*$E108*$F108*$G108*$L108*$AA$11)</f>
        <v>0</v>
      </c>
      <c r="AB108" s="104"/>
      <c r="AC108" s="104"/>
      <c r="AD108" s="104">
        <v>33</v>
      </c>
      <c r="AE108" s="104">
        <f t="shared" ref="AE108:AE116" si="306">(AD108*$E108*$F108*$G108*$L108*$AE$11)</f>
        <v>2020891.8576</v>
      </c>
      <c r="AF108" s="104">
        <v>0</v>
      </c>
      <c r="AG108" s="105">
        <f t="shared" ref="AG108:AG116" si="307">(AF108*$E108*$F108*$G108*$L108*$AG$11)</f>
        <v>0</v>
      </c>
      <c r="AH108" s="104">
        <v>30</v>
      </c>
      <c r="AI108" s="104">
        <f t="shared" ref="AI108:AI116" si="308">(AH108*$E108*$F108*$G108*$L108*$AI$11)</f>
        <v>2171206.128</v>
      </c>
      <c r="AJ108" s="104">
        <v>99</v>
      </c>
      <c r="AK108" s="104">
        <f t="shared" ref="AK108:AK116" si="309">(AJ108*$E108*$F108*$G108*$M108*$AK$11)</f>
        <v>8597976.26688</v>
      </c>
      <c r="AL108" s="109"/>
      <c r="AM108" s="104">
        <f t="shared" ref="AM108:AM116" si="310">(AL108*$E108*$F108*$G108*$M108*$AM$11)</f>
        <v>0</v>
      </c>
      <c r="AN108" s="104">
        <v>15</v>
      </c>
      <c r="AO108" s="108">
        <f t="shared" ref="AO108:AO116" si="311">(AN108*$E108*$F108*$G108*$M108*$AO$11)</f>
        <v>1102304.6496000001</v>
      </c>
      <c r="AP108" s="104"/>
      <c r="AQ108" s="104">
        <f t="shared" ref="AQ108:AQ116" si="312">(AP108*$E108*$F108*$G108*$L108*$AQ$11)</f>
        <v>0</v>
      </c>
      <c r="AR108" s="104"/>
      <c r="AS108" s="105">
        <f t="shared" ref="AS108:AS116" si="313">(AR108*$E108*$F108*$G108*$L108*$AS$11)</f>
        <v>0</v>
      </c>
      <c r="AT108" s="104">
        <v>15</v>
      </c>
      <c r="AU108" s="104"/>
      <c r="AV108" s="88" t="e">
        <f>AU108-#REF!</f>
        <v>#REF!</v>
      </c>
      <c r="AW108" s="104">
        <v>140</v>
      </c>
      <c r="AX108" s="104">
        <f t="shared" ref="AX108:AX116" si="314">(AW108*$E108*$F108*$G108*$M108*$AX$11)</f>
        <v>10288176.729600001</v>
      </c>
      <c r="AY108" s="104"/>
      <c r="AZ108" s="104">
        <f t="shared" ref="AZ108:AZ116" si="315">(AY108*$E108*$F108*$G108*$M108*$AZ$11)</f>
        <v>0</v>
      </c>
      <c r="BA108" s="104"/>
      <c r="BB108" s="105">
        <f t="shared" ref="BB108:BB116" si="316">(BA108*$E108*$F108*$G108*$M108*$BB$11)</f>
        <v>0</v>
      </c>
      <c r="BC108" s="104">
        <v>70</v>
      </c>
      <c r="BD108" s="104"/>
      <c r="BE108" s="104">
        <v>6</v>
      </c>
      <c r="BF108" s="104">
        <f t="shared" ref="BF108:BF116" si="317">(BE108*$E108*$F108*$G108*$M108*$BF$11)</f>
        <v>360754.24896</v>
      </c>
      <c r="BG108" s="104">
        <v>72</v>
      </c>
      <c r="BH108" s="105"/>
      <c r="BI108" s="104">
        <v>52</v>
      </c>
      <c r="BJ108" s="108"/>
      <c r="BK108" s="104"/>
      <c r="BL108" s="104">
        <f t="shared" ref="BL108:BL116" si="318">(BK108*$E108*$F108*$G108*$L108*$BL$11)</f>
        <v>0</v>
      </c>
      <c r="BM108" s="104"/>
      <c r="BN108" s="104">
        <f t="shared" ref="BN108:BN116" si="319">(BM108*$E108*$F108*$G108*$L108*$BN$11)</f>
        <v>0</v>
      </c>
      <c r="BO108" s="104"/>
      <c r="BP108" s="104">
        <f t="shared" ref="BP108:BP116" si="320">(BO108*$E108*$F108*$G108*$L108*$BP$11)</f>
        <v>0</v>
      </c>
      <c r="BQ108" s="104">
        <v>35</v>
      </c>
      <c r="BR108" s="104"/>
      <c r="BS108" s="104"/>
      <c r="BT108" s="105">
        <f t="shared" ref="BT108:BT116" si="321">(BS108*$E108*$F108*$G108*$L108*$BT$11)</f>
        <v>0</v>
      </c>
      <c r="BU108" s="104"/>
      <c r="BV108" s="105">
        <f t="shared" ref="BV108:BV116" si="322">(BU108*$E108*$F108*$G108*$L108*$BV$11)</f>
        <v>0</v>
      </c>
      <c r="BW108" s="104"/>
      <c r="BX108" s="104">
        <f t="shared" ref="BX108:BX116" si="323">(BW108*$E108*$F108*$G108*$L108*$BX$11)</f>
        <v>0</v>
      </c>
      <c r="BY108" s="104">
        <v>65</v>
      </c>
      <c r="BZ108" s="104"/>
      <c r="CA108" s="104">
        <v>5</v>
      </c>
      <c r="CB108" s="104"/>
      <c r="CC108" s="104"/>
      <c r="CD108" s="104">
        <f t="shared" ref="CD108:CD116" si="324">(CC108*$E108*$F108*$G108*$M108*$CD$11)</f>
        <v>0</v>
      </c>
      <c r="CE108" s="109"/>
      <c r="CF108" s="104">
        <f t="shared" ref="CF108:CF116" si="325">(CE108*$E108*$F108*$G108*$M108*$CF$11)</f>
        <v>0</v>
      </c>
      <c r="CG108" s="104"/>
      <c r="CH108" s="108">
        <f t="shared" ref="CH108:CH113" si="326">(CG108*$E108*$F108*$G108*$M108*CH$11)</f>
        <v>0</v>
      </c>
      <c r="CI108" s="104">
        <v>12</v>
      </c>
      <c r="CJ108" s="104">
        <f t="shared" ref="CJ108:CJ116" si="327">(CI108*$E108*$F108*$G108*$M108*$CJ$11)</f>
        <v>641340.88703999994</v>
      </c>
      <c r="CK108" s="110"/>
      <c r="CL108" s="104">
        <f t="shared" ref="CL108:CL116" si="328">(CK108*$E108*$F108*$G108*$M108*$CL$11)</f>
        <v>0</v>
      </c>
      <c r="CM108" s="104">
        <f>38-17</f>
        <v>21</v>
      </c>
      <c r="CN108" s="104">
        <f t="shared" ref="CN108:CN116" si="329">(CM108*$E108*$F108*$G108*$M108*$CN$11)</f>
        <v>1402933.1903999997</v>
      </c>
      <c r="CO108" s="104">
        <v>2</v>
      </c>
      <c r="CP108" s="104"/>
      <c r="CQ108" s="104"/>
      <c r="CR108" s="111"/>
      <c r="CS108" s="104"/>
      <c r="CT108" s="104"/>
      <c r="CU108" s="105">
        <f t="shared" ref="CU108:CU116" si="330">SUM(P108,R108,T108,V108,X108,Z108,AB108,AD108,AF108,AL108,BO108,AH108,AR108,CA108,AT108,AW108,AJ108,BA108,AN108,BC108,CC108,BE108,BG108,BI108,BQ108,BK108,BM108,BS108,BU108,BW108,BY108,CE108,AY108,AP108,CG108,CI108,CK108,CM108,CO108,CQ108,CS108)</f>
        <v>922</v>
      </c>
      <c r="CV108" s="105">
        <f t="shared" ref="CV108:CV116" si="331">SUM(Q108,S108,U108,W108,Y108,AA108,AC108,AE108,AG108,AM108,BP108,AI108,AS108,CB108,AU108,AX108,AK108,BB108,AO108,BD108,CD108,BF108,BH108,BJ108,BR108,BL108,BN108,BT108,BV108,BX108,BZ108,CF108,AZ108,AQ108,CH108,CJ108,CL108,CN108,CP108,CR108,CT108)</f>
        <v>41895370.758079991</v>
      </c>
    </row>
    <row r="109" spans="1:100" ht="45" x14ac:dyDescent="0.25">
      <c r="A109" s="76"/>
      <c r="B109" s="98">
        <v>83</v>
      </c>
      <c r="C109" s="99" t="s">
        <v>299</v>
      </c>
      <c r="D109" s="126" t="s">
        <v>300</v>
      </c>
      <c r="E109" s="80">
        <v>28004</v>
      </c>
      <c r="F109" s="101">
        <v>2.81</v>
      </c>
      <c r="G109" s="89">
        <v>1</v>
      </c>
      <c r="H109" s="90"/>
      <c r="I109" s="90"/>
      <c r="J109" s="90"/>
      <c r="K109" s="53"/>
      <c r="L109" s="102">
        <v>1.4</v>
      </c>
      <c r="M109" s="102">
        <v>1.68</v>
      </c>
      <c r="N109" s="102">
        <v>2.23</v>
      </c>
      <c r="O109" s="103">
        <v>2.57</v>
      </c>
      <c r="P109" s="104">
        <v>75</v>
      </c>
      <c r="Q109" s="104">
        <f t="shared" si="300"/>
        <v>9088838.2200000007</v>
      </c>
      <c r="R109" s="104">
        <v>475</v>
      </c>
      <c r="S109" s="104">
        <f t="shared" si="301"/>
        <v>57562642.059999995</v>
      </c>
      <c r="T109" s="104"/>
      <c r="U109" s="104">
        <f t="shared" si="302"/>
        <v>0</v>
      </c>
      <c r="V109" s="104"/>
      <c r="W109" s="105">
        <f t="shared" si="303"/>
        <v>0</v>
      </c>
      <c r="X109" s="104"/>
      <c r="Y109" s="104">
        <f t="shared" si="304"/>
        <v>0</v>
      </c>
      <c r="Z109" s="104"/>
      <c r="AA109" s="104">
        <f t="shared" si="305"/>
        <v>0</v>
      </c>
      <c r="AB109" s="104"/>
      <c r="AC109" s="104"/>
      <c r="AD109" s="104">
        <v>80</v>
      </c>
      <c r="AE109" s="104">
        <f t="shared" si="306"/>
        <v>9694760.7679999992</v>
      </c>
      <c r="AF109" s="104">
        <v>0</v>
      </c>
      <c r="AG109" s="105">
        <f t="shared" si="307"/>
        <v>0</v>
      </c>
      <c r="AH109" s="104"/>
      <c r="AI109" s="104">
        <f t="shared" si="308"/>
        <v>0</v>
      </c>
      <c r="AJ109" s="104">
        <v>297</v>
      </c>
      <c r="AK109" s="104">
        <f t="shared" si="309"/>
        <v>51042915.443520002</v>
      </c>
      <c r="AL109" s="109"/>
      <c r="AM109" s="104">
        <f t="shared" si="310"/>
        <v>0</v>
      </c>
      <c r="AN109" s="104"/>
      <c r="AO109" s="108">
        <f t="shared" si="311"/>
        <v>0</v>
      </c>
      <c r="AP109" s="104"/>
      <c r="AQ109" s="104">
        <f t="shared" si="312"/>
        <v>0</v>
      </c>
      <c r="AR109" s="104"/>
      <c r="AS109" s="105">
        <f t="shared" si="313"/>
        <v>0</v>
      </c>
      <c r="AT109" s="104"/>
      <c r="AU109" s="104">
        <f t="shared" ref="AU108:AU116" si="332">(AT109*$E109*$F109*$G109*$L109*$AU$11)</f>
        <v>0</v>
      </c>
      <c r="AV109" s="88" t="e">
        <f>AU109-#REF!</f>
        <v>#REF!</v>
      </c>
      <c r="AW109" s="104">
        <v>250</v>
      </c>
      <c r="AX109" s="104">
        <f t="shared" si="314"/>
        <v>36355352.880000003</v>
      </c>
      <c r="AY109" s="104"/>
      <c r="AZ109" s="104">
        <f t="shared" si="315"/>
        <v>0</v>
      </c>
      <c r="BA109" s="104"/>
      <c r="BB109" s="105">
        <f t="shared" si="316"/>
        <v>0</v>
      </c>
      <c r="BC109" s="104">
        <v>5</v>
      </c>
      <c r="BD109" s="104"/>
      <c r="BE109" s="104"/>
      <c r="BF109" s="104">
        <f t="shared" si="317"/>
        <v>0</v>
      </c>
      <c r="BG109" s="104">
        <v>2</v>
      </c>
      <c r="BH109" s="105"/>
      <c r="BI109" s="104"/>
      <c r="BJ109" s="108">
        <f t="shared" ref="BJ108:BJ116" si="333">(BI109*$E109*$F109*$G109*$M109*$BJ$11)</f>
        <v>0</v>
      </c>
      <c r="BK109" s="104"/>
      <c r="BL109" s="104">
        <f t="shared" si="318"/>
        <v>0</v>
      </c>
      <c r="BM109" s="104"/>
      <c r="BN109" s="104">
        <f t="shared" si="319"/>
        <v>0</v>
      </c>
      <c r="BO109" s="104"/>
      <c r="BP109" s="104">
        <f t="shared" si="320"/>
        <v>0</v>
      </c>
      <c r="BQ109" s="104">
        <v>0</v>
      </c>
      <c r="BR109" s="104">
        <f t="shared" ref="BR108:BR116" si="334">(BQ109*$E109*$F109*$G109*$M109*$BR$11)</f>
        <v>0</v>
      </c>
      <c r="BS109" s="104"/>
      <c r="BT109" s="105">
        <f t="shared" si="321"/>
        <v>0</v>
      </c>
      <c r="BU109" s="156"/>
      <c r="BV109" s="105">
        <f t="shared" si="322"/>
        <v>0</v>
      </c>
      <c r="BW109" s="104"/>
      <c r="BX109" s="104">
        <f t="shared" si="323"/>
        <v>0</v>
      </c>
      <c r="BY109" s="104"/>
      <c r="BZ109" s="104">
        <f t="shared" ref="BZ108:BZ116" si="335">(BY109*$E109*$F109*$G109*$L109*$BZ$11)</f>
        <v>0</v>
      </c>
      <c r="CA109" s="104"/>
      <c r="CB109" s="104">
        <f t="shared" ref="CB108:CB116" si="336">(CA109*$E109*$F109*$G109*$L109*$CB$11)</f>
        <v>0</v>
      </c>
      <c r="CC109" s="104"/>
      <c r="CD109" s="104">
        <f t="shared" si="324"/>
        <v>0</v>
      </c>
      <c r="CE109" s="109"/>
      <c r="CF109" s="104">
        <f t="shared" si="325"/>
        <v>0</v>
      </c>
      <c r="CG109" s="104"/>
      <c r="CH109" s="108">
        <f t="shared" si="326"/>
        <v>0</v>
      </c>
      <c r="CI109" s="104"/>
      <c r="CJ109" s="104">
        <f t="shared" si="327"/>
        <v>0</v>
      </c>
      <c r="CK109" s="110"/>
      <c r="CL109" s="104">
        <f t="shared" si="328"/>
        <v>0</v>
      </c>
      <c r="CM109" s="104">
        <v>4</v>
      </c>
      <c r="CN109" s="104">
        <f t="shared" si="329"/>
        <v>528805.13280000002</v>
      </c>
      <c r="CO109" s="104"/>
      <c r="CP109" s="104">
        <f t="shared" ref="CP108:CP116" si="337">(CO109*$E109*$F109*$G109*$N109*$CP$11)</f>
        <v>0</v>
      </c>
      <c r="CQ109" s="104"/>
      <c r="CR109" s="111"/>
      <c r="CS109" s="104"/>
      <c r="CT109" s="104"/>
      <c r="CU109" s="105">
        <f t="shared" si="330"/>
        <v>1188</v>
      </c>
      <c r="CV109" s="105">
        <f t="shared" si="331"/>
        <v>164273314.50432003</v>
      </c>
    </row>
    <row r="110" spans="1:100" ht="30" x14ac:dyDescent="0.25">
      <c r="A110" s="76"/>
      <c r="B110" s="98">
        <v>84</v>
      </c>
      <c r="C110" s="99" t="s">
        <v>301</v>
      </c>
      <c r="D110" s="126" t="s">
        <v>302</v>
      </c>
      <c r="E110" s="80">
        <v>28004</v>
      </c>
      <c r="F110" s="101">
        <v>1.1200000000000001</v>
      </c>
      <c r="G110" s="94">
        <v>0.9</v>
      </c>
      <c r="H110" s="90"/>
      <c r="I110" s="90"/>
      <c r="J110" s="90"/>
      <c r="K110" s="53"/>
      <c r="L110" s="102">
        <v>1.4</v>
      </c>
      <c r="M110" s="102">
        <v>1.68</v>
      </c>
      <c r="N110" s="102">
        <v>2.23</v>
      </c>
      <c r="O110" s="103">
        <v>2.57</v>
      </c>
      <c r="P110" s="104">
        <v>239</v>
      </c>
      <c r="Q110" s="104">
        <f t="shared" si="300"/>
        <v>10389609.457920002</v>
      </c>
      <c r="R110" s="104">
        <v>680</v>
      </c>
      <c r="S110" s="104">
        <f t="shared" si="301"/>
        <v>29560395.110400002</v>
      </c>
      <c r="T110" s="104">
        <v>79</v>
      </c>
      <c r="U110" s="104">
        <f t="shared" si="302"/>
        <v>4370828.4748800006</v>
      </c>
      <c r="V110" s="104"/>
      <c r="W110" s="105">
        <f t="shared" si="303"/>
        <v>0</v>
      </c>
      <c r="X110" s="104"/>
      <c r="Y110" s="104">
        <f t="shared" si="304"/>
        <v>0</v>
      </c>
      <c r="Z110" s="104"/>
      <c r="AA110" s="104">
        <f t="shared" si="305"/>
        <v>0</v>
      </c>
      <c r="AB110" s="104"/>
      <c r="AC110" s="104"/>
      <c r="AD110" s="104">
        <v>350</v>
      </c>
      <c r="AE110" s="104">
        <f t="shared" si="306"/>
        <v>15214909.248000003</v>
      </c>
      <c r="AF110" s="104">
        <v>40</v>
      </c>
      <c r="AG110" s="105">
        <f t="shared" si="307"/>
        <v>1738846.7712000005</v>
      </c>
      <c r="AH110" s="104">
        <v>1107</v>
      </c>
      <c r="AI110" s="104">
        <f t="shared" si="308"/>
        <v>56872145.191680007</v>
      </c>
      <c r="AJ110" s="104">
        <v>245</v>
      </c>
      <c r="AK110" s="104">
        <f t="shared" si="309"/>
        <v>15104255.36256</v>
      </c>
      <c r="AL110" s="109"/>
      <c r="AM110" s="104">
        <f t="shared" si="310"/>
        <v>0</v>
      </c>
      <c r="AN110" s="104">
        <v>40</v>
      </c>
      <c r="AO110" s="108">
        <f t="shared" si="311"/>
        <v>2086616.1254400006</v>
      </c>
      <c r="AP110" s="104"/>
      <c r="AQ110" s="104">
        <f t="shared" si="312"/>
        <v>0</v>
      </c>
      <c r="AR110" s="104"/>
      <c r="AS110" s="105">
        <f t="shared" si="313"/>
        <v>0</v>
      </c>
      <c r="AT110" s="104">
        <v>121</v>
      </c>
      <c r="AU110" s="104"/>
      <c r="AV110" s="88" t="e">
        <f>AU110-#REF!</f>
        <v>#REF!</v>
      </c>
      <c r="AW110" s="104">
        <v>690</v>
      </c>
      <c r="AX110" s="104">
        <f t="shared" si="314"/>
        <v>35994128.163840003</v>
      </c>
      <c r="AY110" s="104"/>
      <c r="AZ110" s="104">
        <f t="shared" si="315"/>
        <v>0</v>
      </c>
      <c r="BA110" s="104"/>
      <c r="BB110" s="105">
        <f t="shared" si="316"/>
        <v>0</v>
      </c>
      <c r="BC110" s="104">
        <v>70</v>
      </c>
      <c r="BD110" s="104"/>
      <c r="BE110" s="104">
        <v>44</v>
      </c>
      <c r="BF110" s="104">
        <f t="shared" si="317"/>
        <v>1877954.5128960002</v>
      </c>
      <c r="BG110" s="104">
        <v>72</v>
      </c>
      <c r="BH110" s="105"/>
      <c r="BI110" s="104">
        <v>125</v>
      </c>
      <c r="BJ110" s="108"/>
      <c r="BK110" s="104"/>
      <c r="BL110" s="104">
        <f t="shared" si="318"/>
        <v>0</v>
      </c>
      <c r="BM110" s="104"/>
      <c r="BN110" s="104">
        <f t="shared" si="319"/>
        <v>0</v>
      </c>
      <c r="BO110" s="104"/>
      <c r="BP110" s="104">
        <f t="shared" si="320"/>
        <v>0</v>
      </c>
      <c r="BQ110" s="104">
        <v>0</v>
      </c>
      <c r="BR110" s="104">
        <f t="shared" si="334"/>
        <v>0</v>
      </c>
      <c r="BS110" s="104"/>
      <c r="BT110" s="105">
        <f t="shared" si="321"/>
        <v>0</v>
      </c>
      <c r="BU110" s="104"/>
      <c r="BV110" s="105">
        <f t="shared" si="322"/>
        <v>0</v>
      </c>
      <c r="BW110" s="104"/>
      <c r="BX110" s="104">
        <f t="shared" si="323"/>
        <v>0</v>
      </c>
      <c r="BY110" s="104">
        <v>316</v>
      </c>
      <c r="BZ110" s="104"/>
      <c r="CA110" s="104"/>
      <c r="CB110" s="104">
        <f t="shared" si="336"/>
        <v>0</v>
      </c>
      <c r="CC110" s="104"/>
      <c r="CD110" s="104">
        <f t="shared" si="324"/>
        <v>0</v>
      </c>
      <c r="CE110" s="109"/>
      <c r="CF110" s="104">
        <f t="shared" si="325"/>
        <v>0</v>
      </c>
      <c r="CG110" s="104"/>
      <c r="CH110" s="108">
        <f t="shared" si="326"/>
        <v>0</v>
      </c>
      <c r="CI110" s="104">
        <v>5</v>
      </c>
      <c r="CJ110" s="104">
        <f t="shared" si="327"/>
        <v>189692.37504000004</v>
      </c>
      <c r="CK110" s="110"/>
      <c r="CL110" s="104">
        <f t="shared" si="328"/>
        <v>0</v>
      </c>
      <c r="CM110" s="104">
        <v>27</v>
      </c>
      <c r="CN110" s="104">
        <f t="shared" si="329"/>
        <v>1280423.53152</v>
      </c>
      <c r="CO110" s="104"/>
      <c r="CP110" s="104">
        <f t="shared" si="337"/>
        <v>0</v>
      </c>
      <c r="CQ110" s="104"/>
      <c r="CR110" s="111"/>
      <c r="CS110" s="104"/>
      <c r="CT110" s="104"/>
      <c r="CU110" s="105">
        <f t="shared" si="330"/>
        <v>4250</v>
      </c>
      <c r="CV110" s="105">
        <f t="shared" si="331"/>
        <v>174679804.32537603</v>
      </c>
    </row>
    <row r="111" spans="1:100" ht="30" x14ac:dyDescent="0.25">
      <c r="A111" s="76"/>
      <c r="B111" s="98">
        <v>85</v>
      </c>
      <c r="C111" s="99" t="s">
        <v>303</v>
      </c>
      <c r="D111" s="126" t="s">
        <v>304</v>
      </c>
      <c r="E111" s="80">
        <v>28004</v>
      </c>
      <c r="F111" s="101">
        <v>2.0099999999999998</v>
      </c>
      <c r="G111" s="89">
        <v>1</v>
      </c>
      <c r="H111" s="90"/>
      <c r="I111" s="90"/>
      <c r="J111" s="90"/>
      <c r="K111" s="53"/>
      <c r="L111" s="102">
        <v>1.4</v>
      </c>
      <c r="M111" s="102">
        <v>1.68</v>
      </c>
      <c r="N111" s="102">
        <v>2.23</v>
      </c>
      <c r="O111" s="103">
        <v>2.57</v>
      </c>
      <c r="P111" s="104">
        <v>101</v>
      </c>
      <c r="Q111" s="104">
        <f t="shared" si="300"/>
        <v>8755041.7415999975</v>
      </c>
      <c r="R111" s="104">
        <v>20</v>
      </c>
      <c r="S111" s="104">
        <f t="shared" si="301"/>
        <v>1733671.6319999998</v>
      </c>
      <c r="T111" s="104"/>
      <c r="U111" s="104">
        <f t="shared" si="302"/>
        <v>0</v>
      </c>
      <c r="V111" s="104"/>
      <c r="W111" s="105">
        <f t="shared" si="303"/>
        <v>0</v>
      </c>
      <c r="X111" s="104"/>
      <c r="Y111" s="104">
        <f t="shared" si="304"/>
        <v>0</v>
      </c>
      <c r="Z111" s="104"/>
      <c r="AA111" s="104">
        <f t="shared" si="305"/>
        <v>0</v>
      </c>
      <c r="AB111" s="104"/>
      <c r="AC111" s="104"/>
      <c r="AD111" s="104">
        <v>5</v>
      </c>
      <c r="AE111" s="104">
        <f t="shared" si="306"/>
        <v>433417.90799999994</v>
      </c>
      <c r="AF111" s="104">
        <v>0</v>
      </c>
      <c r="AG111" s="105">
        <f t="shared" si="307"/>
        <v>0</v>
      </c>
      <c r="AH111" s="104"/>
      <c r="AI111" s="104">
        <f t="shared" si="308"/>
        <v>0</v>
      </c>
      <c r="AJ111" s="104">
        <v>65</v>
      </c>
      <c r="AK111" s="104">
        <f t="shared" si="309"/>
        <v>7990650.1583999991</v>
      </c>
      <c r="AL111" s="109"/>
      <c r="AM111" s="104">
        <f t="shared" si="310"/>
        <v>0</v>
      </c>
      <c r="AN111" s="104">
        <v>0</v>
      </c>
      <c r="AO111" s="108">
        <f t="shared" si="311"/>
        <v>0</v>
      </c>
      <c r="AP111" s="104"/>
      <c r="AQ111" s="104">
        <f t="shared" si="312"/>
        <v>0</v>
      </c>
      <c r="AR111" s="104"/>
      <c r="AS111" s="105">
        <f t="shared" si="313"/>
        <v>0</v>
      </c>
      <c r="AT111" s="104"/>
      <c r="AU111" s="104">
        <f t="shared" si="332"/>
        <v>0</v>
      </c>
      <c r="AV111" s="88" t="e">
        <f>AU111-#REF!</f>
        <v>#REF!</v>
      </c>
      <c r="AW111" s="104">
        <v>40</v>
      </c>
      <c r="AX111" s="104">
        <f t="shared" si="314"/>
        <v>4160811.9167999993</v>
      </c>
      <c r="AY111" s="104"/>
      <c r="AZ111" s="104">
        <f t="shared" si="315"/>
        <v>0</v>
      </c>
      <c r="BA111" s="104"/>
      <c r="BB111" s="105">
        <f t="shared" si="316"/>
        <v>0</v>
      </c>
      <c r="BC111" s="104">
        <v>13</v>
      </c>
      <c r="BD111" s="104"/>
      <c r="BE111" s="104"/>
      <c r="BF111" s="104">
        <f t="shared" si="317"/>
        <v>0</v>
      </c>
      <c r="BG111" s="104">
        <v>1</v>
      </c>
      <c r="BH111" s="105"/>
      <c r="BI111" s="104"/>
      <c r="BJ111" s="108">
        <f t="shared" si="333"/>
        <v>0</v>
      </c>
      <c r="BK111" s="104"/>
      <c r="BL111" s="104">
        <f t="shared" si="318"/>
        <v>0</v>
      </c>
      <c r="BM111" s="104"/>
      <c r="BN111" s="104">
        <f t="shared" si="319"/>
        <v>0</v>
      </c>
      <c r="BO111" s="104"/>
      <c r="BP111" s="104">
        <f t="shared" si="320"/>
        <v>0</v>
      </c>
      <c r="BQ111" s="104">
        <v>60</v>
      </c>
      <c r="BR111" s="104"/>
      <c r="BS111" s="104"/>
      <c r="BT111" s="105">
        <f t="shared" si="321"/>
        <v>0</v>
      </c>
      <c r="BU111" s="104"/>
      <c r="BV111" s="105">
        <f t="shared" si="322"/>
        <v>0</v>
      </c>
      <c r="BW111" s="104"/>
      <c r="BX111" s="104">
        <f t="shared" si="323"/>
        <v>0</v>
      </c>
      <c r="BY111" s="104"/>
      <c r="BZ111" s="104">
        <f t="shared" si="335"/>
        <v>0</v>
      </c>
      <c r="CA111" s="104"/>
      <c r="CB111" s="104">
        <f t="shared" si="336"/>
        <v>0</v>
      </c>
      <c r="CC111" s="104"/>
      <c r="CD111" s="104">
        <f t="shared" si="324"/>
        <v>0</v>
      </c>
      <c r="CE111" s="109"/>
      <c r="CF111" s="104">
        <f t="shared" si="325"/>
        <v>0</v>
      </c>
      <c r="CG111" s="104"/>
      <c r="CH111" s="108">
        <f t="shared" si="326"/>
        <v>0</v>
      </c>
      <c r="CI111" s="104"/>
      <c r="CJ111" s="104">
        <f t="shared" si="327"/>
        <v>0</v>
      </c>
      <c r="CK111" s="110"/>
      <c r="CL111" s="104">
        <f t="shared" si="328"/>
        <v>0</v>
      </c>
      <c r="CM111" s="104"/>
      <c r="CN111" s="104">
        <f t="shared" si="329"/>
        <v>0</v>
      </c>
      <c r="CO111" s="104"/>
      <c r="CP111" s="104">
        <f t="shared" si="337"/>
        <v>0</v>
      </c>
      <c r="CQ111" s="104"/>
      <c r="CR111" s="111"/>
      <c r="CS111" s="104"/>
      <c r="CT111" s="104">
        <f>(CS111*$E111*$F111*$G111*$L111*CT$11)/12*6+(CS111*$E111*$F111*$G111*1*CT$11)/12*6</f>
        <v>0</v>
      </c>
      <c r="CU111" s="105">
        <f t="shared" si="330"/>
        <v>305</v>
      </c>
      <c r="CV111" s="105">
        <f t="shared" si="331"/>
        <v>23073593.356799997</v>
      </c>
    </row>
    <row r="112" spans="1:100" ht="30" customHeight="1" x14ac:dyDescent="0.25">
      <c r="A112" s="76"/>
      <c r="B112" s="98">
        <v>86</v>
      </c>
      <c r="C112" s="99" t="s">
        <v>305</v>
      </c>
      <c r="D112" s="126" t="s">
        <v>306</v>
      </c>
      <c r="E112" s="80">
        <v>28004</v>
      </c>
      <c r="F112" s="101">
        <v>1.42</v>
      </c>
      <c r="G112" s="89">
        <v>1</v>
      </c>
      <c r="H112" s="90"/>
      <c r="I112" s="90"/>
      <c r="J112" s="90"/>
      <c r="K112" s="53"/>
      <c r="L112" s="102">
        <v>1.4</v>
      </c>
      <c r="M112" s="102">
        <v>1.68</v>
      </c>
      <c r="N112" s="102">
        <v>2.23</v>
      </c>
      <c r="O112" s="103">
        <v>2.57</v>
      </c>
      <c r="P112" s="104">
        <v>29</v>
      </c>
      <c r="Q112" s="104">
        <f t="shared" si="300"/>
        <v>1775935.2688</v>
      </c>
      <c r="R112" s="104">
        <v>5</v>
      </c>
      <c r="S112" s="104">
        <f t="shared" si="301"/>
        <v>306195.73599999998</v>
      </c>
      <c r="T112" s="104">
        <v>29</v>
      </c>
      <c r="U112" s="104">
        <f t="shared" si="302"/>
        <v>2260281.2511999994</v>
      </c>
      <c r="V112" s="104"/>
      <c r="W112" s="105">
        <f t="shared" si="303"/>
        <v>0</v>
      </c>
      <c r="X112" s="104"/>
      <c r="Y112" s="104">
        <f t="shared" si="304"/>
        <v>0</v>
      </c>
      <c r="Z112" s="104"/>
      <c r="AA112" s="104">
        <f t="shared" si="305"/>
        <v>0</v>
      </c>
      <c r="AB112" s="104"/>
      <c r="AC112" s="104"/>
      <c r="AD112" s="104">
        <v>20</v>
      </c>
      <c r="AE112" s="104">
        <f t="shared" si="306"/>
        <v>1224782.9439999999</v>
      </c>
      <c r="AF112" s="104">
        <v>5</v>
      </c>
      <c r="AG112" s="105">
        <f t="shared" si="307"/>
        <v>306195.73599999998</v>
      </c>
      <c r="AH112" s="104">
        <v>18</v>
      </c>
      <c r="AI112" s="104">
        <f t="shared" si="308"/>
        <v>1302723.6768</v>
      </c>
      <c r="AJ112" s="104">
        <v>70</v>
      </c>
      <c r="AK112" s="104">
        <f t="shared" si="309"/>
        <v>6079377.158400001</v>
      </c>
      <c r="AL112" s="109"/>
      <c r="AM112" s="104">
        <f t="shared" si="310"/>
        <v>0</v>
      </c>
      <c r="AN112" s="104"/>
      <c r="AO112" s="108">
        <f t="shared" si="311"/>
        <v>0</v>
      </c>
      <c r="AP112" s="104"/>
      <c r="AQ112" s="104">
        <f t="shared" si="312"/>
        <v>0</v>
      </c>
      <c r="AR112" s="104"/>
      <c r="AS112" s="105">
        <f t="shared" si="313"/>
        <v>0</v>
      </c>
      <c r="AT112" s="104">
        <v>7</v>
      </c>
      <c r="AU112" s="104"/>
      <c r="AV112" s="88" t="e">
        <f>AU112-#REF!</f>
        <v>#REF!</v>
      </c>
      <c r="AW112" s="104">
        <v>45</v>
      </c>
      <c r="AX112" s="104">
        <f t="shared" si="314"/>
        <v>3306913.9487999999</v>
      </c>
      <c r="AY112" s="104"/>
      <c r="AZ112" s="104">
        <f t="shared" si="315"/>
        <v>0</v>
      </c>
      <c r="BA112" s="104"/>
      <c r="BB112" s="105">
        <f t="shared" si="316"/>
        <v>0</v>
      </c>
      <c r="BC112" s="104">
        <v>6</v>
      </c>
      <c r="BD112" s="104"/>
      <c r="BE112" s="104">
        <v>2</v>
      </c>
      <c r="BF112" s="104">
        <f t="shared" si="317"/>
        <v>120251.41631999999</v>
      </c>
      <c r="BG112" s="104">
        <v>13</v>
      </c>
      <c r="BH112" s="105"/>
      <c r="BI112" s="104">
        <v>5</v>
      </c>
      <c r="BJ112" s="108"/>
      <c r="BK112" s="104"/>
      <c r="BL112" s="104">
        <f t="shared" si="318"/>
        <v>0</v>
      </c>
      <c r="BM112" s="104"/>
      <c r="BN112" s="104">
        <f t="shared" si="319"/>
        <v>0</v>
      </c>
      <c r="BO112" s="104"/>
      <c r="BP112" s="104">
        <f t="shared" si="320"/>
        <v>0</v>
      </c>
      <c r="BQ112" s="104">
        <v>0</v>
      </c>
      <c r="BR112" s="104">
        <f t="shared" si="334"/>
        <v>0</v>
      </c>
      <c r="BS112" s="104"/>
      <c r="BT112" s="105">
        <f t="shared" si="321"/>
        <v>0</v>
      </c>
      <c r="BU112" s="104"/>
      <c r="BV112" s="105">
        <f t="shared" si="322"/>
        <v>0</v>
      </c>
      <c r="BW112" s="104"/>
      <c r="BX112" s="104">
        <f t="shared" si="323"/>
        <v>0</v>
      </c>
      <c r="BY112" s="104">
        <v>102</v>
      </c>
      <c r="BZ112" s="104"/>
      <c r="CA112" s="104"/>
      <c r="CB112" s="104">
        <f t="shared" si="336"/>
        <v>0</v>
      </c>
      <c r="CC112" s="104"/>
      <c r="CD112" s="104">
        <f t="shared" si="324"/>
        <v>0</v>
      </c>
      <c r="CE112" s="109"/>
      <c r="CF112" s="104">
        <f t="shared" si="325"/>
        <v>0</v>
      </c>
      <c r="CG112" s="104"/>
      <c r="CH112" s="108">
        <f t="shared" si="326"/>
        <v>0</v>
      </c>
      <c r="CI112" s="104"/>
      <c r="CJ112" s="104">
        <f t="shared" si="327"/>
        <v>0</v>
      </c>
      <c r="CK112" s="110"/>
      <c r="CL112" s="104">
        <f t="shared" si="328"/>
        <v>0</v>
      </c>
      <c r="CM112" s="104">
        <v>5</v>
      </c>
      <c r="CN112" s="104">
        <f t="shared" si="329"/>
        <v>334031.712</v>
      </c>
      <c r="CO112" s="104"/>
      <c r="CP112" s="104">
        <f t="shared" si="337"/>
        <v>0</v>
      </c>
      <c r="CQ112" s="104"/>
      <c r="CR112" s="111"/>
      <c r="CS112" s="104"/>
      <c r="CT112" s="104">
        <f t="shared" ref="CT112:CT116" si="338">(CS112*$E112*$F112*$G112*$L112*CT$11)/12*6+(CS112*$E112*$F112*$G112*1*CT$11)/12*6</f>
        <v>0</v>
      </c>
      <c r="CU112" s="105">
        <f t="shared" si="330"/>
        <v>361</v>
      </c>
      <c r="CV112" s="105">
        <f t="shared" si="331"/>
        <v>17016688.84832</v>
      </c>
    </row>
    <row r="113" spans="1:100" ht="45" x14ac:dyDescent="0.25">
      <c r="A113" s="76"/>
      <c r="B113" s="98">
        <v>87</v>
      </c>
      <c r="C113" s="99" t="s">
        <v>307</v>
      </c>
      <c r="D113" s="126" t="s">
        <v>308</v>
      </c>
      <c r="E113" s="80">
        <v>28004</v>
      </c>
      <c r="F113" s="101">
        <v>2.38</v>
      </c>
      <c r="G113" s="89">
        <v>1</v>
      </c>
      <c r="H113" s="90"/>
      <c r="I113" s="90"/>
      <c r="J113" s="90"/>
      <c r="K113" s="53"/>
      <c r="L113" s="102">
        <v>1.4</v>
      </c>
      <c r="M113" s="102">
        <v>1.68</v>
      </c>
      <c r="N113" s="102">
        <v>2.23</v>
      </c>
      <c r="O113" s="103">
        <v>2.57</v>
      </c>
      <c r="P113" s="104">
        <v>18</v>
      </c>
      <c r="Q113" s="104">
        <f t="shared" si="300"/>
        <v>1847524.6943999997</v>
      </c>
      <c r="R113" s="104">
        <v>2</v>
      </c>
      <c r="S113" s="104">
        <f t="shared" si="301"/>
        <v>205280.52160000001</v>
      </c>
      <c r="T113" s="104"/>
      <c r="U113" s="104">
        <f t="shared" si="302"/>
        <v>0</v>
      </c>
      <c r="V113" s="104"/>
      <c r="W113" s="105">
        <f t="shared" si="303"/>
        <v>0</v>
      </c>
      <c r="X113" s="104"/>
      <c r="Y113" s="104">
        <f t="shared" si="304"/>
        <v>0</v>
      </c>
      <c r="Z113" s="104"/>
      <c r="AA113" s="104">
        <f t="shared" si="305"/>
        <v>0</v>
      </c>
      <c r="AB113" s="104"/>
      <c r="AC113" s="104"/>
      <c r="AD113" s="104">
        <v>10</v>
      </c>
      <c r="AE113" s="104">
        <f t="shared" si="306"/>
        <v>1026402.608</v>
      </c>
      <c r="AF113" s="104">
        <v>0</v>
      </c>
      <c r="AG113" s="105">
        <f t="shared" si="307"/>
        <v>0</v>
      </c>
      <c r="AH113" s="104"/>
      <c r="AI113" s="104">
        <f t="shared" si="308"/>
        <v>0</v>
      </c>
      <c r="AJ113" s="104">
        <v>15</v>
      </c>
      <c r="AK113" s="104">
        <f t="shared" si="309"/>
        <v>2183438.2752</v>
      </c>
      <c r="AL113" s="109"/>
      <c r="AM113" s="104">
        <f t="shared" si="310"/>
        <v>0</v>
      </c>
      <c r="AN113" s="104">
        <v>2</v>
      </c>
      <c r="AO113" s="108">
        <f t="shared" si="311"/>
        <v>246336.62592000002</v>
      </c>
      <c r="AP113" s="104"/>
      <c r="AQ113" s="104">
        <f t="shared" si="312"/>
        <v>0</v>
      </c>
      <c r="AR113" s="104"/>
      <c r="AS113" s="105">
        <f t="shared" si="313"/>
        <v>0</v>
      </c>
      <c r="AT113" s="104"/>
      <c r="AU113" s="104">
        <f t="shared" si="332"/>
        <v>0</v>
      </c>
      <c r="AV113" s="88" t="e">
        <f>AU113-#REF!</f>
        <v>#REF!</v>
      </c>
      <c r="AW113" s="104">
        <v>5</v>
      </c>
      <c r="AX113" s="104">
        <f t="shared" si="314"/>
        <v>615841.56480000005</v>
      </c>
      <c r="AY113" s="104"/>
      <c r="AZ113" s="104">
        <f t="shared" si="315"/>
        <v>0</v>
      </c>
      <c r="BA113" s="104"/>
      <c r="BB113" s="105">
        <f t="shared" si="316"/>
        <v>0</v>
      </c>
      <c r="BC113" s="104"/>
      <c r="BD113" s="104">
        <f t="shared" ref="BD108:BD116" si="339">(BC113*$E113*$F113*$G113*$M113*$BD$11)</f>
        <v>0</v>
      </c>
      <c r="BE113" s="104"/>
      <c r="BF113" s="104">
        <f t="shared" si="317"/>
        <v>0</v>
      </c>
      <c r="BG113" s="104"/>
      <c r="BH113" s="105">
        <f t="shared" ref="BH108:BH116" si="340">(BG113*$E113*$F113*$G113*$M113*$BH$11)</f>
        <v>0</v>
      </c>
      <c r="BI113" s="104"/>
      <c r="BJ113" s="108">
        <f t="shared" si="333"/>
        <v>0</v>
      </c>
      <c r="BK113" s="104"/>
      <c r="BL113" s="104">
        <f t="shared" si="318"/>
        <v>0</v>
      </c>
      <c r="BM113" s="104"/>
      <c r="BN113" s="104">
        <f t="shared" si="319"/>
        <v>0</v>
      </c>
      <c r="BO113" s="104"/>
      <c r="BP113" s="104">
        <f t="shared" si="320"/>
        <v>0</v>
      </c>
      <c r="BQ113" s="104">
        <v>2</v>
      </c>
      <c r="BR113" s="104"/>
      <c r="BS113" s="104"/>
      <c r="BT113" s="105">
        <f t="shared" si="321"/>
        <v>0</v>
      </c>
      <c r="BU113" s="104"/>
      <c r="BV113" s="105">
        <f t="shared" si="322"/>
        <v>0</v>
      </c>
      <c r="BW113" s="104"/>
      <c r="BX113" s="104">
        <f t="shared" si="323"/>
        <v>0</v>
      </c>
      <c r="BY113" s="104"/>
      <c r="BZ113" s="104">
        <f t="shared" si="335"/>
        <v>0</v>
      </c>
      <c r="CA113" s="104"/>
      <c r="CB113" s="104">
        <f t="shared" si="336"/>
        <v>0</v>
      </c>
      <c r="CC113" s="104"/>
      <c r="CD113" s="104">
        <f t="shared" si="324"/>
        <v>0</v>
      </c>
      <c r="CE113" s="109"/>
      <c r="CF113" s="104">
        <f t="shared" si="325"/>
        <v>0</v>
      </c>
      <c r="CG113" s="104"/>
      <c r="CH113" s="108">
        <f t="shared" si="326"/>
        <v>0</v>
      </c>
      <c r="CI113" s="104"/>
      <c r="CJ113" s="104">
        <f t="shared" si="327"/>
        <v>0</v>
      </c>
      <c r="CK113" s="110"/>
      <c r="CL113" s="104">
        <f t="shared" si="328"/>
        <v>0</v>
      </c>
      <c r="CM113" s="104"/>
      <c r="CN113" s="104">
        <f t="shared" si="329"/>
        <v>0</v>
      </c>
      <c r="CO113" s="104"/>
      <c r="CP113" s="104">
        <f t="shared" si="337"/>
        <v>0</v>
      </c>
      <c r="CQ113" s="104"/>
      <c r="CR113" s="111"/>
      <c r="CS113" s="104"/>
      <c r="CT113" s="104">
        <f t="shared" si="338"/>
        <v>0</v>
      </c>
      <c r="CU113" s="105">
        <f t="shared" si="330"/>
        <v>54</v>
      </c>
      <c r="CV113" s="105">
        <f t="shared" si="331"/>
        <v>6124824.2899200004</v>
      </c>
    </row>
    <row r="114" spans="1:100" ht="57.75" customHeight="1" x14ac:dyDescent="0.25">
      <c r="A114" s="76"/>
      <c r="B114" s="98">
        <v>88</v>
      </c>
      <c r="C114" s="212" t="s">
        <v>309</v>
      </c>
      <c r="D114" s="126" t="s">
        <v>310</v>
      </c>
      <c r="E114" s="80">
        <v>28004</v>
      </c>
      <c r="F114" s="121">
        <v>1.61</v>
      </c>
      <c r="G114" s="89">
        <v>1</v>
      </c>
      <c r="H114" s="90"/>
      <c r="I114" s="90"/>
      <c r="J114" s="90"/>
      <c r="K114" s="53"/>
      <c r="L114" s="102">
        <v>1.4</v>
      </c>
      <c r="M114" s="102">
        <v>1.68</v>
      </c>
      <c r="N114" s="102">
        <v>2.23</v>
      </c>
      <c r="O114" s="103">
        <v>2.57</v>
      </c>
      <c r="P114" s="104">
        <v>0</v>
      </c>
      <c r="Q114" s="104">
        <f t="shared" si="300"/>
        <v>0</v>
      </c>
      <c r="R114" s="104"/>
      <c r="S114" s="104">
        <f t="shared" si="301"/>
        <v>0</v>
      </c>
      <c r="T114" s="104"/>
      <c r="U114" s="104">
        <f t="shared" si="302"/>
        <v>0</v>
      </c>
      <c r="V114" s="104"/>
      <c r="W114" s="105">
        <f t="shared" si="303"/>
        <v>0</v>
      </c>
      <c r="X114" s="104"/>
      <c r="Y114" s="104">
        <f t="shared" si="304"/>
        <v>0</v>
      </c>
      <c r="Z114" s="104"/>
      <c r="AA114" s="104">
        <f t="shared" si="305"/>
        <v>0</v>
      </c>
      <c r="AB114" s="104"/>
      <c r="AC114" s="104"/>
      <c r="AD114" s="104"/>
      <c r="AE114" s="104">
        <f t="shared" si="306"/>
        <v>0</v>
      </c>
      <c r="AF114" s="104">
        <v>0</v>
      </c>
      <c r="AG114" s="105">
        <f t="shared" si="307"/>
        <v>0</v>
      </c>
      <c r="AH114" s="104"/>
      <c r="AI114" s="104">
        <f t="shared" si="308"/>
        <v>0</v>
      </c>
      <c r="AJ114" s="104"/>
      <c r="AK114" s="104">
        <f t="shared" si="309"/>
        <v>0</v>
      </c>
      <c r="AL114" s="109"/>
      <c r="AM114" s="104">
        <f t="shared" si="310"/>
        <v>0</v>
      </c>
      <c r="AN114" s="104"/>
      <c r="AO114" s="108">
        <f t="shared" si="311"/>
        <v>0</v>
      </c>
      <c r="AP114" s="104"/>
      <c r="AQ114" s="104">
        <f t="shared" si="312"/>
        <v>0</v>
      </c>
      <c r="AR114" s="104"/>
      <c r="AS114" s="105">
        <f t="shared" si="313"/>
        <v>0</v>
      </c>
      <c r="AT114" s="104"/>
      <c r="AU114" s="104">
        <f t="shared" si="332"/>
        <v>0</v>
      </c>
      <c r="AV114" s="88" t="e">
        <f>AU114-#REF!</f>
        <v>#REF!</v>
      </c>
      <c r="AW114" s="104">
        <v>0</v>
      </c>
      <c r="AX114" s="104">
        <f t="shared" si="314"/>
        <v>0</v>
      </c>
      <c r="AY114" s="104"/>
      <c r="AZ114" s="104">
        <f t="shared" si="315"/>
        <v>0</v>
      </c>
      <c r="BA114" s="104"/>
      <c r="BB114" s="105">
        <f t="shared" si="316"/>
        <v>0</v>
      </c>
      <c r="BC114" s="104"/>
      <c r="BD114" s="104">
        <f t="shared" si="339"/>
        <v>0</v>
      </c>
      <c r="BE114" s="104"/>
      <c r="BF114" s="104">
        <f t="shared" si="317"/>
        <v>0</v>
      </c>
      <c r="BG114" s="104">
        <v>27</v>
      </c>
      <c r="BH114" s="105"/>
      <c r="BI114" s="104"/>
      <c r="BJ114" s="108">
        <f t="shared" si="333"/>
        <v>0</v>
      </c>
      <c r="BK114" s="104"/>
      <c r="BL114" s="104">
        <f t="shared" si="318"/>
        <v>0</v>
      </c>
      <c r="BM114" s="104"/>
      <c r="BN114" s="104">
        <f t="shared" si="319"/>
        <v>0</v>
      </c>
      <c r="BO114" s="104"/>
      <c r="BP114" s="104">
        <f t="shared" si="320"/>
        <v>0</v>
      </c>
      <c r="BQ114" s="104">
        <v>8</v>
      </c>
      <c r="BR114" s="104"/>
      <c r="BS114" s="104"/>
      <c r="BT114" s="105">
        <f t="shared" si="321"/>
        <v>0</v>
      </c>
      <c r="BU114" s="104"/>
      <c r="BV114" s="105">
        <f t="shared" si="322"/>
        <v>0</v>
      </c>
      <c r="BW114" s="104"/>
      <c r="BX114" s="104">
        <f t="shared" si="323"/>
        <v>0</v>
      </c>
      <c r="BY114" s="104">
        <v>1</v>
      </c>
      <c r="BZ114" s="104"/>
      <c r="CA114" s="104"/>
      <c r="CB114" s="104">
        <f t="shared" si="336"/>
        <v>0</v>
      </c>
      <c r="CC114" s="104"/>
      <c r="CD114" s="104">
        <f t="shared" si="324"/>
        <v>0</v>
      </c>
      <c r="CE114" s="109"/>
      <c r="CF114" s="104">
        <f t="shared" si="325"/>
        <v>0</v>
      </c>
      <c r="CG114" s="104"/>
      <c r="CH114" s="108"/>
      <c r="CI114" s="104"/>
      <c r="CJ114" s="104">
        <f t="shared" si="327"/>
        <v>0</v>
      </c>
      <c r="CK114" s="110"/>
      <c r="CL114" s="104">
        <f t="shared" si="328"/>
        <v>0</v>
      </c>
      <c r="CM114" s="104"/>
      <c r="CN114" s="104">
        <f t="shared" si="329"/>
        <v>0</v>
      </c>
      <c r="CO114" s="104"/>
      <c r="CP114" s="104">
        <f t="shared" si="337"/>
        <v>0</v>
      </c>
      <c r="CQ114" s="104"/>
      <c r="CR114" s="111"/>
      <c r="CS114" s="104"/>
      <c r="CT114" s="104">
        <f t="shared" si="338"/>
        <v>0</v>
      </c>
      <c r="CU114" s="105">
        <f t="shared" si="330"/>
        <v>36</v>
      </c>
      <c r="CV114" s="105">
        <f t="shared" si="331"/>
        <v>0</v>
      </c>
    </row>
    <row r="115" spans="1:100" ht="60" customHeight="1" x14ac:dyDescent="0.25">
      <c r="A115" s="76"/>
      <c r="B115" s="98">
        <v>89</v>
      </c>
      <c r="C115" s="212" t="s">
        <v>311</v>
      </c>
      <c r="D115" s="126" t="s">
        <v>312</v>
      </c>
      <c r="E115" s="80">
        <v>28004</v>
      </c>
      <c r="F115" s="121">
        <v>2.99</v>
      </c>
      <c r="G115" s="89">
        <v>1</v>
      </c>
      <c r="H115" s="90"/>
      <c r="I115" s="90"/>
      <c r="J115" s="90"/>
      <c r="K115" s="53"/>
      <c r="L115" s="102">
        <v>1.4</v>
      </c>
      <c r="M115" s="102">
        <v>1.68</v>
      </c>
      <c r="N115" s="102">
        <v>2.23</v>
      </c>
      <c r="O115" s="103">
        <v>2.57</v>
      </c>
      <c r="P115" s="104">
        <v>0</v>
      </c>
      <c r="Q115" s="104">
        <f t="shared" si="300"/>
        <v>0</v>
      </c>
      <c r="R115" s="104">
        <v>0</v>
      </c>
      <c r="S115" s="104">
        <f t="shared" si="301"/>
        <v>0</v>
      </c>
      <c r="T115" s="104"/>
      <c r="U115" s="104">
        <f t="shared" si="302"/>
        <v>0</v>
      </c>
      <c r="V115" s="104"/>
      <c r="W115" s="105">
        <f t="shared" si="303"/>
        <v>0</v>
      </c>
      <c r="X115" s="104"/>
      <c r="Y115" s="104">
        <f t="shared" si="304"/>
        <v>0</v>
      </c>
      <c r="Z115" s="104"/>
      <c r="AA115" s="104">
        <f t="shared" si="305"/>
        <v>0</v>
      </c>
      <c r="AB115" s="104"/>
      <c r="AC115" s="104"/>
      <c r="AD115" s="104"/>
      <c r="AE115" s="104">
        <f t="shared" si="306"/>
        <v>0</v>
      </c>
      <c r="AF115" s="104">
        <v>0</v>
      </c>
      <c r="AG115" s="105">
        <f t="shared" si="307"/>
        <v>0</v>
      </c>
      <c r="AH115" s="104"/>
      <c r="AI115" s="104">
        <f t="shared" si="308"/>
        <v>0</v>
      </c>
      <c r="AJ115" s="104">
        <v>11</v>
      </c>
      <c r="AK115" s="104">
        <f t="shared" si="309"/>
        <v>2011576.6070400001</v>
      </c>
      <c r="AL115" s="109"/>
      <c r="AM115" s="104">
        <f t="shared" si="310"/>
        <v>0</v>
      </c>
      <c r="AN115" s="104"/>
      <c r="AO115" s="108">
        <f t="shared" si="311"/>
        <v>0</v>
      </c>
      <c r="AP115" s="104"/>
      <c r="AQ115" s="104">
        <f t="shared" si="312"/>
        <v>0</v>
      </c>
      <c r="AR115" s="104"/>
      <c r="AS115" s="105">
        <f t="shared" si="313"/>
        <v>0</v>
      </c>
      <c r="AT115" s="104">
        <v>1</v>
      </c>
      <c r="AU115" s="104"/>
      <c r="AV115" s="88" t="e">
        <f>AU115-#REF!</f>
        <v>#REF!</v>
      </c>
      <c r="AW115" s="104">
        <v>2</v>
      </c>
      <c r="AX115" s="104">
        <f t="shared" si="314"/>
        <v>309473.32416000008</v>
      </c>
      <c r="AY115" s="104"/>
      <c r="AZ115" s="104">
        <f t="shared" si="315"/>
        <v>0</v>
      </c>
      <c r="BA115" s="104"/>
      <c r="BB115" s="105">
        <f t="shared" si="316"/>
        <v>0</v>
      </c>
      <c r="BC115" s="104"/>
      <c r="BD115" s="104">
        <f t="shared" si="339"/>
        <v>0</v>
      </c>
      <c r="BE115" s="104"/>
      <c r="BF115" s="104">
        <f t="shared" si="317"/>
        <v>0</v>
      </c>
      <c r="BG115" s="104"/>
      <c r="BH115" s="105">
        <f t="shared" si="340"/>
        <v>0</v>
      </c>
      <c r="BI115" s="104"/>
      <c r="BJ115" s="108">
        <f t="shared" si="333"/>
        <v>0</v>
      </c>
      <c r="BK115" s="104"/>
      <c r="BL115" s="104">
        <f t="shared" si="318"/>
        <v>0</v>
      </c>
      <c r="BM115" s="104"/>
      <c r="BN115" s="104">
        <f t="shared" si="319"/>
        <v>0</v>
      </c>
      <c r="BO115" s="104"/>
      <c r="BP115" s="104">
        <f t="shared" si="320"/>
        <v>0</v>
      </c>
      <c r="BQ115" s="104"/>
      <c r="BR115" s="104">
        <f t="shared" si="334"/>
        <v>0</v>
      </c>
      <c r="BS115" s="104"/>
      <c r="BT115" s="105">
        <f t="shared" si="321"/>
        <v>0</v>
      </c>
      <c r="BU115" s="104"/>
      <c r="BV115" s="105">
        <f t="shared" si="322"/>
        <v>0</v>
      </c>
      <c r="BW115" s="104"/>
      <c r="BX115" s="104">
        <f t="shared" si="323"/>
        <v>0</v>
      </c>
      <c r="BY115" s="104"/>
      <c r="BZ115" s="104">
        <f t="shared" si="335"/>
        <v>0</v>
      </c>
      <c r="CA115" s="104"/>
      <c r="CB115" s="104">
        <f t="shared" si="336"/>
        <v>0</v>
      </c>
      <c r="CC115" s="104"/>
      <c r="CD115" s="104">
        <f t="shared" si="324"/>
        <v>0</v>
      </c>
      <c r="CE115" s="109"/>
      <c r="CF115" s="104">
        <f t="shared" si="325"/>
        <v>0</v>
      </c>
      <c r="CG115" s="104"/>
      <c r="CH115" s="108"/>
      <c r="CI115" s="104">
        <v>1</v>
      </c>
      <c r="CJ115" s="104">
        <f t="shared" si="327"/>
        <v>112535.75424000002</v>
      </c>
      <c r="CK115" s="110"/>
      <c r="CL115" s="104">
        <f t="shared" si="328"/>
        <v>0</v>
      </c>
      <c r="CM115" s="104"/>
      <c r="CN115" s="104">
        <f t="shared" si="329"/>
        <v>0</v>
      </c>
      <c r="CO115" s="104"/>
      <c r="CP115" s="104">
        <f t="shared" si="337"/>
        <v>0</v>
      </c>
      <c r="CQ115" s="104"/>
      <c r="CR115" s="111"/>
      <c r="CS115" s="104"/>
      <c r="CT115" s="104">
        <f t="shared" si="338"/>
        <v>0</v>
      </c>
      <c r="CU115" s="105">
        <f t="shared" si="330"/>
        <v>15</v>
      </c>
      <c r="CV115" s="105">
        <f t="shared" si="331"/>
        <v>2433585.6854400006</v>
      </c>
    </row>
    <row r="116" spans="1:100" ht="65.25" customHeight="1" x14ac:dyDescent="0.25">
      <c r="A116" s="76"/>
      <c r="B116" s="98">
        <v>90</v>
      </c>
      <c r="C116" s="212" t="s">
        <v>313</v>
      </c>
      <c r="D116" s="126" t="s">
        <v>314</v>
      </c>
      <c r="E116" s="80">
        <v>28004</v>
      </c>
      <c r="F116" s="121">
        <v>3.54</v>
      </c>
      <c r="G116" s="89">
        <v>1</v>
      </c>
      <c r="H116" s="90"/>
      <c r="I116" s="90"/>
      <c r="J116" s="90"/>
      <c r="K116" s="53"/>
      <c r="L116" s="102">
        <v>1.4</v>
      </c>
      <c r="M116" s="102">
        <v>1.68</v>
      </c>
      <c r="N116" s="102">
        <v>2.23</v>
      </c>
      <c r="O116" s="103">
        <v>2.57</v>
      </c>
      <c r="P116" s="104">
        <v>2</v>
      </c>
      <c r="Q116" s="104">
        <f t="shared" si="300"/>
        <v>305333.21280000004</v>
      </c>
      <c r="R116" s="104">
        <v>17</v>
      </c>
      <c r="S116" s="104">
        <f t="shared" si="301"/>
        <v>2595332.3088000002</v>
      </c>
      <c r="T116" s="104"/>
      <c r="U116" s="104">
        <f t="shared" si="302"/>
        <v>0</v>
      </c>
      <c r="V116" s="104"/>
      <c r="W116" s="105">
        <f t="shared" si="303"/>
        <v>0</v>
      </c>
      <c r="X116" s="104"/>
      <c r="Y116" s="104">
        <f t="shared" si="304"/>
        <v>0</v>
      </c>
      <c r="Z116" s="104"/>
      <c r="AA116" s="104">
        <f t="shared" si="305"/>
        <v>0</v>
      </c>
      <c r="AB116" s="104"/>
      <c r="AC116" s="104"/>
      <c r="AD116" s="104">
        <v>5</v>
      </c>
      <c r="AE116" s="104">
        <f t="shared" si="306"/>
        <v>763333.03200000001</v>
      </c>
      <c r="AF116" s="104">
        <v>3</v>
      </c>
      <c r="AG116" s="105">
        <f t="shared" si="307"/>
        <v>457999.81919999997</v>
      </c>
      <c r="AH116" s="104"/>
      <c r="AI116" s="104">
        <f t="shared" si="308"/>
        <v>0</v>
      </c>
      <c r="AJ116" s="104"/>
      <c r="AK116" s="104">
        <f t="shared" si="309"/>
        <v>0</v>
      </c>
      <c r="AL116" s="109"/>
      <c r="AM116" s="104">
        <f t="shared" si="310"/>
        <v>0</v>
      </c>
      <c r="AN116" s="104"/>
      <c r="AO116" s="108">
        <f t="shared" si="311"/>
        <v>0</v>
      </c>
      <c r="AP116" s="104"/>
      <c r="AQ116" s="104">
        <f t="shared" si="312"/>
        <v>0</v>
      </c>
      <c r="AR116" s="104"/>
      <c r="AS116" s="105">
        <f t="shared" si="313"/>
        <v>0</v>
      </c>
      <c r="AT116" s="104"/>
      <c r="AU116" s="104">
        <f t="shared" si="332"/>
        <v>0</v>
      </c>
      <c r="AV116" s="88" t="e">
        <f>AU116-#REF!</f>
        <v>#REF!</v>
      </c>
      <c r="AW116" s="104"/>
      <c r="AX116" s="104">
        <f t="shared" si="314"/>
        <v>0</v>
      </c>
      <c r="AY116" s="104"/>
      <c r="AZ116" s="104">
        <f t="shared" si="315"/>
        <v>0</v>
      </c>
      <c r="BA116" s="104"/>
      <c r="BB116" s="105">
        <f t="shared" si="316"/>
        <v>0</v>
      </c>
      <c r="BC116" s="104">
        <v>16</v>
      </c>
      <c r="BD116" s="104"/>
      <c r="BE116" s="104"/>
      <c r="BF116" s="104">
        <f t="shared" si="317"/>
        <v>0</v>
      </c>
      <c r="BG116" s="104"/>
      <c r="BH116" s="105">
        <f t="shared" si="340"/>
        <v>0</v>
      </c>
      <c r="BI116" s="104">
        <v>16</v>
      </c>
      <c r="BJ116" s="108"/>
      <c r="BK116" s="104"/>
      <c r="BL116" s="104">
        <f t="shared" si="318"/>
        <v>0</v>
      </c>
      <c r="BM116" s="104"/>
      <c r="BN116" s="104">
        <f t="shared" si="319"/>
        <v>0</v>
      </c>
      <c r="BO116" s="104"/>
      <c r="BP116" s="104">
        <f t="shared" si="320"/>
        <v>0</v>
      </c>
      <c r="BQ116" s="104"/>
      <c r="BR116" s="104">
        <f t="shared" si="334"/>
        <v>0</v>
      </c>
      <c r="BS116" s="104"/>
      <c r="BT116" s="105">
        <f t="shared" si="321"/>
        <v>0</v>
      </c>
      <c r="BU116" s="104"/>
      <c r="BV116" s="105">
        <f t="shared" si="322"/>
        <v>0</v>
      </c>
      <c r="BW116" s="104"/>
      <c r="BX116" s="104">
        <f t="shared" si="323"/>
        <v>0</v>
      </c>
      <c r="BY116" s="104"/>
      <c r="BZ116" s="104">
        <f t="shared" si="335"/>
        <v>0</v>
      </c>
      <c r="CA116" s="104"/>
      <c r="CB116" s="104">
        <f t="shared" si="336"/>
        <v>0</v>
      </c>
      <c r="CC116" s="104"/>
      <c r="CD116" s="104">
        <f t="shared" si="324"/>
        <v>0</v>
      </c>
      <c r="CE116" s="109"/>
      <c r="CF116" s="104">
        <f t="shared" si="325"/>
        <v>0</v>
      </c>
      <c r="CG116" s="104"/>
      <c r="CH116" s="108"/>
      <c r="CI116" s="104"/>
      <c r="CJ116" s="104">
        <f t="shared" si="327"/>
        <v>0</v>
      </c>
      <c r="CK116" s="110"/>
      <c r="CL116" s="104">
        <f t="shared" si="328"/>
        <v>0</v>
      </c>
      <c r="CM116" s="104"/>
      <c r="CN116" s="104">
        <f t="shared" si="329"/>
        <v>0</v>
      </c>
      <c r="CO116" s="104"/>
      <c r="CP116" s="104">
        <f t="shared" si="337"/>
        <v>0</v>
      </c>
      <c r="CQ116" s="104"/>
      <c r="CR116" s="111"/>
      <c r="CS116" s="104"/>
      <c r="CT116" s="104">
        <f t="shared" si="338"/>
        <v>0</v>
      </c>
      <c r="CU116" s="105">
        <f t="shared" si="330"/>
        <v>59</v>
      </c>
      <c r="CV116" s="105">
        <f t="shared" si="331"/>
        <v>4121998.3728</v>
      </c>
    </row>
    <row r="117" spans="1:100" ht="15.75" customHeight="1" x14ac:dyDescent="0.25">
      <c r="A117" s="93">
        <v>14</v>
      </c>
      <c r="B117" s="119"/>
      <c r="C117" s="78" t="s">
        <v>315</v>
      </c>
      <c r="D117" s="127" t="s">
        <v>316</v>
      </c>
      <c r="E117" s="80">
        <v>28004</v>
      </c>
      <c r="F117" s="120">
        <v>1.36</v>
      </c>
      <c r="G117" s="128"/>
      <c r="H117" s="90"/>
      <c r="I117" s="90"/>
      <c r="J117" s="90"/>
      <c r="K117" s="95"/>
      <c r="L117" s="96">
        <v>1.4</v>
      </c>
      <c r="M117" s="96">
        <v>1.68</v>
      </c>
      <c r="N117" s="96">
        <v>2.23</v>
      </c>
      <c r="O117" s="97">
        <v>2.57</v>
      </c>
      <c r="P117" s="87">
        <f>SUM(P118:P121)</f>
        <v>983</v>
      </c>
      <c r="Q117" s="87">
        <f t="shared" ref="Q117:AU117" si="341">SUM(Q118:Q121)</f>
        <v>58759490.438237764</v>
      </c>
      <c r="R117" s="87">
        <f t="shared" si="341"/>
        <v>18</v>
      </c>
      <c r="S117" s="87">
        <f t="shared" si="341"/>
        <v>1350711.3312000001</v>
      </c>
      <c r="T117" s="87">
        <f t="shared" si="341"/>
        <v>95</v>
      </c>
      <c r="U117" s="87">
        <f t="shared" si="341"/>
        <v>7777058.0495999986</v>
      </c>
      <c r="V117" s="87">
        <f t="shared" si="341"/>
        <v>0</v>
      </c>
      <c r="W117" s="87">
        <f t="shared" si="341"/>
        <v>0</v>
      </c>
      <c r="X117" s="87">
        <f t="shared" si="341"/>
        <v>10</v>
      </c>
      <c r="Y117" s="87">
        <f t="shared" si="341"/>
        <v>1119711.9359999998</v>
      </c>
      <c r="Z117" s="87">
        <f t="shared" si="341"/>
        <v>0</v>
      </c>
      <c r="AA117" s="87">
        <f t="shared" si="341"/>
        <v>0</v>
      </c>
      <c r="AB117" s="87">
        <f t="shared" si="341"/>
        <v>0</v>
      </c>
      <c r="AC117" s="87">
        <f t="shared" si="341"/>
        <v>0</v>
      </c>
      <c r="AD117" s="87">
        <f t="shared" si="341"/>
        <v>70</v>
      </c>
      <c r="AE117" s="87">
        <f t="shared" si="341"/>
        <v>3779027.784</v>
      </c>
      <c r="AF117" s="87">
        <f t="shared" si="341"/>
        <v>225</v>
      </c>
      <c r="AG117" s="87">
        <f t="shared" si="341"/>
        <v>16883891.640000001</v>
      </c>
      <c r="AH117" s="87">
        <f t="shared" si="341"/>
        <v>198</v>
      </c>
      <c r="AI117" s="87">
        <f t="shared" si="341"/>
        <v>11799434.992799999</v>
      </c>
      <c r="AJ117" s="87">
        <f t="shared" si="341"/>
        <v>160</v>
      </c>
      <c r="AK117" s="87">
        <f t="shared" si="341"/>
        <v>11675114.0352</v>
      </c>
      <c r="AL117" s="87">
        <f t="shared" si="341"/>
        <v>75</v>
      </c>
      <c r="AM117" s="87">
        <f t="shared" si="341"/>
        <v>9014339.7388799991</v>
      </c>
      <c r="AN117" s="87">
        <f t="shared" si="341"/>
        <v>31</v>
      </c>
      <c r="AO117" s="87">
        <f t="shared" si="341"/>
        <v>2033547.4252800001</v>
      </c>
      <c r="AP117" s="87">
        <f t="shared" si="341"/>
        <v>0</v>
      </c>
      <c r="AQ117" s="87">
        <f t="shared" si="341"/>
        <v>0</v>
      </c>
      <c r="AR117" s="87">
        <f t="shared" si="341"/>
        <v>0</v>
      </c>
      <c r="AS117" s="87">
        <f t="shared" si="341"/>
        <v>0</v>
      </c>
      <c r="AT117" s="87">
        <f t="shared" si="341"/>
        <v>11</v>
      </c>
      <c r="AU117" s="87">
        <f t="shared" si="341"/>
        <v>0</v>
      </c>
      <c r="AV117" s="88" t="e">
        <f>AU117-#REF!</f>
        <v>#REF!</v>
      </c>
      <c r="AW117" s="87">
        <f t="shared" ref="AW117:CV117" si="342">SUM(AW118:AW121)</f>
        <v>85</v>
      </c>
      <c r="AX117" s="87">
        <f t="shared" si="342"/>
        <v>5531847.4310400002</v>
      </c>
      <c r="AY117" s="87">
        <f t="shared" si="342"/>
        <v>0</v>
      </c>
      <c r="AZ117" s="87">
        <f t="shared" si="342"/>
        <v>0</v>
      </c>
      <c r="BA117" s="87">
        <f t="shared" si="342"/>
        <v>0</v>
      </c>
      <c r="BB117" s="87">
        <f t="shared" si="342"/>
        <v>0</v>
      </c>
      <c r="BC117" s="87">
        <f t="shared" si="342"/>
        <v>22</v>
      </c>
      <c r="BD117" s="87"/>
      <c r="BE117" s="87">
        <f t="shared" si="342"/>
        <v>0</v>
      </c>
      <c r="BF117" s="87">
        <f t="shared" si="342"/>
        <v>0</v>
      </c>
      <c r="BG117" s="87">
        <f t="shared" si="342"/>
        <v>5</v>
      </c>
      <c r="BH117" s="87"/>
      <c r="BI117" s="87">
        <f t="shared" si="342"/>
        <v>38</v>
      </c>
      <c r="BJ117" s="87"/>
      <c r="BK117" s="87">
        <f t="shared" si="342"/>
        <v>0</v>
      </c>
      <c r="BL117" s="87">
        <f t="shared" si="342"/>
        <v>0</v>
      </c>
      <c r="BM117" s="87">
        <f t="shared" si="342"/>
        <v>0</v>
      </c>
      <c r="BN117" s="87">
        <f t="shared" si="342"/>
        <v>0</v>
      </c>
      <c r="BO117" s="87">
        <f t="shared" si="342"/>
        <v>145</v>
      </c>
      <c r="BP117" s="87">
        <f t="shared" si="342"/>
        <v>8656596.4799999986</v>
      </c>
      <c r="BQ117" s="87">
        <f t="shared" si="342"/>
        <v>11</v>
      </c>
      <c r="BR117" s="87"/>
      <c r="BS117" s="87">
        <f t="shared" si="342"/>
        <v>0</v>
      </c>
      <c r="BT117" s="87">
        <f t="shared" si="342"/>
        <v>0</v>
      </c>
      <c r="BU117" s="87">
        <f t="shared" si="342"/>
        <v>0</v>
      </c>
      <c r="BV117" s="87">
        <f t="shared" si="342"/>
        <v>0</v>
      </c>
      <c r="BW117" s="87">
        <f t="shared" si="342"/>
        <v>18</v>
      </c>
      <c r="BX117" s="87"/>
      <c r="BY117" s="87">
        <f t="shared" si="342"/>
        <v>36</v>
      </c>
      <c r="BZ117" s="87">
        <f t="shared" si="342"/>
        <v>0</v>
      </c>
      <c r="CA117" s="87">
        <f t="shared" si="342"/>
        <v>3</v>
      </c>
      <c r="CB117" s="87">
        <f t="shared" si="342"/>
        <v>0</v>
      </c>
      <c r="CC117" s="87">
        <f t="shared" si="342"/>
        <v>12</v>
      </c>
      <c r="CD117" s="87"/>
      <c r="CE117" s="87">
        <f t="shared" si="342"/>
        <v>0</v>
      </c>
      <c r="CF117" s="87">
        <f t="shared" si="342"/>
        <v>0</v>
      </c>
      <c r="CG117" s="87">
        <f t="shared" si="342"/>
        <v>0</v>
      </c>
      <c r="CH117" s="87">
        <f t="shared" si="342"/>
        <v>0</v>
      </c>
      <c r="CI117" s="87">
        <f t="shared" si="342"/>
        <v>0</v>
      </c>
      <c r="CJ117" s="87">
        <f t="shared" si="342"/>
        <v>0</v>
      </c>
      <c r="CK117" s="87">
        <f t="shared" si="342"/>
        <v>0</v>
      </c>
      <c r="CL117" s="87">
        <f t="shared" si="342"/>
        <v>0</v>
      </c>
      <c r="CM117" s="87">
        <f t="shared" si="342"/>
        <v>11</v>
      </c>
      <c r="CN117" s="87">
        <f t="shared" si="342"/>
        <v>604079.88479999988</v>
      </c>
      <c r="CO117" s="87">
        <f t="shared" si="342"/>
        <v>0</v>
      </c>
      <c r="CP117" s="87">
        <f t="shared" si="342"/>
        <v>0</v>
      </c>
      <c r="CQ117" s="87">
        <f t="shared" si="342"/>
        <v>2</v>
      </c>
      <c r="CR117" s="87"/>
      <c r="CS117" s="87">
        <f t="shared" si="342"/>
        <v>0</v>
      </c>
      <c r="CT117" s="87">
        <f t="shared" si="342"/>
        <v>0</v>
      </c>
      <c r="CU117" s="87">
        <f t="shared" si="342"/>
        <v>2264</v>
      </c>
      <c r="CV117" s="87">
        <f t="shared" si="342"/>
        <v>138984851.16703776</v>
      </c>
    </row>
    <row r="118" spans="1:100" ht="30" customHeight="1" x14ac:dyDescent="0.25">
      <c r="A118" s="76"/>
      <c r="B118" s="98">
        <v>91</v>
      </c>
      <c r="C118" s="99" t="s">
        <v>317</v>
      </c>
      <c r="D118" s="126" t="s">
        <v>318</v>
      </c>
      <c r="E118" s="80">
        <v>28004</v>
      </c>
      <c r="F118" s="101">
        <v>0.84</v>
      </c>
      <c r="G118" s="89">
        <v>1</v>
      </c>
      <c r="H118" s="90"/>
      <c r="I118" s="90"/>
      <c r="J118" s="90"/>
      <c r="K118" s="53"/>
      <c r="L118" s="91">
        <v>1.4</v>
      </c>
      <c r="M118" s="91">
        <v>1.68</v>
      </c>
      <c r="N118" s="91">
        <v>2.23</v>
      </c>
      <c r="O118" s="92">
        <v>2.57</v>
      </c>
      <c r="P118" s="104">
        <v>361</v>
      </c>
      <c r="Q118" s="104">
        <f>(P118*$E118*$F118*$G118*$L118)</f>
        <v>11888706.143999998</v>
      </c>
      <c r="R118" s="104"/>
      <c r="S118" s="108">
        <f>(R118*$E118*$F118*$G118*$L118)</f>
        <v>0</v>
      </c>
      <c r="T118" s="104">
        <v>24</v>
      </c>
      <c r="U118" s="104">
        <f>(T118*$E118*$F118*$G118*$L118)</f>
        <v>790384.89599999995</v>
      </c>
      <c r="V118" s="104"/>
      <c r="W118" s="104">
        <f>(V118*$E118*$F118*$G118*$L118)</f>
        <v>0</v>
      </c>
      <c r="X118" s="104"/>
      <c r="Y118" s="104">
        <f>(X118*$E118*$F118*$G118*$L118)</f>
        <v>0</v>
      </c>
      <c r="Z118" s="104"/>
      <c r="AA118" s="104">
        <f>(Z118*$E118*$F118*$G118*$L118)</f>
        <v>0</v>
      </c>
      <c r="AB118" s="104"/>
      <c r="AC118" s="104"/>
      <c r="AD118" s="104">
        <v>35</v>
      </c>
      <c r="AE118" s="104">
        <f>(AD118*$E118*$F118*$G118*$L118)</f>
        <v>1152644.6399999999</v>
      </c>
      <c r="AF118" s="104">
        <v>0</v>
      </c>
      <c r="AG118" s="104">
        <f>(AF118*$E118*$F118*$G118*$L118)</f>
        <v>0</v>
      </c>
      <c r="AH118" s="104">
        <v>104</v>
      </c>
      <c r="AI118" s="104">
        <f>(AH118*$E118*$F118*$G118*$L118)</f>
        <v>3425001.2159999995</v>
      </c>
      <c r="AJ118" s="104">
        <v>80</v>
      </c>
      <c r="AK118" s="105">
        <f>(AJ118*$E118*$F118*$G118*$M118)</f>
        <v>3161539.5839999998</v>
      </c>
      <c r="AL118" s="109">
        <v>1</v>
      </c>
      <c r="AM118" s="104">
        <f>AL118*E118*F118*G118*M118</f>
        <v>39519.2448</v>
      </c>
      <c r="AN118" s="104">
        <v>15</v>
      </c>
      <c r="AO118" s="108">
        <f>(AN118*$E118*$F118*$G118*$M118)</f>
        <v>592788.6719999999</v>
      </c>
      <c r="AP118" s="104"/>
      <c r="AQ118" s="104">
        <f>(AP118*$E118*$F118*$G118*$L118)</f>
        <v>0</v>
      </c>
      <c r="AR118" s="104"/>
      <c r="AS118" s="104"/>
      <c r="AT118" s="104">
        <v>3</v>
      </c>
      <c r="AU118" s="104"/>
      <c r="AV118" s="88" t="e">
        <f>AU118-#REF!</f>
        <v>#REF!</v>
      </c>
      <c r="AW118" s="104">
        <v>42</v>
      </c>
      <c r="AX118" s="104">
        <f>(AW118*$E118*$F118*$G118*$M118)</f>
        <v>1659808.2815999999</v>
      </c>
      <c r="AY118" s="104"/>
      <c r="AZ118" s="104">
        <f>(AY118*$E118*$F118*$G118*$M118)</f>
        <v>0</v>
      </c>
      <c r="BA118" s="104"/>
      <c r="BB118" s="104">
        <f>(BA118*$E118*$F118*$G118*$M118)</f>
        <v>0</v>
      </c>
      <c r="BC118" s="104">
        <v>8</v>
      </c>
      <c r="BD118" s="104"/>
      <c r="BE118" s="104"/>
      <c r="BF118" s="104">
        <f>(BE118*$E118*$F118*$G118*$M118)</f>
        <v>0</v>
      </c>
      <c r="BG118" s="104">
        <v>3</v>
      </c>
      <c r="BH118" s="104"/>
      <c r="BI118" s="104">
        <v>25</v>
      </c>
      <c r="BJ118" s="108"/>
      <c r="BK118" s="104"/>
      <c r="BL118" s="104">
        <f>(BK118*$E118*$F118*$G118*$L118)</f>
        <v>0</v>
      </c>
      <c r="BM118" s="104"/>
      <c r="BN118" s="104">
        <f>(BM118*$E118*$F118*$G118*$L118)</f>
        <v>0</v>
      </c>
      <c r="BO118" s="104">
        <v>35</v>
      </c>
      <c r="BP118" s="104">
        <f>(BO118*$E118*$F118*$G118*$L118)</f>
        <v>1152644.6399999999</v>
      </c>
      <c r="BQ118" s="104">
        <v>1</v>
      </c>
      <c r="BR118" s="104"/>
      <c r="BS118" s="104"/>
      <c r="BT118" s="104">
        <f>(BS118*$E118*$F118*$G118*$L118)</f>
        <v>0</v>
      </c>
      <c r="BU118" s="104"/>
      <c r="BV118" s="104">
        <f>(BU118*$E118*$F118*$G118*$L118)</f>
        <v>0</v>
      </c>
      <c r="BW118" s="104">
        <v>6</v>
      </c>
      <c r="BX118" s="104"/>
      <c r="BY118" s="104">
        <v>18</v>
      </c>
      <c r="BZ118" s="104"/>
      <c r="CA118" s="104"/>
      <c r="CB118" s="104">
        <f>(CA118*$E118*$F118*$G118*$L118)</f>
        <v>0</v>
      </c>
      <c r="CC118" s="104">
        <v>10</v>
      </c>
      <c r="CD118" s="104"/>
      <c r="CE118" s="109"/>
      <c r="CF118" s="104">
        <f>(CE118*$E118*$F118*$G118*$M118)</f>
        <v>0</v>
      </c>
      <c r="CG118" s="104"/>
      <c r="CH118" s="108">
        <f>(CG118*$E118*$F118*$G118*$M118)</f>
        <v>0</v>
      </c>
      <c r="CI118" s="104"/>
      <c r="CJ118" s="104">
        <f>(CI118*$E118*$F118*$G118*$M118)</f>
        <v>0</v>
      </c>
      <c r="CK118" s="110"/>
      <c r="CL118" s="104">
        <f>(CK118*$E118*$F118*$G118*$M118)</f>
        <v>0</v>
      </c>
      <c r="CM118" s="104">
        <v>7</v>
      </c>
      <c r="CN118" s="104">
        <f>(CM118*$E118*$F118*$G118*$M118)</f>
        <v>276634.71359999996</v>
      </c>
      <c r="CO118" s="104"/>
      <c r="CP118" s="104">
        <f>(CO118*$E118*$F118*$G118*$N118)</f>
        <v>0</v>
      </c>
      <c r="CQ118" s="104">
        <v>1</v>
      </c>
      <c r="CR118" s="108"/>
      <c r="CS118" s="104"/>
      <c r="CT118" s="104"/>
      <c r="CU118" s="105">
        <f t="shared" ref="CU118:CV121" si="343">SUM(P118,R118,T118,V118,X118,Z118,AB118,AD118,AF118,AL118,BO118,AH118,AR118,CA118,AT118,AW118,AJ118,BA118,AN118,BC118,CC118,BE118,BG118,BI118,BQ118,BK118,BM118,BS118,BU118,BW118,BY118,CE118,AY118,AP118,CG118,CI118,CK118,CM118,CO118,CQ118,CS118)</f>
        <v>779</v>
      </c>
      <c r="CV118" s="105">
        <f t="shared" si="343"/>
        <v>24139672.03199999</v>
      </c>
    </row>
    <row r="119" spans="1:100" ht="30" customHeight="1" x14ac:dyDescent="0.25">
      <c r="A119" s="76"/>
      <c r="B119" s="98">
        <v>92</v>
      </c>
      <c r="C119" s="99" t="s">
        <v>319</v>
      </c>
      <c r="D119" s="126" t="s">
        <v>320</v>
      </c>
      <c r="E119" s="80">
        <v>28004</v>
      </c>
      <c r="F119" s="101">
        <v>1.74</v>
      </c>
      <c r="G119" s="89">
        <v>1</v>
      </c>
      <c r="H119" s="90"/>
      <c r="I119" s="90"/>
      <c r="J119" s="90"/>
      <c r="K119" s="53"/>
      <c r="L119" s="102">
        <v>1.4</v>
      </c>
      <c r="M119" s="102">
        <v>1.68</v>
      </c>
      <c r="N119" s="102">
        <v>2.23</v>
      </c>
      <c r="O119" s="103">
        <v>2.57</v>
      </c>
      <c r="P119" s="104">
        <v>620</v>
      </c>
      <c r="Q119" s="104">
        <f t="shared" ref="Q119:Q120" si="344">(P119*$E119*$F119*$G119*$L119*$Q$11)</f>
        <v>46524501.408</v>
      </c>
      <c r="R119" s="104">
        <v>18</v>
      </c>
      <c r="S119" s="104">
        <f>(R119*$E119*$F119*$G119*$L119*$S$11)</f>
        <v>1350711.3312000001</v>
      </c>
      <c r="T119" s="104">
        <v>66</v>
      </c>
      <c r="U119" s="104">
        <f>(T119*$E119*$F119*$G119*$L119*$U$11)</f>
        <v>6303319.5455999989</v>
      </c>
      <c r="V119" s="104"/>
      <c r="W119" s="105">
        <f>(V119*$E119*$F119*$G119*$L119*$W$11)</f>
        <v>0</v>
      </c>
      <c r="X119" s="104">
        <v>6</v>
      </c>
      <c r="Y119" s="104">
        <f>(X119*$E119*$F119*$G119*$L119*$Y$11)</f>
        <v>573029.04959999991</v>
      </c>
      <c r="Z119" s="104"/>
      <c r="AA119" s="104">
        <f>(Z119*$E119*$F119*$G119*$L119*$AA$11)</f>
        <v>0</v>
      </c>
      <c r="AB119" s="104"/>
      <c r="AC119" s="104"/>
      <c r="AD119" s="104">
        <v>35</v>
      </c>
      <c r="AE119" s="104">
        <f>(AD119*$E119*$F119*$G119*$L119*$AE$11)</f>
        <v>2626383.1440000003</v>
      </c>
      <c r="AF119" s="104">
        <v>225</v>
      </c>
      <c r="AG119" s="105">
        <f>(AF119*$E119*$F119*$G119*$L119*$AG$11)</f>
        <v>16883891.640000001</v>
      </c>
      <c r="AH119" s="104">
        <v>93</v>
      </c>
      <c r="AI119" s="104">
        <f>(AH119*$E119*$F119*$G119*$L119*$AI$11)</f>
        <v>8247525.2495999997</v>
      </c>
      <c r="AJ119" s="104">
        <v>80</v>
      </c>
      <c r="AK119" s="104">
        <f>(AJ119*$E119*$F119*$G119*$M119*$AK$11)</f>
        <v>8513574.4511999991</v>
      </c>
      <c r="AL119" s="109">
        <v>64</v>
      </c>
      <c r="AM119" s="104">
        <f>(AL119*$E119*$F119*$G119*$M119*$AM$11)</f>
        <v>7334771.834879999</v>
      </c>
      <c r="AN119" s="104">
        <v>16</v>
      </c>
      <c r="AO119" s="108">
        <f>(AN119*$E119*$F119*$G119*$M119*$AO$11)</f>
        <v>1440758.7532800001</v>
      </c>
      <c r="AP119" s="104"/>
      <c r="AQ119" s="104">
        <f>(AP119*$E119*$F119*$G119*$L119*$AQ$11)</f>
        <v>0</v>
      </c>
      <c r="AR119" s="104"/>
      <c r="AS119" s="105">
        <f>(AR119*$E119*$F119*$G119*$L119*$AS$11)</f>
        <v>0</v>
      </c>
      <c r="AT119" s="104">
        <v>8</v>
      </c>
      <c r="AU119" s="104"/>
      <c r="AV119" s="88" t="e">
        <f>AU119-#REF!</f>
        <v>#REF!</v>
      </c>
      <c r="AW119" s="104">
        <v>43</v>
      </c>
      <c r="AX119" s="104">
        <f>(AW119*$E119*$F119*$G119*$M119*$AX$11)</f>
        <v>3872039.1494400003</v>
      </c>
      <c r="AY119" s="104"/>
      <c r="AZ119" s="104">
        <f>(AY119*$E119*$F119*$G119*$M119*$AZ$11)</f>
        <v>0</v>
      </c>
      <c r="BA119" s="104"/>
      <c r="BB119" s="105">
        <f>(BA119*$E119*$F119*$G119*$M119*$BB$11)</f>
        <v>0</v>
      </c>
      <c r="BC119" s="104">
        <v>12</v>
      </c>
      <c r="BD119" s="104"/>
      <c r="BE119" s="104"/>
      <c r="BF119" s="104">
        <f>(BE119*$E119*$F119*$G119*$M119*$BF$11)</f>
        <v>0</v>
      </c>
      <c r="BG119" s="104">
        <v>2</v>
      </c>
      <c r="BH119" s="105"/>
      <c r="BI119" s="104">
        <v>13</v>
      </c>
      <c r="BJ119" s="108"/>
      <c r="BK119" s="104"/>
      <c r="BL119" s="104">
        <f>(BK119*$E119*$F119*$G119*$L119*$BL$11)</f>
        <v>0</v>
      </c>
      <c r="BM119" s="104"/>
      <c r="BN119" s="104">
        <f>(BM119*$E119*$F119*$G119*$L119*$BN$11)</f>
        <v>0</v>
      </c>
      <c r="BO119" s="104">
        <v>110</v>
      </c>
      <c r="BP119" s="104">
        <f>(BO119*$E119*$F119*$G119*$L119*$BP$11)</f>
        <v>7503951.8399999989</v>
      </c>
      <c r="BQ119" s="104">
        <v>10</v>
      </c>
      <c r="BR119" s="104"/>
      <c r="BS119" s="104"/>
      <c r="BT119" s="105">
        <f>(BS119*$E119*$F119*$G119*$L119*$BT$11)</f>
        <v>0</v>
      </c>
      <c r="BU119" s="104"/>
      <c r="BV119" s="105">
        <f>(BU119*$E119*$F119*$G119*$L119*$BV$11)</f>
        <v>0</v>
      </c>
      <c r="BW119" s="104">
        <v>12</v>
      </c>
      <c r="BX119" s="104"/>
      <c r="BY119" s="104">
        <v>18</v>
      </c>
      <c r="BZ119" s="104"/>
      <c r="CA119" s="104">
        <v>3</v>
      </c>
      <c r="CB119" s="104"/>
      <c r="CC119" s="104">
        <v>2</v>
      </c>
      <c r="CD119" s="104"/>
      <c r="CE119" s="109"/>
      <c r="CF119" s="104">
        <f>(CE119*$E119*$F119*$G119*$M119*$CF$11)</f>
        <v>0</v>
      </c>
      <c r="CG119" s="104"/>
      <c r="CH119" s="108">
        <f t="shared" ref="CH119:CH120" si="345">(CG119*$E119*$F119*$G119*$M119*CH$11)</f>
        <v>0</v>
      </c>
      <c r="CI119" s="104"/>
      <c r="CJ119" s="104">
        <f>(CI119*$E119*$F119*$G119*$M119*$CJ$11)</f>
        <v>0</v>
      </c>
      <c r="CK119" s="110"/>
      <c r="CL119" s="104">
        <f>(CK119*$E119*$F119*$G119*$M119*$CL$11)</f>
        <v>0</v>
      </c>
      <c r="CM119" s="104">
        <v>4</v>
      </c>
      <c r="CN119" s="104">
        <f>(CM119*$E119*$F119*$G119*$M119*$CN$11)</f>
        <v>327445.17119999998</v>
      </c>
      <c r="CO119" s="104"/>
      <c r="CP119" s="104">
        <f>(CO119*$E119*$F119*$G119*$N119*$CP$11)</f>
        <v>0</v>
      </c>
      <c r="CQ119" s="104">
        <v>1</v>
      </c>
      <c r="CR119" s="111"/>
      <c r="CS119" s="104"/>
      <c r="CT119" s="104">
        <f t="shared" ref="CT119:CT120" si="346">(CS119*$E119*$F119*$G119*$L119*CT$11)/12*6+(CS119*$E119*$F119*$G119*1*CT$11)/12*6</f>
        <v>0</v>
      </c>
      <c r="CU119" s="105">
        <f t="shared" si="343"/>
        <v>1461</v>
      </c>
      <c r="CV119" s="105">
        <f t="shared" si="343"/>
        <v>111501902.568</v>
      </c>
    </row>
    <row r="120" spans="1:100" ht="30" customHeight="1" x14ac:dyDescent="0.25">
      <c r="A120" s="76"/>
      <c r="B120" s="98">
        <v>93</v>
      </c>
      <c r="C120" s="99" t="s">
        <v>321</v>
      </c>
      <c r="D120" s="126" t="s">
        <v>322</v>
      </c>
      <c r="E120" s="80">
        <v>28004</v>
      </c>
      <c r="F120" s="101">
        <v>2.4900000000000002</v>
      </c>
      <c r="G120" s="89">
        <v>1</v>
      </c>
      <c r="H120" s="90"/>
      <c r="I120" s="90"/>
      <c r="J120" s="90"/>
      <c r="K120" s="53"/>
      <c r="L120" s="102">
        <v>1.4</v>
      </c>
      <c r="M120" s="102">
        <v>1.68</v>
      </c>
      <c r="N120" s="102">
        <v>2.23</v>
      </c>
      <c r="O120" s="103">
        <v>2.57</v>
      </c>
      <c r="P120" s="104">
        <v>1</v>
      </c>
      <c r="Q120" s="104">
        <f t="shared" si="344"/>
        <v>107384.13840000001</v>
      </c>
      <c r="R120" s="104"/>
      <c r="S120" s="104">
        <f>(R120*$E120*$F120*$G120*$L120*$S$11)</f>
        <v>0</v>
      </c>
      <c r="T120" s="104">
        <v>5</v>
      </c>
      <c r="U120" s="104">
        <f>(T120*$E120*$F120*$G120*$L120*$U$11)</f>
        <v>683353.60800000001</v>
      </c>
      <c r="V120" s="104"/>
      <c r="W120" s="105">
        <f>(V120*$E120*$F120*$G120*$L120*$W$11)</f>
        <v>0</v>
      </c>
      <c r="X120" s="104">
        <v>4</v>
      </c>
      <c r="Y120" s="104">
        <f>(X120*$E120*$F120*$G120*$L120*$Y$11)</f>
        <v>546682.88639999996</v>
      </c>
      <c r="Z120" s="104"/>
      <c r="AA120" s="104">
        <f>(Z120*$E120*$F120*$G120*$L120*$AA$11)</f>
        <v>0</v>
      </c>
      <c r="AB120" s="104"/>
      <c r="AC120" s="104"/>
      <c r="AD120" s="104"/>
      <c r="AE120" s="104">
        <f>(AD120*$E120*$F120*$G120*$L120*$AE$11)</f>
        <v>0</v>
      </c>
      <c r="AF120" s="104">
        <v>0</v>
      </c>
      <c r="AG120" s="105">
        <f>(AF120*$E120*$F120*$G120*$L120*$AG$11)</f>
        <v>0</v>
      </c>
      <c r="AH120" s="104">
        <v>1</v>
      </c>
      <c r="AI120" s="104">
        <f>(AH120*$E120*$F120*$G120*$L120*$AI$11)</f>
        <v>126908.52720000001</v>
      </c>
      <c r="AJ120" s="104"/>
      <c r="AK120" s="104">
        <f>(AJ120*$E120*$F120*$G120*$M120*$AK$11)</f>
        <v>0</v>
      </c>
      <c r="AL120" s="109">
        <v>10</v>
      </c>
      <c r="AM120" s="104">
        <f>(AL120*$E120*$F120*$G120*$M120*$AM$11)</f>
        <v>1640048.6592000001</v>
      </c>
      <c r="AN120" s="104"/>
      <c r="AO120" s="108">
        <f>(AN120*$E120*$F120*$G120*$M120*$AO$11)</f>
        <v>0</v>
      </c>
      <c r="AP120" s="104"/>
      <c r="AQ120" s="104">
        <f>(AP120*$E120*$F120*$G120*$L120*$AQ$11)</f>
        <v>0</v>
      </c>
      <c r="AR120" s="104"/>
      <c r="AS120" s="105">
        <f>(AR120*$E120*$F120*$G120*$L120*$AS$11)</f>
        <v>0</v>
      </c>
      <c r="AT120" s="104"/>
      <c r="AU120" s="104">
        <f>(AT120*$E120*$F120*$G120*$L120*$AU$11)</f>
        <v>0</v>
      </c>
      <c r="AV120" s="88" t="e">
        <f>AU120-#REF!</f>
        <v>#REF!</v>
      </c>
      <c r="AW120" s="104"/>
      <c r="AX120" s="104">
        <f>(AW120*$E120*$F120*$G120*$M120*$AX$11)</f>
        <v>0</v>
      </c>
      <c r="AY120" s="104"/>
      <c r="AZ120" s="104">
        <f>(AY120*$E120*$F120*$G120*$M120*$AZ$11)</f>
        <v>0</v>
      </c>
      <c r="BA120" s="104"/>
      <c r="BB120" s="105">
        <f>(BA120*$E120*$F120*$G120*$M120*$BB$11)</f>
        <v>0</v>
      </c>
      <c r="BC120" s="104">
        <v>2</v>
      </c>
      <c r="BD120" s="104"/>
      <c r="BE120" s="104"/>
      <c r="BF120" s="104">
        <f>(BE120*$E120*$F120*$G120*$M120*$BF$11)</f>
        <v>0</v>
      </c>
      <c r="BG120" s="104"/>
      <c r="BH120" s="105">
        <f>(BG120*$E120*$F120*$G120*$M120*$BH$11)</f>
        <v>0</v>
      </c>
      <c r="BI120" s="104"/>
      <c r="BJ120" s="108">
        <f>(BI120*$E120*$F120*$G120*$M120*$BJ$11)</f>
        <v>0</v>
      </c>
      <c r="BK120" s="104"/>
      <c r="BL120" s="104">
        <f>(BK120*$E120*$F120*$G120*$L120*$BL$11)</f>
        <v>0</v>
      </c>
      <c r="BM120" s="104"/>
      <c r="BN120" s="104">
        <f>(BM120*$E120*$F120*$G120*$L120*$BN$11)</f>
        <v>0</v>
      </c>
      <c r="BO120" s="104"/>
      <c r="BP120" s="104">
        <f>(BO120*$E120*$F120*$G120*$L120*$BP$11)</f>
        <v>0</v>
      </c>
      <c r="BQ120" s="104">
        <v>0</v>
      </c>
      <c r="BR120" s="104">
        <f>(BQ120*$E120*$F120*$G120*$M120*$BR$11)</f>
        <v>0</v>
      </c>
      <c r="BS120" s="104"/>
      <c r="BT120" s="105">
        <f>(BS120*$E120*$F120*$G120*$L120*$BT$11)</f>
        <v>0</v>
      </c>
      <c r="BU120" s="104"/>
      <c r="BV120" s="105">
        <f>(BU120*$E120*$F120*$G120*$L120*$BV$11)</f>
        <v>0</v>
      </c>
      <c r="BW120" s="104"/>
      <c r="BX120" s="104">
        <f>(BW120*$E120*$F120*$G120*$L120*$BX$11)</f>
        <v>0</v>
      </c>
      <c r="BY120" s="104"/>
      <c r="BZ120" s="104">
        <f>(BY120*$E120*$F120*$G120*$L120*$BZ$11)</f>
        <v>0</v>
      </c>
      <c r="CA120" s="104"/>
      <c r="CB120" s="104">
        <f>(CA120*$E120*$F120*$G120*$L120*$CB$11)</f>
        <v>0</v>
      </c>
      <c r="CC120" s="104"/>
      <c r="CD120" s="104">
        <f>(CC120*$E120*$F120*$G120*$M120*$CD$11)</f>
        <v>0</v>
      </c>
      <c r="CE120" s="109"/>
      <c r="CF120" s="104">
        <f>(CE120*$E120*$F120*$G120*$M120*$CF$11)</f>
        <v>0</v>
      </c>
      <c r="CG120" s="104"/>
      <c r="CH120" s="108">
        <f t="shared" si="345"/>
        <v>0</v>
      </c>
      <c r="CI120" s="104"/>
      <c r="CJ120" s="104">
        <f>(CI120*$E120*$F120*$G120*$M120*$CJ$11)</f>
        <v>0</v>
      </c>
      <c r="CK120" s="110"/>
      <c r="CL120" s="104">
        <f>(CK120*$E120*$F120*$G120*$M120*$CL$11)</f>
        <v>0</v>
      </c>
      <c r="CM120" s="104"/>
      <c r="CN120" s="104">
        <f>(CM120*$E120*$F120*$G120*$M120*$CN$11)</f>
        <v>0</v>
      </c>
      <c r="CO120" s="104"/>
      <c r="CP120" s="104">
        <f>(CO120*$E120*$F120*$G120*$N120*$CP$11)</f>
        <v>0</v>
      </c>
      <c r="CQ120" s="104"/>
      <c r="CR120" s="111"/>
      <c r="CS120" s="104"/>
      <c r="CT120" s="104">
        <f t="shared" si="346"/>
        <v>0</v>
      </c>
      <c r="CU120" s="105">
        <f t="shared" si="343"/>
        <v>23</v>
      </c>
      <c r="CV120" s="105">
        <f t="shared" si="343"/>
        <v>3104377.8192000003</v>
      </c>
    </row>
    <row r="121" spans="1:100" ht="30" customHeight="1" x14ac:dyDescent="0.25">
      <c r="A121" s="76"/>
      <c r="B121" s="98">
        <v>94</v>
      </c>
      <c r="C121" s="233" t="s">
        <v>323</v>
      </c>
      <c r="D121" s="231" t="s">
        <v>324</v>
      </c>
      <c r="E121" s="80">
        <v>28004</v>
      </c>
      <c r="F121" s="232">
        <v>7.23</v>
      </c>
      <c r="G121" s="89">
        <v>1</v>
      </c>
      <c r="H121" s="90"/>
      <c r="I121" s="90"/>
      <c r="J121" s="90"/>
      <c r="K121" s="237">
        <v>0.3332</v>
      </c>
      <c r="L121" s="102">
        <v>1.4</v>
      </c>
      <c r="M121" s="102">
        <v>1.68</v>
      </c>
      <c r="N121" s="102">
        <v>2.23</v>
      </c>
      <c r="O121" s="103">
        <v>2.57</v>
      </c>
      <c r="P121" s="104">
        <v>1</v>
      </c>
      <c r="Q121" s="117">
        <f>(P121*$E121*$F121*((1-$K121)+$K121*$L121*$Q$11*$G121))</f>
        <v>238898.74783776002</v>
      </c>
      <c r="R121" s="104"/>
      <c r="S121" s="117">
        <f>(R121*$E121*$F121*((1-$K121)+$K121*$L121*$S$11*$G121))</f>
        <v>0</v>
      </c>
      <c r="T121" s="104"/>
      <c r="U121" s="117">
        <f>(T121*$E121*$F121*((1-$K121)+$K121*$L121*U$11*$G121))</f>
        <v>0</v>
      </c>
      <c r="V121" s="104"/>
      <c r="W121" s="117">
        <f>(V121*$E121*$F121*((1-$K121)+$K121*$L121*$W$11*$G121))</f>
        <v>0</v>
      </c>
      <c r="X121" s="104"/>
      <c r="Y121" s="117">
        <f>(X121*$E121*$F121*((1-$K121)+$K121*$L121*$Y$11*$G121))</f>
        <v>0</v>
      </c>
      <c r="Z121" s="104"/>
      <c r="AA121" s="117">
        <f>(Z121*$E121*$F121*((1-$K121)+$K121*$L121*$AA$11*$G121))</f>
        <v>0</v>
      </c>
      <c r="AB121" s="104"/>
      <c r="AC121" s="104"/>
      <c r="AD121" s="104"/>
      <c r="AE121" s="117">
        <f>(AD121*$E121*$F121*((1-$K121)+$K121*$L121*AE$11*$G121))</f>
        <v>0</v>
      </c>
      <c r="AF121" s="104">
        <v>0</v>
      </c>
      <c r="AG121" s="117">
        <f>(AF121*$E121*$F121*((1-$K121)+$K121*$G121*AG$11*$L121))</f>
        <v>0</v>
      </c>
      <c r="AH121" s="104"/>
      <c r="AI121" s="117">
        <f>(AH121*$E121*$F121*((1-$K121)+$K121*$G121*AI$11*$L121))</f>
        <v>0</v>
      </c>
      <c r="AJ121" s="104"/>
      <c r="AK121" s="117">
        <f>(AJ121*$E121*$F121*((1-$K121)+$K121*$G121*AK$11*$M121))</f>
        <v>0</v>
      </c>
      <c r="AL121" s="109"/>
      <c r="AM121" s="104"/>
      <c r="AN121" s="104"/>
      <c r="AO121" s="117">
        <f>(AN121*$E121*$F121*((1-$K121)+$K121*$G121*AO$11*$M121))</f>
        <v>0</v>
      </c>
      <c r="AP121" s="104"/>
      <c r="AQ121" s="104"/>
      <c r="AR121" s="104"/>
      <c r="AS121" s="105"/>
      <c r="AT121" s="104"/>
      <c r="AU121" s="117">
        <f>(AT121*$E121*$F121*((1-$K121)+$K121*$G121*AU$11*$L121))</f>
        <v>0</v>
      </c>
      <c r="AV121" s="88" t="e">
        <f>AU121-#REF!</f>
        <v>#REF!</v>
      </c>
      <c r="AW121" s="104"/>
      <c r="AX121" s="117">
        <f>(AW121*$E121*$F121*((1-$K121)+$K121*$M121*$G121*$AX$11))</f>
        <v>0</v>
      </c>
      <c r="AY121" s="104"/>
      <c r="AZ121" s="117">
        <f>(AY121*$E121*$F121*((1-$K121)+$K121*$G121*AZ$11*$M121))</f>
        <v>0</v>
      </c>
      <c r="BA121" s="104"/>
      <c r="BB121" s="105"/>
      <c r="BC121" s="104"/>
      <c r="BD121" s="117">
        <f>(BC121*$E121*$F121*((1-$K121)+$K121*$G121*BD$11*$M121))</f>
        <v>0</v>
      </c>
      <c r="BE121" s="104"/>
      <c r="BF121" s="117">
        <f>(BE121*$E121*$F121*((1-$K121)+$K121*$G121*BF$11*$M121))</f>
        <v>0</v>
      </c>
      <c r="BG121" s="104"/>
      <c r="BH121" s="117">
        <f>(BG121*$E121*$F121*((1-$K121)+$K121*$G121*BH$11*$M121))</f>
        <v>0</v>
      </c>
      <c r="BI121" s="104"/>
      <c r="BJ121" s="117">
        <f>(BI121*$E121*$F121*((1-$K121)+$K121*$G121*BJ$11*$M121))</f>
        <v>0</v>
      </c>
      <c r="BK121" s="104"/>
      <c r="BL121" s="117">
        <f>(BK121*$E121*$F121*((1-$K121)+$K121*$G121*BL$11*$L121))</f>
        <v>0</v>
      </c>
      <c r="BM121" s="104"/>
      <c r="BN121" s="117">
        <f>(BM121*$E121*$F121*((1-$K121)+$K121*$G121*BN$11*$L121))</f>
        <v>0</v>
      </c>
      <c r="BO121" s="104"/>
      <c r="BP121" s="104"/>
      <c r="BQ121" s="104"/>
      <c r="BR121" s="117">
        <f>(BQ121*$E121*$F121*((1-$K121)+$K121*$G121*BR$11*$M121))</f>
        <v>0</v>
      </c>
      <c r="BS121" s="104"/>
      <c r="BT121" s="105"/>
      <c r="BU121" s="104"/>
      <c r="BV121" s="117">
        <f>(BU121*$E121*$F121*((1-$K121)+$K121*$G121*BV$11*$L121))</f>
        <v>0</v>
      </c>
      <c r="BW121" s="104"/>
      <c r="BX121" s="117">
        <f>(BW121*$E121*$F121*((1-$K121)+$K121*$G121*BX$11*$L121))</f>
        <v>0</v>
      </c>
      <c r="BY121" s="104"/>
      <c r="BZ121" s="117">
        <f>(BY121*$E121*$F121*((1-$K121)+$K121*$G121*BZ$11*$L121))</f>
        <v>0</v>
      </c>
      <c r="CA121" s="104"/>
      <c r="CB121" s="118">
        <f>CA121*$E121*$F121*((1-$K121)+$K121*$L121*$CB$11*$G121)</f>
        <v>0</v>
      </c>
      <c r="CC121" s="104"/>
      <c r="CD121" s="117">
        <f>(CC121*$E121*$F121*((1-$K121)+$K121*$G121*CD$11*$M121))</f>
        <v>0</v>
      </c>
      <c r="CE121" s="109"/>
      <c r="CF121" s="117">
        <f>(CE121*$E121*$F121*((1-$K121)+$K121*$G121*CF$11*$M121))</f>
        <v>0</v>
      </c>
      <c r="CG121" s="104"/>
      <c r="CH121" s="108"/>
      <c r="CI121" s="104"/>
      <c r="CJ121" s="104"/>
      <c r="CK121" s="110"/>
      <c r="CL121" s="117">
        <f>((CK121*$E121*$F121*((1-$K121)+$K121*$G121*CL$11*$M121)))</f>
        <v>0</v>
      </c>
      <c r="CM121" s="104"/>
      <c r="CN121" s="117">
        <f>(CM121*$E121*$F121*((1-$K121)+$K121*$G121*CN$11*$M121))</f>
        <v>0</v>
      </c>
      <c r="CO121" s="104"/>
      <c r="CP121" s="117">
        <f>(CO121*$E121*$F121*((1-$K121)+$K121*$G121*CP$11*$N121))</f>
        <v>0</v>
      </c>
      <c r="CQ121" s="104"/>
      <c r="CR121" s="117"/>
      <c r="CS121" s="104"/>
      <c r="CT121" s="104"/>
      <c r="CU121" s="105">
        <f t="shared" si="343"/>
        <v>1</v>
      </c>
      <c r="CV121" s="118">
        <f t="shared" si="343"/>
        <v>238898.74783776002</v>
      </c>
    </row>
    <row r="122" spans="1:100" ht="15.75" customHeight="1" x14ac:dyDescent="0.25">
      <c r="A122" s="93">
        <v>15</v>
      </c>
      <c r="B122" s="119"/>
      <c r="C122" s="78" t="s">
        <v>325</v>
      </c>
      <c r="D122" s="127" t="s">
        <v>326</v>
      </c>
      <c r="E122" s="80">
        <v>28004</v>
      </c>
      <c r="F122" s="120">
        <v>1.1200000000000001</v>
      </c>
      <c r="G122" s="128"/>
      <c r="H122" s="90"/>
      <c r="I122" s="90"/>
      <c r="J122" s="90"/>
      <c r="K122" s="95"/>
      <c r="L122" s="96">
        <v>1.4</v>
      </c>
      <c r="M122" s="96">
        <v>1.68</v>
      </c>
      <c r="N122" s="96">
        <v>2.23</v>
      </c>
      <c r="O122" s="97">
        <v>2.57</v>
      </c>
      <c r="P122" s="87">
        <f t="shared" ref="P122" si="347">SUM(P123:P141)</f>
        <v>1059</v>
      </c>
      <c r="Q122" s="87">
        <f>SUM(Q123:Q141)</f>
        <v>104568619.60048001</v>
      </c>
      <c r="R122" s="87">
        <f t="shared" ref="R122:CC122" si="348">SUM(R123:R141)</f>
        <v>3758</v>
      </c>
      <c r="S122" s="87">
        <f t="shared" si="348"/>
        <v>315185776.10800004</v>
      </c>
      <c r="T122" s="87">
        <f t="shared" si="348"/>
        <v>772</v>
      </c>
      <c r="U122" s="87">
        <f t="shared" si="348"/>
        <v>41714319.297279984</v>
      </c>
      <c r="V122" s="87">
        <f t="shared" si="348"/>
        <v>0</v>
      </c>
      <c r="W122" s="87">
        <f t="shared" si="348"/>
        <v>0</v>
      </c>
      <c r="X122" s="87">
        <f t="shared" si="348"/>
        <v>0</v>
      </c>
      <c r="Y122" s="87">
        <f t="shared" si="348"/>
        <v>0</v>
      </c>
      <c r="Z122" s="87">
        <f t="shared" si="348"/>
        <v>0</v>
      </c>
      <c r="AA122" s="87">
        <f t="shared" si="348"/>
        <v>0</v>
      </c>
      <c r="AB122" s="87">
        <f t="shared" si="348"/>
        <v>0</v>
      </c>
      <c r="AC122" s="87">
        <f t="shared" si="348"/>
        <v>0</v>
      </c>
      <c r="AD122" s="87">
        <f t="shared" si="348"/>
        <v>590</v>
      </c>
      <c r="AE122" s="87">
        <f t="shared" si="348"/>
        <v>23236547.512639999</v>
      </c>
      <c r="AF122" s="87">
        <f t="shared" si="348"/>
        <v>389</v>
      </c>
      <c r="AG122" s="87">
        <f t="shared" si="348"/>
        <v>14351327.496800002</v>
      </c>
      <c r="AH122" s="87">
        <f t="shared" si="348"/>
        <v>75</v>
      </c>
      <c r="AI122" s="87">
        <f t="shared" si="348"/>
        <v>4127941.9417599998</v>
      </c>
      <c r="AJ122" s="87">
        <f t="shared" si="348"/>
        <v>1647</v>
      </c>
      <c r="AK122" s="87">
        <f t="shared" si="348"/>
        <v>216873109.41542402</v>
      </c>
      <c r="AL122" s="87">
        <f t="shared" si="348"/>
        <v>0</v>
      </c>
      <c r="AM122" s="87">
        <f t="shared" si="348"/>
        <v>0</v>
      </c>
      <c r="AN122" s="87">
        <f t="shared" si="348"/>
        <v>182</v>
      </c>
      <c r="AO122" s="87">
        <f t="shared" si="348"/>
        <v>7853706.5658240002</v>
      </c>
      <c r="AP122" s="87">
        <f t="shared" si="348"/>
        <v>0</v>
      </c>
      <c r="AQ122" s="87">
        <f t="shared" si="348"/>
        <v>0</v>
      </c>
      <c r="AR122" s="87">
        <f t="shared" si="348"/>
        <v>0</v>
      </c>
      <c r="AS122" s="87">
        <f t="shared" si="348"/>
        <v>0</v>
      </c>
      <c r="AT122" s="87">
        <f t="shared" si="348"/>
        <v>86</v>
      </c>
      <c r="AU122" s="87">
        <f t="shared" si="348"/>
        <v>0</v>
      </c>
      <c r="AV122" s="88" t="e">
        <f>AU122-#REF!</f>
        <v>#REF!</v>
      </c>
      <c r="AW122" s="87">
        <f t="shared" si="348"/>
        <v>2590</v>
      </c>
      <c r="AX122" s="87">
        <f t="shared" si="348"/>
        <v>192582304.50009599</v>
      </c>
      <c r="AY122" s="87">
        <f t="shared" si="348"/>
        <v>265</v>
      </c>
      <c r="AZ122" s="87">
        <f t="shared" si="348"/>
        <v>9774897.0143999979</v>
      </c>
      <c r="BA122" s="87">
        <f t="shared" si="348"/>
        <v>0</v>
      </c>
      <c r="BB122" s="87">
        <f t="shared" si="348"/>
        <v>0</v>
      </c>
      <c r="BC122" s="87">
        <f t="shared" si="348"/>
        <v>128</v>
      </c>
      <c r="BD122" s="87"/>
      <c r="BE122" s="87">
        <f t="shared" si="348"/>
        <v>757</v>
      </c>
      <c r="BF122" s="87">
        <f t="shared" si="348"/>
        <v>25117641.609983996</v>
      </c>
      <c r="BG122" s="87">
        <f t="shared" si="348"/>
        <v>388</v>
      </c>
      <c r="BH122" s="87"/>
      <c r="BI122" s="87">
        <f t="shared" si="348"/>
        <v>678</v>
      </c>
      <c r="BJ122" s="87"/>
      <c r="BK122" s="87">
        <f t="shared" si="348"/>
        <v>0</v>
      </c>
      <c r="BL122" s="87">
        <f t="shared" si="348"/>
        <v>0</v>
      </c>
      <c r="BM122" s="87">
        <f t="shared" si="348"/>
        <v>150</v>
      </c>
      <c r="BN122" s="87">
        <f t="shared" si="348"/>
        <v>4888938.3199999994</v>
      </c>
      <c r="BO122" s="87">
        <f t="shared" si="348"/>
        <v>0</v>
      </c>
      <c r="BP122" s="87">
        <f t="shared" si="348"/>
        <v>0</v>
      </c>
      <c r="BQ122" s="87">
        <f t="shared" si="348"/>
        <v>410</v>
      </c>
      <c r="BR122" s="87"/>
      <c r="BS122" s="87">
        <f t="shared" si="348"/>
        <v>0</v>
      </c>
      <c r="BT122" s="87">
        <f t="shared" si="348"/>
        <v>0</v>
      </c>
      <c r="BU122" s="87">
        <f t="shared" si="348"/>
        <v>965</v>
      </c>
      <c r="BV122" s="87">
        <f t="shared" si="348"/>
        <v>22336841.7216</v>
      </c>
      <c r="BW122" s="87">
        <f t="shared" si="348"/>
        <v>434</v>
      </c>
      <c r="BX122" s="87"/>
      <c r="BY122" s="87">
        <f t="shared" si="348"/>
        <v>996</v>
      </c>
      <c r="BZ122" s="87">
        <f t="shared" si="348"/>
        <v>0</v>
      </c>
      <c r="CA122" s="87">
        <f t="shared" si="348"/>
        <v>304</v>
      </c>
      <c r="CB122" s="87">
        <f t="shared" si="348"/>
        <v>0</v>
      </c>
      <c r="CC122" s="87">
        <f t="shared" si="348"/>
        <v>138</v>
      </c>
      <c r="CD122" s="87"/>
      <c r="CE122" s="87">
        <f t="shared" ref="CD122:CT122" si="349">SUM(CE123:CE141)</f>
        <v>0</v>
      </c>
      <c r="CF122" s="87">
        <f t="shared" si="349"/>
        <v>0</v>
      </c>
      <c r="CG122" s="87">
        <f t="shared" si="349"/>
        <v>0</v>
      </c>
      <c r="CH122" s="87">
        <f t="shared" si="349"/>
        <v>0</v>
      </c>
      <c r="CI122" s="87">
        <f t="shared" si="349"/>
        <v>120</v>
      </c>
      <c r="CJ122" s="87">
        <f t="shared" si="349"/>
        <v>10185577.242624002</v>
      </c>
      <c r="CK122" s="87">
        <f t="shared" si="349"/>
        <v>0</v>
      </c>
      <c r="CL122" s="87">
        <f t="shared" si="349"/>
        <v>0</v>
      </c>
      <c r="CM122" s="87">
        <f t="shared" si="349"/>
        <v>436</v>
      </c>
      <c r="CN122" s="87">
        <f t="shared" si="349"/>
        <v>18955593.955200002</v>
      </c>
      <c r="CO122" s="87">
        <f t="shared" si="349"/>
        <v>17</v>
      </c>
      <c r="CP122" s="87"/>
      <c r="CQ122" s="87">
        <f t="shared" si="349"/>
        <v>85</v>
      </c>
      <c r="CR122" s="87"/>
      <c r="CS122" s="87">
        <f t="shared" si="349"/>
        <v>0</v>
      </c>
      <c r="CT122" s="87">
        <f t="shared" si="349"/>
        <v>0</v>
      </c>
      <c r="CU122" s="87">
        <f>SUM(CU123:CU141)</f>
        <v>17419</v>
      </c>
      <c r="CV122" s="87">
        <f t="shared" ref="CV122" si="350">SUM(CV123:CV141)</f>
        <v>1011753142.3021121</v>
      </c>
    </row>
    <row r="123" spans="1:100" ht="27.75" customHeight="1" x14ac:dyDescent="0.25">
      <c r="A123" s="76"/>
      <c r="B123" s="98">
        <v>95</v>
      </c>
      <c r="C123" s="99" t="s">
        <v>327</v>
      </c>
      <c r="D123" s="126" t="s">
        <v>328</v>
      </c>
      <c r="E123" s="80">
        <v>28004</v>
      </c>
      <c r="F123" s="101">
        <v>0.98</v>
      </c>
      <c r="G123" s="89">
        <v>1</v>
      </c>
      <c r="H123" s="90"/>
      <c r="I123" s="90"/>
      <c r="J123" s="90"/>
      <c r="K123" s="53"/>
      <c r="L123" s="102">
        <v>1.4</v>
      </c>
      <c r="M123" s="102">
        <v>1.68</v>
      </c>
      <c r="N123" s="102">
        <v>2.23</v>
      </c>
      <c r="O123" s="103">
        <v>2.57</v>
      </c>
      <c r="P123" s="104">
        <v>4</v>
      </c>
      <c r="Q123" s="104">
        <f t="shared" ref="Q123:Q126" si="351">(P123*$E123*$F123*$G123*$L123*$Q$11)</f>
        <v>169054.5472</v>
      </c>
      <c r="R123" s="104">
        <v>30</v>
      </c>
      <c r="S123" s="104">
        <f>(R123*$E123*$F123*$G123*$L123*$S$11)</f>
        <v>1267909.1040000001</v>
      </c>
      <c r="T123" s="104"/>
      <c r="U123" s="104">
        <f>(T123*$E123*$F123*$G123*$L123*$U$11)</f>
        <v>0</v>
      </c>
      <c r="V123" s="104"/>
      <c r="W123" s="105">
        <f>(V123*$E123*$F123*$G123*$L123*$W$11)</f>
        <v>0</v>
      </c>
      <c r="X123" s="104"/>
      <c r="Y123" s="104">
        <f>(X123*$E123*$F123*$G123*$L123*$Y$11)</f>
        <v>0</v>
      </c>
      <c r="Z123" s="104"/>
      <c r="AA123" s="104">
        <f>(Z123*$E123*$F123*$G123*$L123*$AA$11)</f>
        <v>0</v>
      </c>
      <c r="AB123" s="104"/>
      <c r="AC123" s="104"/>
      <c r="AD123" s="104">
        <v>3</v>
      </c>
      <c r="AE123" s="104">
        <f>(AD123*$E123*$F123*$G123*$L123*$AE$11)</f>
        <v>126790.91039999999</v>
      </c>
      <c r="AF123" s="104">
        <v>2</v>
      </c>
      <c r="AG123" s="105">
        <f>(AF123*$E123*$F123*$G123*$L123*$AG$11)</f>
        <v>84527.2736</v>
      </c>
      <c r="AH123" s="104"/>
      <c r="AI123" s="104">
        <f>(AH123*$E123*$F123*$G123*$L123*$AI$11)</f>
        <v>0</v>
      </c>
      <c r="AJ123" s="104">
        <v>45</v>
      </c>
      <c r="AK123" s="104">
        <f>(AJ123*$E123*$F123*$G123*$M123*$AK$11)</f>
        <v>2697188.4575999998</v>
      </c>
      <c r="AL123" s="109"/>
      <c r="AM123" s="104">
        <f>(AL123*$E123*$F123*$G123*$M123*$AM$11)</f>
        <v>0</v>
      </c>
      <c r="AN123" s="104">
        <v>1</v>
      </c>
      <c r="AO123" s="108">
        <f>(AN123*$E123*$F123*$G123*$M123*$AO$11)</f>
        <v>50716.364159999997</v>
      </c>
      <c r="AP123" s="104"/>
      <c r="AQ123" s="104">
        <f>(AP123*$E123*$F123*$G123*$L123*$AQ$11)</f>
        <v>0</v>
      </c>
      <c r="AR123" s="104"/>
      <c r="AS123" s="105">
        <f>(AR123*$E123*$F123*$G123*$L123*$AS$11)</f>
        <v>0</v>
      </c>
      <c r="AT123" s="104"/>
      <c r="AU123" s="104">
        <f>(AT123*$E123*$F123*$G123*$L123*$AU$11)</f>
        <v>0</v>
      </c>
      <c r="AV123" s="88" t="e">
        <f>AU123-#REF!</f>
        <v>#REF!</v>
      </c>
      <c r="AW123" s="104">
        <v>3</v>
      </c>
      <c r="AX123" s="104">
        <f>(AW123*$E123*$F123*$G123*$M123*$AX$11)</f>
        <v>152149.09247999999</v>
      </c>
      <c r="AY123" s="104"/>
      <c r="AZ123" s="104">
        <f>(AY123*$E123*$F123*$G123*$M123*$AZ$11)</f>
        <v>0</v>
      </c>
      <c r="BA123" s="104"/>
      <c r="BB123" s="105">
        <f>(BA123*$E123*$F123*$G123*$M123*$BB$11)</f>
        <v>0</v>
      </c>
      <c r="BC123" s="104"/>
      <c r="BD123" s="104">
        <f>(BC123*$E123*$F123*$G123*$M123*$BD$11)</f>
        <v>0</v>
      </c>
      <c r="BE123" s="104"/>
      <c r="BF123" s="104">
        <f>(BE123*$E123*$F123*$G123*$M123*$BF$11)</f>
        <v>0</v>
      </c>
      <c r="BG123" s="104">
        <v>3</v>
      </c>
      <c r="BH123" s="105"/>
      <c r="BI123" s="104"/>
      <c r="BJ123" s="108">
        <f>(BI123*$E123*$F123*$G123*$M123*$BJ$11)</f>
        <v>0</v>
      </c>
      <c r="BK123" s="104"/>
      <c r="BL123" s="104">
        <f>(BK123*$E123*$F123*$G123*$L123*$BL$11)</f>
        <v>0</v>
      </c>
      <c r="BM123" s="104"/>
      <c r="BN123" s="104">
        <f>(BM123*$E123*$F123*$G123*$L123*$BN$11)</f>
        <v>0</v>
      </c>
      <c r="BO123" s="104"/>
      <c r="BP123" s="104">
        <f>(BO123*$E123*$F123*$G123*$L123*$BP$11)</f>
        <v>0</v>
      </c>
      <c r="BQ123" s="104">
        <v>0</v>
      </c>
      <c r="BR123" s="104">
        <f>(BQ123*$E123*$F123*$G123*$M123*$BR$11)</f>
        <v>0</v>
      </c>
      <c r="BS123" s="104"/>
      <c r="BT123" s="105">
        <f>(BS123*$E123*$F123*$G123*$L123*$BT$11)</f>
        <v>0</v>
      </c>
      <c r="BU123" s="104"/>
      <c r="BV123" s="105">
        <f>(BU123*$E123*$F123*$G123*$L123*$BV$11)</f>
        <v>0</v>
      </c>
      <c r="BW123" s="104"/>
      <c r="BX123" s="104">
        <f>(BW123*$E123*$F123*$G123*$L123*$BX$11)</f>
        <v>0</v>
      </c>
      <c r="BY123" s="104"/>
      <c r="BZ123" s="104">
        <f>(BY123*$E123*$F123*$G123*$L123*$BZ$11)</f>
        <v>0</v>
      </c>
      <c r="CA123" s="104"/>
      <c r="CB123" s="104">
        <f>(CA123*$E123*$F123*$G123*$L123*$CB$11)</f>
        <v>0</v>
      </c>
      <c r="CC123" s="104"/>
      <c r="CD123" s="104">
        <f>(CC123*$E123*$F123*$G123*$M123*$CD$11)</f>
        <v>0</v>
      </c>
      <c r="CE123" s="109"/>
      <c r="CF123" s="104">
        <f>(CE123*$E123*$F123*$G123*$M123*$CF$11)</f>
        <v>0</v>
      </c>
      <c r="CG123" s="104"/>
      <c r="CH123" s="108">
        <f t="shared" ref="CH123:CH126" si="352">(CG123*$E123*$F123*$G123*$M123*CH$11)</f>
        <v>0</v>
      </c>
      <c r="CI123" s="104">
        <v>2</v>
      </c>
      <c r="CJ123" s="104">
        <f>(CI123*$E123*$F123*$G123*$M123*$CJ$11)</f>
        <v>73769.256959999999</v>
      </c>
      <c r="CK123" s="110"/>
      <c r="CL123" s="104">
        <f>(CK123*$E123*$F123*$G123*$M123*$CL$11)</f>
        <v>0</v>
      </c>
      <c r="CM123" s="104"/>
      <c r="CN123" s="104">
        <f>(CM123*$E123*$F123*$G123*$M123*$CN$11)</f>
        <v>0</v>
      </c>
      <c r="CO123" s="104"/>
      <c r="CP123" s="104">
        <f>(CO123*$E123*$F123*$G123*$N123*$CP$11)</f>
        <v>0</v>
      </c>
      <c r="CQ123" s="104">
        <v>1</v>
      </c>
      <c r="CR123" s="111"/>
      <c r="CS123" s="104"/>
      <c r="CT123" s="104">
        <f t="shared" ref="CT123:CT126" si="353">(CS123*$E123*$F123*$G123*$L123*CT$11)/12*6+(CS123*$E123*$F123*$G123*1*CT$11)/12*6</f>
        <v>0</v>
      </c>
      <c r="CU123" s="105">
        <f t="shared" ref="CU123:CU141" si="354">SUM(P123,R123,T123,V123,X123,Z123,AB123,AD123,AF123,AL123,BO123,AH123,AR123,CA123,AT123,AW123,AJ123,BA123,AN123,BC123,CC123,BE123,BG123,BI123,BQ123,BK123,BM123,BS123,BU123,BW123,BY123,CE123,AY123,AP123,CG123,CI123,CK123,CM123,CO123,CQ123,CS123)</f>
        <v>94</v>
      </c>
      <c r="CV123" s="105">
        <f t="shared" ref="CV123:CV141" si="355">SUM(Q123,S123,U123,W123,Y123,AA123,AC123,AE123,AG123,AM123,BP123,AI123,AS123,CB123,AU123,AX123,AK123,BB123,AO123,BD123,CD123,BF123,BH123,BJ123,BR123,BL123,BN123,BT123,BV123,BX123,BZ123,CF123,AZ123,AQ123,CH123,CJ123,CL123,CN123,CP123,CR123,CT123)</f>
        <v>4622105.0064000003</v>
      </c>
    </row>
    <row r="124" spans="1:100" ht="30" x14ac:dyDescent="0.25">
      <c r="A124" s="76"/>
      <c r="B124" s="98">
        <v>96</v>
      </c>
      <c r="C124" s="99" t="s">
        <v>329</v>
      </c>
      <c r="D124" s="126" t="s">
        <v>330</v>
      </c>
      <c r="E124" s="80">
        <v>28004</v>
      </c>
      <c r="F124" s="101">
        <v>1.55</v>
      </c>
      <c r="G124" s="89">
        <v>1</v>
      </c>
      <c r="H124" s="90"/>
      <c r="I124" s="90"/>
      <c r="J124" s="90"/>
      <c r="K124" s="53"/>
      <c r="L124" s="102">
        <v>1.4</v>
      </c>
      <c r="M124" s="102">
        <v>1.68</v>
      </c>
      <c r="N124" s="102">
        <v>2.23</v>
      </c>
      <c r="O124" s="103">
        <v>2.57</v>
      </c>
      <c r="P124" s="104">
        <v>0</v>
      </c>
      <c r="Q124" s="104">
        <f t="shared" si="351"/>
        <v>0</v>
      </c>
      <c r="R124" s="104">
        <v>0</v>
      </c>
      <c r="S124" s="104">
        <f>(R124*$E124*$F124*$G124*$L124*$S$11)</f>
        <v>0</v>
      </c>
      <c r="T124" s="104">
        <v>44</v>
      </c>
      <c r="U124" s="104">
        <f>(T124*$E124*$F124*$G124*$L124*$U$11)</f>
        <v>3743350.6879999996</v>
      </c>
      <c r="V124" s="104"/>
      <c r="W124" s="105">
        <f>(V124*$E124*$F124*$G124*$L124*$W$11)</f>
        <v>0</v>
      </c>
      <c r="X124" s="104"/>
      <c r="Y124" s="104">
        <f>(X124*$E124*$F124*$G124*$L124*$Y$11)</f>
        <v>0</v>
      </c>
      <c r="Z124" s="104"/>
      <c r="AA124" s="104">
        <f>(Z124*$E124*$F124*$G124*$L124*$AA$11)</f>
        <v>0</v>
      </c>
      <c r="AB124" s="104"/>
      <c r="AC124" s="104"/>
      <c r="AD124" s="104"/>
      <c r="AE124" s="104">
        <f>(AD124*$E124*$F124*$G124*$L124*$AE$11)</f>
        <v>0</v>
      </c>
      <c r="AF124" s="104">
        <v>0</v>
      </c>
      <c r="AG124" s="105">
        <f>(AF124*$E124*$F124*$G124*$L124*$AG$11)</f>
        <v>0</v>
      </c>
      <c r="AH124" s="104"/>
      <c r="AI124" s="104">
        <f>(AH124*$E124*$F124*$G124*$L124*$AI$11)</f>
        <v>0</v>
      </c>
      <c r="AJ124" s="104"/>
      <c r="AK124" s="104">
        <f>(AJ124*$E124*$F124*$G124*$M124*$AK$11)</f>
        <v>0</v>
      </c>
      <c r="AL124" s="109"/>
      <c r="AM124" s="104">
        <f>(AL124*$E124*$F124*$G124*$M124*$AM$11)</f>
        <v>0</v>
      </c>
      <c r="AN124" s="104"/>
      <c r="AO124" s="108">
        <f>(AN124*$E124*$F124*$G124*$M124*$AO$11)</f>
        <v>0</v>
      </c>
      <c r="AP124" s="104"/>
      <c r="AQ124" s="104">
        <f>(AP124*$E124*$F124*$G124*$L124*$AQ$11)</f>
        <v>0</v>
      </c>
      <c r="AR124" s="104"/>
      <c r="AS124" s="105">
        <f>(AR124*$E124*$F124*$G124*$L124*$AS$11)</f>
        <v>0</v>
      </c>
      <c r="AT124" s="104"/>
      <c r="AU124" s="104">
        <f>(AT124*$E124*$F124*$G124*$L124*$AU$11)</f>
        <v>0</v>
      </c>
      <c r="AV124" s="88" t="e">
        <f>AU124-#REF!</f>
        <v>#REF!</v>
      </c>
      <c r="AW124" s="104">
        <v>5</v>
      </c>
      <c r="AX124" s="104">
        <f>(AW124*$E124*$F124*$G124*$M124*$AX$11)</f>
        <v>401073.288</v>
      </c>
      <c r="AY124" s="104"/>
      <c r="AZ124" s="104">
        <f>(AY124*$E124*$F124*$G124*$M124*$AZ$11)</f>
        <v>0</v>
      </c>
      <c r="BA124" s="104"/>
      <c r="BB124" s="105">
        <f>(BA124*$E124*$F124*$G124*$M124*$BB$11)</f>
        <v>0</v>
      </c>
      <c r="BC124" s="104"/>
      <c r="BD124" s="104">
        <f>(BC124*$E124*$F124*$G124*$M124*$BD$11)</f>
        <v>0</v>
      </c>
      <c r="BE124" s="104"/>
      <c r="BF124" s="104">
        <f>(BE124*$E124*$F124*$G124*$M124*$BF$11)</f>
        <v>0</v>
      </c>
      <c r="BG124" s="104"/>
      <c r="BH124" s="105">
        <f>(BG124*$E124*$F124*$G124*$M124*$BH$11)</f>
        <v>0</v>
      </c>
      <c r="BI124" s="104"/>
      <c r="BJ124" s="108">
        <f>(BI124*$E124*$F124*$G124*$M124*$BJ$11)</f>
        <v>0</v>
      </c>
      <c r="BK124" s="104"/>
      <c r="BL124" s="104">
        <f>(BK124*$E124*$F124*$G124*$L124*$BL$11)</f>
        <v>0</v>
      </c>
      <c r="BM124" s="104"/>
      <c r="BN124" s="104">
        <f>(BM124*$E124*$F124*$G124*$L124*$BN$11)</f>
        <v>0</v>
      </c>
      <c r="BO124" s="104"/>
      <c r="BP124" s="104">
        <f>(BO124*$E124*$F124*$G124*$L124*$BP$11)</f>
        <v>0</v>
      </c>
      <c r="BQ124" s="104">
        <v>0</v>
      </c>
      <c r="BR124" s="104">
        <f>(BQ124*$E124*$F124*$G124*$M124*$BR$11)</f>
        <v>0</v>
      </c>
      <c r="BS124" s="104"/>
      <c r="BT124" s="105">
        <f>(BS124*$E124*$F124*$G124*$L124*$BT$11)</f>
        <v>0</v>
      </c>
      <c r="BU124" s="104"/>
      <c r="BV124" s="105">
        <f>(BU124*$E124*$F124*$G124*$L124*$BV$11)</f>
        <v>0</v>
      </c>
      <c r="BW124" s="104"/>
      <c r="BX124" s="104">
        <f>(BW124*$E124*$F124*$G124*$L124*$BX$11)</f>
        <v>0</v>
      </c>
      <c r="BY124" s="104"/>
      <c r="BZ124" s="104">
        <f>(BY124*$E124*$F124*$G124*$L124*$BZ$11)</f>
        <v>0</v>
      </c>
      <c r="CA124" s="104"/>
      <c r="CB124" s="104">
        <f>(CA124*$E124*$F124*$G124*$L124*$CB$11)</f>
        <v>0</v>
      </c>
      <c r="CC124" s="104"/>
      <c r="CD124" s="104">
        <f>(CC124*$E124*$F124*$G124*$M124*$CD$11)</f>
        <v>0</v>
      </c>
      <c r="CE124" s="109"/>
      <c r="CF124" s="104">
        <f>(CE124*$E124*$F124*$G124*$M124*$CF$11)</f>
        <v>0</v>
      </c>
      <c r="CG124" s="104"/>
      <c r="CH124" s="108">
        <f t="shared" si="352"/>
        <v>0</v>
      </c>
      <c r="CI124" s="104"/>
      <c r="CJ124" s="104">
        <f>(CI124*$E124*$F124*$G124*$M124*$CJ$11)</f>
        <v>0</v>
      </c>
      <c r="CK124" s="110"/>
      <c r="CL124" s="104">
        <f>(CK124*$E124*$F124*$G124*$M124*$CL$11)</f>
        <v>0</v>
      </c>
      <c r="CM124" s="104"/>
      <c r="CN124" s="104">
        <f>(CM124*$E124*$F124*$G124*$M124*$CN$11)</f>
        <v>0</v>
      </c>
      <c r="CO124" s="104"/>
      <c r="CP124" s="104">
        <f>(CO124*$E124*$F124*$G124*$N124*$CP$11)</f>
        <v>0</v>
      </c>
      <c r="CQ124" s="104">
        <v>1</v>
      </c>
      <c r="CR124" s="111"/>
      <c r="CS124" s="104"/>
      <c r="CT124" s="104">
        <f t="shared" si="353"/>
        <v>0</v>
      </c>
      <c r="CU124" s="105">
        <f t="shared" si="354"/>
        <v>50</v>
      </c>
      <c r="CV124" s="105">
        <f t="shared" si="355"/>
        <v>4144423.9759999998</v>
      </c>
    </row>
    <row r="125" spans="1:100" ht="30" x14ac:dyDescent="0.25">
      <c r="A125" s="76"/>
      <c r="B125" s="98">
        <v>97</v>
      </c>
      <c r="C125" s="99" t="s">
        <v>331</v>
      </c>
      <c r="D125" s="126" t="s">
        <v>332</v>
      </c>
      <c r="E125" s="80">
        <v>28004</v>
      </c>
      <c r="F125" s="101">
        <v>0.84</v>
      </c>
      <c r="G125" s="89">
        <v>1</v>
      </c>
      <c r="H125" s="90"/>
      <c r="I125" s="90"/>
      <c r="J125" s="90"/>
      <c r="K125" s="53"/>
      <c r="L125" s="102">
        <v>1.4</v>
      </c>
      <c r="M125" s="102">
        <v>1.68</v>
      </c>
      <c r="N125" s="102">
        <v>2.23</v>
      </c>
      <c r="O125" s="103">
        <v>2.57</v>
      </c>
      <c r="P125" s="104">
        <v>25</v>
      </c>
      <c r="Q125" s="104">
        <f t="shared" si="351"/>
        <v>905649.3600000001</v>
      </c>
      <c r="R125" s="104">
        <v>25</v>
      </c>
      <c r="S125" s="104">
        <f>(R125*$E125*$F125*$G125*$L125*$S$11)</f>
        <v>905649.3600000001</v>
      </c>
      <c r="T125" s="104">
        <v>90</v>
      </c>
      <c r="U125" s="104">
        <f>(T125*$E125*$F125*$G125*$L125*$U$11)</f>
        <v>4149520.7039999994</v>
      </c>
      <c r="V125" s="104"/>
      <c r="W125" s="105">
        <f>(V125*$E125*$F125*$G125*$L125*$W$11)</f>
        <v>0</v>
      </c>
      <c r="X125" s="104"/>
      <c r="Y125" s="104">
        <f>(X125*$E125*$F125*$G125*$L125*$Y$11)</f>
        <v>0</v>
      </c>
      <c r="Z125" s="104"/>
      <c r="AA125" s="104">
        <f>(Z125*$E125*$F125*$G125*$L125*$AA$11)</f>
        <v>0</v>
      </c>
      <c r="AB125" s="104"/>
      <c r="AC125" s="104"/>
      <c r="AD125" s="104">
        <v>50</v>
      </c>
      <c r="AE125" s="104">
        <f>(AD125*$E125*$F125*$G125*$L125*$AE$11)</f>
        <v>1811298.7200000002</v>
      </c>
      <c r="AF125" s="104">
        <v>3</v>
      </c>
      <c r="AG125" s="105">
        <f>(AF125*$E125*$F125*$G125*$L125*$AG$11)</f>
        <v>108677.9232</v>
      </c>
      <c r="AH125" s="104"/>
      <c r="AI125" s="104">
        <f>(AH125*$E125*$F125*$G125*$L125*$AI$11)</f>
        <v>0</v>
      </c>
      <c r="AJ125" s="104"/>
      <c r="AK125" s="104">
        <f>(AJ125*$E125*$F125*$G125*$M125*$AK$11)</f>
        <v>0</v>
      </c>
      <c r="AL125" s="109"/>
      <c r="AM125" s="104">
        <f>(AL125*$E125*$F125*$G125*$M125*$AM$11)</f>
        <v>0</v>
      </c>
      <c r="AN125" s="104">
        <v>7</v>
      </c>
      <c r="AO125" s="108">
        <f>(AN125*$E125*$F125*$G125*$M125*$AO$11)</f>
        <v>304298.18495999998</v>
      </c>
      <c r="AP125" s="104"/>
      <c r="AQ125" s="104">
        <f>(AP125*$E125*$F125*$G125*$L125*$AQ$11)</f>
        <v>0</v>
      </c>
      <c r="AR125" s="104"/>
      <c r="AS125" s="105">
        <f>(AR125*$E125*$F125*$G125*$L125*$AS$11)</f>
        <v>0</v>
      </c>
      <c r="AT125" s="104"/>
      <c r="AU125" s="104">
        <f>(AT125*$E125*$F125*$G125*$L125*$AU$11)</f>
        <v>0</v>
      </c>
      <c r="AV125" s="88" t="e">
        <f>AU125-#REF!</f>
        <v>#REF!</v>
      </c>
      <c r="AW125" s="104">
        <v>38</v>
      </c>
      <c r="AX125" s="104">
        <f>(AW125*$E125*$F125*$G125*$M125*$AX$11)</f>
        <v>1651904.43264</v>
      </c>
      <c r="AY125" s="104"/>
      <c r="AZ125" s="104">
        <f>(AY125*$E125*$F125*$G125*$M125*$AZ$11)</f>
        <v>0</v>
      </c>
      <c r="BA125" s="104"/>
      <c r="BB125" s="105">
        <f>(BA125*$E125*$F125*$G125*$M125*$BB$11)</f>
        <v>0</v>
      </c>
      <c r="BC125" s="104">
        <v>4</v>
      </c>
      <c r="BD125" s="104"/>
      <c r="BE125" s="104">
        <v>2</v>
      </c>
      <c r="BF125" s="104">
        <f>(BE125*$E125*$F125*$G125*$M125*$BF$11)</f>
        <v>71134.640639999998</v>
      </c>
      <c r="BG125" s="104">
        <v>7</v>
      </c>
      <c r="BH125" s="105"/>
      <c r="BI125" s="104">
        <v>10</v>
      </c>
      <c r="BJ125" s="108"/>
      <c r="BK125" s="104"/>
      <c r="BL125" s="104">
        <f>(BK125*$E125*$F125*$G125*$L125*$BL$11)</f>
        <v>0</v>
      </c>
      <c r="BM125" s="104"/>
      <c r="BN125" s="104">
        <f>(BM125*$E125*$F125*$G125*$L125*$BN$11)</f>
        <v>0</v>
      </c>
      <c r="BO125" s="104"/>
      <c r="BP125" s="104">
        <f>(BO125*$E125*$F125*$G125*$L125*$BP$11)</f>
        <v>0</v>
      </c>
      <c r="BQ125" s="104">
        <v>20</v>
      </c>
      <c r="BR125" s="104"/>
      <c r="BS125" s="104"/>
      <c r="BT125" s="105">
        <f>(BS125*$E125*$F125*$G125*$L125*$BT$11)</f>
        <v>0</v>
      </c>
      <c r="BU125" s="104"/>
      <c r="BV125" s="105">
        <f>(BU125*$E125*$F125*$G125*$L125*$BV$11)</f>
        <v>0</v>
      </c>
      <c r="BW125" s="104">
        <v>9</v>
      </c>
      <c r="BX125" s="104"/>
      <c r="BY125" s="104">
        <v>3</v>
      </c>
      <c r="BZ125" s="104"/>
      <c r="CA125" s="104"/>
      <c r="CB125" s="104">
        <f>(CA125*$E125*$F125*$G125*$L125*$CB$11)</f>
        <v>0</v>
      </c>
      <c r="CC125" s="104">
        <v>10</v>
      </c>
      <c r="CD125" s="104"/>
      <c r="CE125" s="109"/>
      <c r="CF125" s="104">
        <f>(CE125*$E125*$F125*$G125*$M125*$CF$11)</f>
        <v>0</v>
      </c>
      <c r="CG125" s="104"/>
      <c r="CH125" s="108">
        <f t="shared" si="352"/>
        <v>0</v>
      </c>
      <c r="CI125" s="104"/>
      <c r="CJ125" s="104">
        <f>(CI125*$E125*$F125*$G125*$M125*$CJ$11)</f>
        <v>0</v>
      </c>
      <c r="CK125" s="110"/>
      <c r="CL125" s="104">
        <f>(CK125*$E125*$F125*$G125*$M125*$CL$11)</f>
        <v>0</v>
      </c>
      <c r="CM125" s="104">
        <v>5</v>
      </c>
      <c r="CN125" s="104">
        <f>(CM125*$E125*$F125*$G125*$M125*$CN$11)</f>
        <v>197596.22399999999</v>
      </c>
      <c r="CO125" s="104"/>
      <c r="CP125" s="104">
        <f>(CO125*$E125*$F125*$G125*$N125*$CP$11)</f>
        <v>0</v>
      </c>
      <c r="CQ125" s="104"/>
      <c r="CR125" s="111"/>
      <c r="CS125" s="104"/>
      <c r="CT125" s="104">
        <f t="shared" si="353"/>
        <v>0</v>
      </c>
      <c r="CU125" s="105">
        <f t="shared" si="354"/>
        <v>308</v>
      </c>
      <c r="CV125" s="105">
        <f t="shared" si="355"/>
        <v>10105729.549439998</v>
      </c>
    </row>
    <row r="126" spans="1:100" ht="32.25" customHeight="1" x14ac:dyDescent="0.25">
      <c r="A126" s="76"/>
      <c r="B126" s="98">
        <v>98</v>
      </c>
      <c r="C126" s="99" t="s">
        <v>333</v>
      </c>
      <c r="D126" s="126" t="s">
        <v>334</v>
      </c>
      <c r="E126" s="80">
        <v>28004</v>
      </c>
      <c r="F126" s="101">
        <v>1.33</v>
      </c>
      <c r="G126" s="89">
        <v>1</v>
      </c>
      <c r="H126" s="90"/>
      <c r="I126" s="90"/>
      <c r="J126" s="90"/>
      <c r="K126" s="53"/>
      <c r="L126" s="102">
        <v>1.4</v>
      </c>
      <c r="M126" s="102">
        <v>1.68</v>
      </c>
      <c r="N126" s="102">
        <v>2.23</v>
      </c>
      <c r="O126" s="103">
        <v>2.57</v>
      </c>
      <c r="P126" s="104">
        <v>250</v>
      </c>
      <c r="Q126" s="104">
        <f t="shared" si="351"/>
        <v>14339448.200000001</v>
      </c>
      <c r="R126" s="104">
        <v>20</v>
      </c>
      <c r="S126" s="104">
        <f>(R126*$E126*$F126*$G126*$L126*$S$11)</f>
        <v>1147155.8560000001</v>
      </c>
      <c r="T126" s="104">
        <v>5</v>
      </c>
      <c r="U126" s="104">
        <f>(T126*$E126*$F126*$G126*$L126*$U$11)</f>
        <v>365004.13599999994</v>
      </c>
      <c r="V126" s="104"/>
      <c r="W126" s="105">
        <f>(V126*$E126*$F126*$G126*$L126*$W$11)</f>
        <v>0</v>
      </c>
      <c r="X126" s="104"/>
      <c r="Y126" s="104">
        <f>(X126*$E126*$F126*$G126*$L126*$Y$11)</f>
        <v>0</v>
      </c>
      <c r="Z126" s="104"/>
      <c r="AA126" s="104">
        <f>(Z126*$E126*$F126*$G126*$L126*$AA$11)</f>
        <v>0</v>
      </c>
      <c r="AB126" s="104"/>
      <c r="AC126" s="104"/>
      <c r="AD126" s="104">
        <v>4</v>
      </c>
      <c r="AE126" s="104">
        <f>(AD126*$E126*$F126*$G126*$L126*$AE$11)</f>
        <v>229431.17120000001</v>
      </c>
      <c r="AF126" s="104">
        <v>0</v>
      </c>
      <c r="AG126" s="105">
        <f>(AF126*$E126*$F126*$G126*$L126*$AG$11)</f>
        <v>0</v>
      </c>
      <c r="AH126" s="104">
        <v>1</v>
      </c>
      <c r="AI126" s="104">
        <f>(AH126*$E126*$F126*$G126*$L126*$AI$11)</f>
        <v>67786.482399999994</v>
      </c>
      <c r="AJ126" s="104">
        <v>20</v>
      </c>
      <c r="AK126" s="104">
        <f>(AJ126*$E126*$F126*$G126*$M126*$AK$11)</f>
        <v>1626875.5776000002</v>
      </c>
      <c r="AL126" s="109"/>
      <c r="AM126" s="104">
        <f>(AL126*$E126*$F126*$G126*$M126*$AM$11)</f>
        <v>0</v>
      </c>
      <c r="AN126" s="104">
        <v>3</v>
      </c>
      <c r="AO126" s="108">
        <f>(AN126*$E126*$F126*$G126*$M126*$AO$11)</f>
        <v>206488.05408</v>
      </c>
      <c r="AP126" s="104"/>
      <c r="AQ126" s="104">
        <f>(AP126*$E126*$F126*$G126*$L126*$AQ$11)</f>
        <v>0</v>
      </c>
      <c r="AR126" s="104"/>
      <c r="AS126" s="105">
        <f>(AR126*$E126*$F126*$G126*$L126*$AS$11)</f>
        <v>0</v>
      </c>
      <c r="AT126" s="104"/>
      <c r="AU126" s="104">
        <f>(AT126*$E126*$F126*$G126*$L126*$AU$11)</f>
        <v>0</v>
      </c>
      <c r="AV126" s="88" t="e">
        <f>AU126-#REF!</f>
        <v>#REF!</v>
      </c>
      <c r="AW126" s="104">
        <v>22</v>
      </c>
      <c r="AX126" s="104">
        <f>(AW126*$E126*$F126*$G126*$M126*$AX$11)</f>
        <v>1514245.7299200003</v>
      </c>
      <c r="AY126" s="104"/>
      <c r="AZ126" s="104">
        <f>(AY126*$E126*$F126*$G126*$M126*$AZ$11)</f>
        <v>0</v>
      </c>
      <c r="BA126" s="104"/>
      <c r="BB126" s="105">
        <f>(BA126*$E126*$F126*$G126*$M126*$BB$11)</f>
        <v>0</v>
      </c>
      <c r="BC126" s="104"/>
      <c r="BD126" s="104">
        <f>(BC126*$E126*$F126*$G126*$M126*$BD$11)</f>
        <v>0</v>
      </c>
      <c r="BE126" s="104"/>
      <c r="BF126" s="104">
        <f>(BE126*$E126*$F126*$G126*$M126*$BF$11)</f>
        <v>0</v>
      </c>
      <c r="BG126" s="104"/>
      <c r="BH126" s="105">
        <f>(BG126*$E126*$F126*$G126*$M126*$BH$11)</f>
        <v>0</v>
      </c>
      <c r="BI126" s="104">
        <v>10</v>
      </c>
      <c r="BJ126" s="108"/>
      <c r="BK126" s="104"/>
      <c r="BL126" s="104">
        <f>(BK126*$E126*$F126*$G126*$L126*$BL$11)</f>
        <v>0</v>
      </c>
      <c r="BM126" s="104"/>
      <c r="BN126" s="104">
        <f>(BM126*$E126*$F126*$G126*$L126*$BN$11)</f>
        <v>0</v>
      </c>
      <c r="BO126" s="104"/>
      <c r="BP126" s="104">
        <f>(BO126*$E126*$F126*$G126*$L126*$BP$11)</f>
        <v>0</v>
      </c>
      <c r="BQ126" s="104">
        <v>0</v>
      </c>
      <c r="BR126" s="104">
        <f>(BQ126*$E126*$F126*$G126*$M126*$BR$11)</f>
        <v>0</v>
      </c>
      <c r="BS126" s="104"/>
      <c r="BT126" s="105">
        <f>(BS126*$E126*$F126*$G126*$L126*$BT$11)</f>
        <v>0</v>
      </c>
      <c r="BU126" s="104"/>
      <c r="BV126" s="105">
        <f>(BU126*$E126*$F126*$G126*$L126*$BV$11)</f>
        <v>0</v>
      </c>
      <c r="BW126" s="104">
        <v>2</v>
      </c>
      <c r="BX126" s="104"/>
      <c r="BY126" s="104"/>
      <c r="BZ126" s="104">
        <f>(BY126*$E126*$F126*$G126*$L126*$BZ$11)</f>
        <v>0</v>
      </c>
      <c r="CA126" s="104"/>
      <c r="CB126" s="104">
        <f>(CA126*$E126*$F126*$G126*$L126*$CB$11)</f>
        <v>0</v>
      </c>
      <c r="CC126" s="104"/>
      <c r="CD126" s="104">
        <f>(CC126*$E126*$F126*$G126*$M126*$CD$11)</f>
        <v>0</v>
      </c>
      <c r="CE126" s="109"/>
      <c r="CF126" s="104">
        <f>(CE126*$E126*$F126*$G126*$M126*$CF$11)</f>
        <v>0</v>
      </c>
      <c r="CG126" s="104"/>
      <c r="CH126" s="108">
        <f t="shared" si="352"/>
        <v>0</v>
      </c>
      <c r="CI126" s="104"/>
      <c r="CJ126" s="104">
        <f>(CI126*$E126*$F126*$G126*$M126*$CJ$11)</f>
        <v>0</v>
      </c>
      <c r="CK126" s="110"/>
      <c r="CL126" s="104">
        <f>(CK126*$E126*$F126*$G126*$M126*$CL$11)</f>
        <v>0</v>
      </c>
      <c r="CM126" s="104"/>
      <c r="CN126" s="104">
        <f>(CM126*$E126*$F126*$G126*$M126*$CN$11)</f>
        <v>0</v>
      </c>
      <c r="CO126" s="104"/>
      <c r="CP126" s="104">
        <f>(CO126*$E126*$F126*$G126*$N126*$CP$11)</f>
        <v>0</v>
      </c>
      <c r="CQ126" s="104"/>
      <c r="CR126" s="111"/>
      <c r="CS126" s="104"/>
      <c r="CT126" s="104">
        <f t="shared" si="353"/>
        <v>0</v>
      </c>
      <c r="CU126" s="105">
        <f t="shared" si="354"/>
        <v>337</v>
      </c>
      <c r="CV126" s="105">
        <f t="shared" si="355"/>
        <v>19496435.207199998</v>
      </c>
    </row>
    <row r="127" spans="1:100" ht="18.75" customHeight="1" x14ac:dyDescent="0.25">
      <c r="A127" s="76"/>
      <c r="B127" s="98">
        <v>99</v>
      </c>
      <c r="C127" s="99" t="s">
        <v>335</v>
      </c>
      <c r="D127" s="126" t="s">
        <v>336</v>
      </c>
      <c r="E127" s="80">
        <v>28004</v>
      </c>
      <c r="F127" s="101">
        <v>0.96</v>
      </c>
      <c r="G127" s="89">
        <v>1</v>
      </c>
      <c r="H127" s="157"/>
      <c r="I127" s="157"/>
      <c r="J127" s="157"/>
      <c r="K127" s="53"/>
      <c r="L127" s="91">
        <v>1.4</v>
      </c>
      <c r="M127" s="91">
        <v>1.68</v>
      </c>
      <c r="N127" s="91">
        <v>2.23</v>
      </c>
      <c r="O127" s="92">
        <v>2.57</v>
      </c>
      <c r="P127" s="104">
        <v>30</v>
      </c>
      <c r="Q127" s="104">
        <f>(P127*$E127*$F127*$G127*$L127)</f>
        <v>1129121.2799999998</v>
      </c>
      <c r="R127" s="104">
        <v>150</v>
      </c>
      <c r="S127" s="108">
        <f>(R127*$E127*$F127*$G127*$L127)</f>
        <v>5645606.3999999994</v>
      </c>
      <c r="T127" s="104">
        <v>176</v>
      </c>
      <c r="U127" s="104">
        <f>(T127*$E127*$F127*$G127*$L127)</f>
        <v>6624178.175999999</v>
      </c>
      <c r="V127" s="104"/>
      <c r="W127" s="104">
        <f>(V127*$E127*$F127*$G127*$L127)</f>
        <v>0</v>
      </c>
      <c r="X127" s="104"/>
      <c r="Y127" s="104">
        <f>(X127*$E127*$F127*$G127*$L127)</f>
        <v>0</v>
      </c>
      <c r="Z127" s="104"/>
      <c r="AA127" s="104">
        <f>(Z127*$E127*$F127*$G127*$L127)</f>
        <v>0</v>
      </c>
      <c r="AB127" s="104"/>
      <c r="AC127" s="104"/>
      <c r="AD127" s="104">
        <v>55</v>
      </c>
      <c r="AE127" s="104">
        <f>(AD127*$E127*$F127*$G127*$L127)</f>
        <v>2070055.6799999997</v>
      </c>
      <c r="AF127" s="104">
        <v>2</v>
      </c>
      <c r="AG127" s="104">
        <f>(AF127*$E127*$F127*$G127*$L127)</f>
        <v>75274.751999999993</v>
      </c>
      <c r="AH127" s="104"/>
      <c r="AI127" s="104">
        <f>(AH127*$E127*$F127*$G127*$L127)</f>
        <v>0</v>
      </c>
      <c r="AJ127" s="104">
        <v>20</v>
      </c>
      <c r="AK127" s="105">
        <f>(AJ127*$E127*$F127*$G127*$M127)</f>
        <v>903297.02399999986</v>
      </c>
      <c r="AL127" s="109"/>
      <c r="AM127" s="104">
        <f>(AL127*$E127*$F127*$H127*$M127)</f>
        <v>0</v>
      </c>
      <c r="AN127" s="104">
        <v>6</v>
      </c>
      <c r="AO127" s="108">
        <f>(AN127*$E127*$F127*$G127*$M127)</f>
        <v>270989.10720000003</v>
      </c>
      <c r="AP127" s="104"/>
      <c r="AQ127" s="104">
        <f>(AP127*$E127*$F127*$G127*$L127)</f>
        <v>0</v>
      </c>
      <c r="AR127" s="104"/>
      <c r="AS127" s="104"/>
      <c r="AT127" s="104">
        <v>6</v>
      </c>
      <c r="AU127" s="104"/>
      <c r="AV127" s="88" t="e">
        <f>AU127-#REF!</f>
        <v>#REF!</v>
      </c>
      <c r="AW127" s="104">
        <v>150</v>
      </c>
      <c r="AX127" s="104">
        <f>(AW127*$E127*$F127*$G127*$M127)</f>
        <v>6774727.6799999997</v>
      </c>
      <c r="AY127" s="104">
        <v>25</v>
      </c>
      <c r="AZ127" s="104">
        <f>(AY127*$E127*$F127*$G127*$M127)</f>
        <v>1129121.28</v>
      </c>
      <c r="BA127" s="104"/>
      <c r="BB127" s="104">
        <f>(BA127*$E127*$F127*$G127*$M127)</f>
        <v>0</v>
      </c>
      <c r="BC127" s="104">
        <v>6</v>
      </c>
      <c r="BD127" s="104"/>
      <c r="BE127" s="104">
        <v>6</v>
      </c>
      <c r="BF127" s="104">
        <f>(BE127*$E127*$F127*$G127*$M127)</f>
        <v>270989.10720000003</v>
      </c>
      <c r="BG127" s="104">
        <v>12</v>
      </c>
      <c r="BH127" s="104"/>
      <c r="BI127" s="104">
        <v>35</v>
      </c>
      <c r="BJ127" s="108"/>
      <c r="BK127" s="104"/>
      <c r="BL127" s="104">
        <f>(BK127*$E127*$F127*$G127*$L127)</f>
        <v>0</v>
      </c>
      <c r="BM127" s="104"/>
      <c r="BN127" s="104">
        <f>(BM127*$E127*$F127*$G127*$L127)</f>
        <v>0</v>
      </c>
      <c r="BO127" s="104"/>
      <c r="BP127" s="104">
        <f>(BO127*$E127*$F127*$G127*$L127)</f>
        <v>0</v>
      </c>
      <c r="BQ127" s="104">
        <v>10</v>
      </c>
      <c r="BR127" s="104"/>
      <c r="BS127" s="104"/>
      <c r="BT127" s="104">
        <f>(BS127*$E127*$F127*$G127*$L127)</f>
        <v>0</v>
      </c>
      <c r="BU127" s="104"/>
      <c r="BV127" s="104">
        <f>(BU127*$E127*$F127*$G127*$L127)</f>
        <v>0</v>
      </c>
      <c r="BW127" s="104">
        <v>12</v>
      </c>
      <c r="BX127" s="104"/>
      <c r="BY127" s="104">
        <v>1</v>
      </c>
      <c r="BZ127" s="104"/>
      <c r="CA127" s="104">
        <v>3</v>
      </c>
      <c r="CB127" s="104"/>
      <c r="CC127" s="104"/>
      <c r="CD127" s="104">
        <f>CC127*$E127*$F127*$G127*$M127</f>
        <v>0</v>
      </c>
      <c r="CE127" s="109"/>
      <c r="CF127" s="104">
        <f>(CE127*$E127*$F127*$G127*$M127)</f>
        <v>0</v>
      </c>
      <c r="CG127" s="104"/>
      <c r="CH127" s="108">
        <f>(CG127*$E127*$F127*$G127*$M127)</f>
        <v>0</v>
      </c>
      <c r="CI127" s="104"/>
      <c r="CJ127" s="104">
        <f>(CI127*$E127*$F127*$G127*$M127)</f>
        <v>0</v>
      </c>
      <c r="CK127" s="110"/>
      <c r="CL127" s="104">
        <f>(CK127*$E127*$F127*$G127*$M127)</f>
        <v>0</v>
      </c>
      <c r="CM127" s="104">
        <v>5</v>
      </c>
      <c r="CN127" s="104">
        <f>(CM127*$E127*$F127*$G127*$M127)</f>
        <v>225824.25599999996</v>
      </c>
      <c r="CO127" s="104"/>
      <c r="CP127" s="104">
        <f>(CO127*$E127*$F127*$G127*$N127)</f>
        <v>0</v>
      </c>
      <c r="CQ127" s="104"/>
      <c r="CR127" s="108"/>
      <c r="CS127" s="104"/>
      <c r="CT127" s="104"/>
      <c r="CU127" s="105">
        <f t="shared" si="354"/>
        <v>710</v>
      </c>
      <c r="CV127" s="105">
        <f t="shared" si="355"/>
        <v>25119184.742400002</v>
      </c>
    </row>
    <row r="128" spans="1:100" ht="15.75" customHeight="1" x14ac:dyDescent="0.25">
      <c r="A128" s="76"/>
      <c r="B128" s="98">
        <v>100</v>
      </c>
      <c r="C128" s="99" t="s">
        <v>337</v>
      </c>
      <c r="D128" s="126" t="s">
        <v>338</v>
      </c>
      <c r="E128" s="80">
        <v>28004</v>
      </c>
      <c r="F128" s="89">
        <v>2.2999999999999998</v>
      </c>
      <c r="G128" s="89">
        <v>1</v>
      </c>
      <c r="H128" s="90"/>
      <c r="I128" s="90"/>
      <c r="J128" s="90"/>
      <c r="K128" s="53"/>
      <c r="L128" s="102">
        <v>1.4</v>
      </c>
      <c r="M128" s="102">
        <v>1.68</v>
      </c>
      <c r="N128" s="102">
        <v>2.23</v>
      </c>
      <c r="O128" s="103">
        <v>2.57</v>
      </c>
      <c r="P128" s="104">
        <v>0</v>
      </c>
      <c r="Q128" s="104">
        <f t="shared" ref="Q128:Q131" si="356">(P128*$E128*$F128*$G128*$L128*$Q$11)</f>
        <v>0</v>
      </c>
      <c r="R128" s="104"/>
      <c r="S128" s="104">
        <f>(R128*$E128*$F128*$G128*$L128*$S$11)</f>
        <v>0</v>
      </c>
      <c r="T128" s="104">
        <v>50</v>
      </c>
      <c r="U128" s="104">
        <f>(T128*$E128*$F128*$G128*$L128*$U$11)</f>
        <v>6312101.5999999987</v>
      </c>
      <c r="V128" s="104"/>
      <c r="W128" s="105">
        <f>(V128*$E128*$F128*$G128*$L128*$W$11)</f>
        <v>0</v>
      </c>
      <c r="X128" s="104"/>
      <c r="Y128" s="104">
        <f>(X128*$E128*$F128*$G128*$L128*$Y$11)</f>
        <v>0</v>
      </c>
      <c r="Z128" s="104"/>
      <c r="AA128" s="104">
        <f>(Z128*$E128*$F128*$G128*$L128*$AA$11)</f>
        <v>0</v>
      </c>
      <c r="AB128" s="104"/>
      <c r="AC128" s="104"/>
      <c r="AD128" s="104"/>
      <c r="AE128" s="104">
        <f>(AD128*$E128*$F128*$G128*$L128*$AE$11)</f>
        <v>0</v>
      </c>
      <c r="AF128" s="104">
        <v>0</v>
      </c>
      <c r="AG128" s="105">
        <f>(AF128*$E128*$F128*$G128*$L128*$AG$11)</f>
        <v>0</v>
      </c>
      <c r="AH128" s="104"/>
      <c r="AI128" s="104">
        <f>(AH128*$E128*$F128*$G128*$L128*$AI$11)</f>
        <v>0</v>
      </c>
      <c r="AJ128" s="104">
        <v>2</v>
      </c>
      <c r="AK128" s="104">
        <f>(AJ128*$E128*$F128*$G128*$M128*$AK$11)</f>
        <v>281339.38559999998</v>
      </c>
      <c r="AL128" s="109"/>
      <c r="AM128" s="104">
        <f>(AL128*$E128*$F128*$G128*$M128*$AM$11)</f>
        <v>0</v>
      </c>
      <c r="AN128" s="104"/>
      <c r="AO128" s="108">
        <f>(AN128*$E128*$F128*$G128*$M128*$AO$11)</f>
        <v>0</v>
      </c>
      <c r="AP128" s="104"/>
      <c r="AQ128" s="104">
        <f>(AP128*$E128*$F128*$G128*$L128*$AQ$11)</f>
        <v>0</v>
      </c>
      <c r="AR128" s="104"/>
      <c r="AS128" s="105">
        <f>(AR128*$E128*$F128*$G128*$L128*$AS$11)</f>
        <v>0</v>
      </c>
      <c r="AT128" s="104"/>
      <c r="AU128" s="104">
        <f>(AT128*$E128*$F128*$G128*$L128*$AU$11)</f>
        <v>0</v>
      </c>
      <c r="AV128" s="88" t="e">
        <f>AU128-#REF!</f>
        <v>#REF!</v>
      </c>
      <c r="AW128" s="104">
        <v>0</v>
      </c>
      <c r="AX128" s="104">
        <f>(AW128*$E128*$F128*$G128*$M128*$AX$11)</f>
        <v>0</v>
      </c>
      <c r="AY128" s="104"/>
      <c r="AZ128" s="104">
        <f>(AY128*$E128*$F128*$G128*$M128*$AZ$11)</f>
        <v>0</v>
      </c>
      <c r="BA128" s="104"/>
      <c r="BB128" s="105">
        <f>(BA128*$E128*$F128*$G128*$M128*$BB$11)</f>
        <v>0</v>
      </c>
      <c r="BC128" s="104"/>
      <c r="BD128" s="104">
        <f>(BC128*$E128*$F128*$G128*$M128*$BD$11)</f>
        <v>0</v>
      </c>
      <c r="BE128" s="104"/>
      <c r="BF128" s="104">
        <f>(BE128*$E128*$F128*$G128*$M128*$BF$11)</f>
        <v>0</v>
      </c>
      <c r="BG128" s="104"/>
      <c r="BH128" s="105">
        <f>(BG128*$E128*$F128*$G128*$M128*$BH$11)</f>
        <v>0</v>
      </c>
      <c r="BI128" s="104"/>
      <c r="BJ128" s="108">
        <f>(BI128*$E128*$F128*$G128*$M128*$BJ$11)</f>
        <v>0</v>
      </c>
      <c r="BK128" s="104"/>
      <c r="BL128" s="104">
        <f>(BK128*$E128*$F128*$G128*$L128*$BL$11)</f>
        <v>0</v>
      </c>
      <c r="BM128" s="104"/>
      <c r="BN128" s="104">
        <f>(BM128*$E128*$F128*$G128*$L128*$BN$11)</f>
        <v>0</v>
      </c>
      <c r="BO128" s="104"/>
      <c r="BP128" s="104">
        <f>(BO128*$E128*$F128*$G128*$L128*$BP$11)</f>
        <v>0</v>
      </c>
      <c r="BQ128" s="104">
        <v>0</v>
      </c>
      <c r="BR128" s="104">
        <f>(BQ128*$E128*$F128*$G128*$M128*$BR$11)</f>
        <v>0</v>
      </c>
      <c r="BS128" s="104"/>
      <c r="BT128" s="105">
        <f>(BS128*$E128*$F128*$G128*$L128*$BT$11)</f>
        <v>0</v>
      </c>
      <c r="BU128" s="104"/>
      <c r="BV128" s="105">
        <f>(BU128*$E128*$F128*$G128*$L128*$BV$11)</f>
        <v>0</v>
      </c>
      <c r="BW128" s="104"/>
      <c r="BX128" s="104">
        <f>(BW128*$E128*$F128*$G128*$L128*$BX$11)</f>
        <v>0</v>
      </c>
      <c r="BY128" s="104"/>
      <c r="BZ128" s="104">
        <f>(BY128*$E128*$F128*$G128*$L128*$BZ$11)</f>
        <v>0</v>
      </c>
      <c r="CA128" s="104"/>
      <c r="CB128" s="104">
        <f>(CA128*$E128*$F128*$G128*$L128*$CB$11)</f>
        <v>0</v>
      </c>
      <c r="CC128" s="104"/>
      <c r="CD128" s="104">
        <f>(CC128*$E128*$F128*$G128*$M128*$CD$11)</f>
        <v>0</v>
      </c>
      <c r="CE128" s="109"/>
      <c r="CF128" s="104">
        <f>(CE128*$E128*$F128*$G128*$M128*$CF$11)</f>
        <v>0</v>
      </c>
      <c r="CG128" s="104"/>
      <c r="CH128" s="108">
        <f>(CG128*$E128*$F128*$G128*$M128*CH$11)</f>
        <v>0</v>
      </c>
      <c r="CI128" s="104"/>
      <c r="CJ128" s="104">
        <f>(CI128*$E128*$F128*$G128*$M128*$CJ$11)</f>
        <v>0</v>
      </c>
      <c r="CK128" s="110"/>
      <c r="CL128" s="104">
        <f>(CK128*$E128*$F128*$G128*$M128*$CL$11)</f>
        <v>0</v>
      </c>
      <c r="CM128" s="104"/>
      <c r="CN128" s="104">
        <f>(CM128*$E128*$F128*$G128*$M128*$CN$11)</f>
        <v>0</v>
      </c>
      <c r="CO128" s="104"/>
      <c r="CP128" s="104">
        <f>(CO128*$E128*$F128*$G128*$N128*$CP$11)</f>
        <v>0</v>
      </c>
      <c r="CQ128" s="104"/>
      <c r="CR128" s="111"/>
      <c r="CS128" s="104"/>
      <c r="CT128" s="104">
        <f t="shared" ref="CT128:CT131" si="357">(CS128*$E128*$F128*$G128*$L128*CT$11)/12*6+(CS128*$E128*$F128*$G128*1*CT$11)/12*6</f>
        <v>0</v>
      </c>
      <c r="CU128" s="105">
        <f t="shared" si="354"/>
        <v>52</v>
      </c>
      <c r="CV128" s="105">
        <f t="shared" si="355"/>
        <v>6593440.9855999984</v>
      </c>
    </row>
    <row r="129" spans="1:100" ht="15.75" customHeight="1" x14ac:dyDescent="0.25">
      <c r="A129" s="76"/>
      <c r="B129" s="98">
        <v>101</v>
      </c>
      <c r="C129" s="99" t="s">
        <v>339</v>
      </c>
      <c r="D129" s="126" t="s">
        <v>340</v>
      </c>
      <c r="E129" s="80">
        <v>28004</v>
      </c>
      <c r="F129" s="101">
        <v>3.16</v>
      </c>
      <c r="G129" s="89">
        <v>1</v>
      </c>
      <c r="H129" s="90"/>
      <c r="I129" s="90"/>
      <c r="J129" s="90"/>
      <c r="K129" s="53"/>
      <c r="L129" s="102">
        <v>1.4</v>
      </c>
      <c r="M129" s="102">
        <v>1.68</v>
      </c>
      <c r="N129" s="102">
        <v>2.23</v>
      </c>
      <c r="O129" s="103">
        <v>2.57</v>
      </c>
      <c r="P129" s="104">
        <v>0</v>
      </c>
      <c r="Q129" s="104">
        <f t="shared" si="356"/>
        <v>0</v>
      </c>
      <c r="R129" s="104"/>
      <c r="S129" s="104">
        <f>(R129*$E129*$F129*$G129*$L129*$S$11)</f>
        <v>0</v>
      </c>
      <c r="T129" s="104"/>
      <c r="U129" s="104">
        <f>(T129*$E129*$F129*$G129*$L129*$U$11)</f>
        <v>0</v>
      </c>
      <c r="V129" s="104"/>
      <c r="W129" s="105">
        <f>(V129*$E129*$F129*$G129*$L129*$W$11)</f>
        <v>0</v>
      </c>
      <c r="X129" s="104"/>
      <c r="Y129" s="104">
        <f>(X129*$E129*$F129*$G129*$L129*$Y$11)</f>
        <v>0</v>
      </c>
      <c r="Z129" s="104"/>
      <c r="AA129" s="104">
        <f>(Z129*$E129*$F129*$G129*$L129*$AA$11)</f>
        <v>0</v>
      </c>
      <c r="AB129" s="104"/>
      <c r="AC129" s="104"/>
      <c r="AD129" s="104"/>
      <c r="AE129" s="104">
        <f>(AD129*$E129*$F129*$G129*$L129*$AE$11)</f>
        <v>0</v>
      </c>
      <c r="AF129" s="104">
        <v>0</v>
      </c>
      <c r="AG129" s="105">
        <f>(AF129*$E129*$F129*$G129*$L129*$AG$11)</f>
        <v>0</v>
      </c>
      <c r="AH129" s="104"/>
      <c r="AI129" s="104">
        <f>(AH129*$E129*$F129*$G129*$L129*$AI$11)</f>
        <v>0</v>
      </c>
      <c r="AJ129" s="104"/>
      <c r="AK129" s="104">
        <f>(AJ129*$E129*$F129*$G129*$M129*$AK$11)</f>
        <v>0</v>
      </c>
      <c r="AL129" s="109"/>
      <c r="AM129" s="104">
        <f>(AL129*$E129*$F129*$G129*$M129*$AM$11)</f>
        <v>0</v>
      </c>
      <c r="AN129" s="104"/>
      <c r="AO129" s="108">
        <f>(AN129*$E129*$F129*$G129*$M129*$AO$11)</f>
        <v>0</v>
      </c>
      <c r="AP129" s="104"/>
      <c r="AQ129" s="104">
        <f>(AP129*$E129*$F129*$G129*$L129*$AQ$11)</f>
        <v>0</v>
      </c>
      <c r="AR129" s="104"/>
      <c r="AS129" s="105">
        <f>(AR129*$E129*$F129*$G129*$L129*$AS$11)</f>
        <v>0</v>
      </c>
      <c r="AT129" s="104"/>
      <c r="AU129" s="104">
        <f>(AT129*$E129*$F129*$G129*$L129*$AU$11)</f>
        <v>0</v>
      </c>
      <c r="AV129" s="88" t="e">
        <f>AU129-#REF!</f>
        <v>#REF!</v>
      </c>
      <c r="AW129" s="104">
        <v>0</v>
      </c>
      <c r="AX129" s="104">
        <f>(AW129*$E129*$F129*$G129*$M129*$AX$11)</f>
        <v>0</v>
      </c>
      <c r="AY129" s="104"/>
      <c r="AZ129" s="104">
        <f>(AY129*$E129*$F129*$G129*$M129*$AZ$11)</f>
        <v>0</v>
      </c>
      <c r="BA129" s="104"/>
      <c r="BB129" s="105">
        <f>(BA129*$E129*$F129*$G129*$M129*$BB$11)</f>
        <v>0</v>
      </c>
      <c r="BC129" s="104"/>
      <c r="BD129" s="104">
        <f>(BC129*$E129*$F129*$G129*$M129*$BD$11)</f>
        <v>0</v>
      </c>
      <c r="BE129" s="104"/>
      <c r="BF129" s="104">
        <f>(BE129*$E129*$F129*$G129*$M129*$BF$11)</f>
        <v>0</v>
      </c>
      <c r="BG129" s="104"/>
      <c r="BH129" s="105">
        <f>(BG129*$E129*$F129*$G129*$M129*$BH$11)</f>
        <v>0</v>
      </c>
      <c r="BI129" s="104"/>
      <c r="BJ129" s="108">
        <f>(BI129*$E129*$F129*$G129*$M129*$BJ$11)</f>
        <v>0</v>
      </c>
      <c r="BK129" s="104"/>
      <c r="BL129" s="104">
        <f>(BK129*$E129*$F129*$G129*$L129*$BL$11)</f>
        <v>0</v>
      </c>
      <c r="BM129" s="104"/>
      <c r="BN129" s="104">
        <f>(BM129*$E129*$F129*$G129*$L129*$BN$11)</f>
        <v>0</v>
      </c>
      <c r="BO129" s="104"/>
      <c r="BP129" s="104">
        <f>(BO129*$E129*$F129*$G129*$L129*$BP$11)</f>
        <v>0</v>
      </c>
      <c r="BQ129" s="104">
        <v>0</v>
      </c>
      <c r="BR129" s="104">
        <f>(BQ129*$E129*$F129*$G129*$M129*$BR$11)</f>
        <v>0</v>
      </c>
      <c r="BS129" s="104"/>
      <c r="BT129" s="105">
        <f>(BS129*$E129*$F129*$G129*$L129*$BT$11)</f>
        <v>0</v>
      </c>
      <c r="BU129" s="104"/>
      <c r="BV129" s="105">
        <f>(BU129*$E129*$F129*$G129*$L129*$BV$11)</f>
        <v>0</v>
      </c>
      <c r="BW129" s="104"/>
      <c r="BX129" s="104">
        <f>(BW129*$E129*$F129*$G129*$L129*$BX$11)</f>
        <v>0</v>
      </c>
      <c r="BY129" s="104"/>
      <c r="BZ129" s="104">
        <f>(BY129*$E129*$F129*$G129*$L129*$BZ$11)</f>
        <v>0</v>
      </c>
      <c r="CA129" s="104"/>
      <c r="CB129" s="104">
        <f>(CA129*$E129*$F129*$G129*$L129*$CB$11)</f>
        <v>0</v>
      </c>
      <c r="CC129" s="104"/>
      <c r="CD129" s="104">
        <f>(CC129*$E129*$F129*$G129*$M129*$CD$11)</f>
        <v>0</v>
      </c>
      <c r="CE129" s="109"/>
      <c r="CF129" s="104">
        <f>(CE129*$E129*$F129*$G129*$M129*$CF$11)</f>
        <v>0</v>
      </c>
      <c r="CG129" s="104"/>
      <c r="CH129" s="104"/>
      <c r="CI129" s="104"/>
      <c r="CJ129" s="104">
        <f>(CI129*$E129*$F129*$G129*$M129*$CJ$11)</f>
        <v>0</v>
      </c>
      <c r="CK129" s="110"/>
      <c r="CL129" s="104">
        <f>(CK129*$E129*$F129*$G129*$M129*$CL$11)</f>
        <v>0</v>
      </c>
      <c r="CM129" s="104"/>
      <c r="CN129" s="104">
        <f>(CM129*$E129*$F129*$G129*$M129*$CN$11)</f>
        <v>0</v>
      </c>
      <c r="CO129" s="104"/>
      <c r="CP129" s="104">
        <f>(CO129*$E129*$F129*$G129*$N129*$CP$11)</f>
        <v>0</v>
      </c>
      <c r="CQ129" s="104"/>
      <c r="CR129" s="111"/>
      <c r="CS129" s="104"/>
      <c r="CT129" s="104">
        <f t="shared" si="357"/>
        <v>0</v>
      </c>
      <c r="CU129" s="105">
        <f t="shared" si="354"/>
        <v>0</v>
      </c>
      <c r="CV129" s="105">
        <f t="shared" si="355"/>
        <v>0</v>
      </c>
    </row>
    <row r="130" spans="1:100" ht="15.75" customHeight="1" x14ac:dyDescent="0.25">
      <c r="A130" s="76"/>
      <c r="B130" s="98">
        <v>102</v>
      </c>
      <c r="C130" s="99" t="s">
        <v>341</v>
      </c>
      <c r="D130" s="126" t="s">
        <v>342</v>
      </c>
      <c r="E130" s="80">
        <v>28004</v>
      </c>
      <c r="F130" s="101">
        <v>4.84</v>
      </c>
      <c r="G130" s="89">
        <v>1</v>
      </c>
      <c r="H130" s="90"/>
      <c r="I130" s="90"/>
      <c r="J130" s="90"/>
      <c r="K130" s="53"/>
      <c r="L130" s="102">
        <v>1.4</v>
      </c>
      <c r="M130" s="102">
        <v>1.68</v>
      </c>
      <c r="N130" s="102">
        <v>2.23</v>
      </c>
      <c r="O130" s="103">
        <v>2.57</v>
      </c>
      <c r="P130" s="104">
        <v>0</v>
      </c>
      <c r="Q130" s="104">
        <f t="shared" si="356"/>
        <v>0</v>
      </c>
      <c r="R130" s="104"/>
      <c r="S130" s="104">
        <f>(R130*$E130*$F130*$G130*$L130*$S$11)</f>
        <v>0</v>
      </c>
      <c r="T130" s="104"/>
      <c r="U130" s="104">
        <f>(T130*$E130*$F130*$G130*$L130*$U$11)</f>
        <v>0</v>
      </c>
      <c r="V130" s="104"/>
      <c r="W130" s="105">
        <f>(V130*$E130*$F130*$G130*$L130*$W$11)</f>
        <v>0</v>
      </c>
      <c r="X130" s="104"/>
      <c r="Y130" s="104">
        <f>(X130*$E130*$F130*$G130*$L130*$Y$11)</f>
        <v>0</v>
      </c>
      <c r="Z130" s="104"/>
      <c r="AA130" s="104">
        <f>(Z130*$E130*$F130*$G130*$L130*$AA$11)</f>
        <v>0</v>
      </c>
      <c r="AB130" s="104"/>
      <c r="AC130" s="104"/>
      <c r="AD130" s="104"/>
      <c r="AE130" s="104">
        <f>(AD130*$E130*$F130*$G130*$L130*$AE$11)</f>
        <v>0</v>
      </c>
      <c r="AF130" s="104">
        <v>0</v>
      </c>
      <c r="AG130" s="105">
        <f>(AF130*$E130*$F130*$G130*$L130*$AG$11)</f>
        <v>0</v>
      </c>
      <c r="AH130" s="104"/>
      <c r="AI130" s="104">
        <f>(AH130*$E130*$F130*$G130*$L130*$AI$11)</f>
        <v>0</v>
      </c>
      <c r="AJ130" s="104"/>
      <c r="AK130" s="104">
        <f>(AJ130*$E130*$F130*$G130*$M130*$AK$11)</f>
        <v>0</v>
      </c>
      <c r="AL130" s="109"/>
      <c r="AM130" s="104">
        <f>(AL130*$E130*$F130*$G130*$M130*$AM$11)</f>
        <v>0</v>
      </c>
      <c r="AN130" s="104"/>
      <c r="AO130" s="108">
        <f>(AN130*$E130*$F130*$G130*$M130*$AO$11)</f>
        <v>0</v>
      </c>
      <c r="AP130" s="104"/>
      <c r="AQ130" s="104">
        <f>(AP130*$E130*$F130*$G130*$L130*$AQ$11)</f>
        <v>0</v>
      </c>
      <c r="AR130" s="104"/>
      <c r="AS130" s="105">
        <f>(AR130*$E130*$F130*$G130*$L130*$AS$11)</f>
        <v>0</v>
      </c>
      <c r="AT130" s="104"/>
      <c r="AU130" s="104">
        <f>(AT130*$E130*$F130*$G130*$L130*$AU$11)</f>
        <v>0</v>
      </c>
      <c r="AV130" s="88" t="e">
        <f>AU130-#REF!</f>
        <v>#REF!</v>
      </c>
      <c r="AW130" s="104">
        <v>0</v>
      </c>
      <c r="AX130" s="104">
        <f>(AW130*$E130*$F130*$G130*$M130*$AX$11)</f>
        <v>0</v>
      </c>
      <c r="AY130" s="104"/>
      <c r="AZ130" s="104">
        <f>(AY130*$E130*$F130*$G130*$M130*$AZ$11)</f>
        <v>0</v>
      </c>
      <c r="BA130" s="104"/>
      <c r="BB130" s="105">
        <f>(BA130*$E130*$F130*$G130*$M130*$BB$11)</f>
        <v>0</v>
      </c>
      <c r="BC130" s="104"/>
      <c r="BD130" s="104">
        <f>(BC130*$E130*$F130*$G130*$M130*$BD$11)</f>
        <v>0</v>
      </c>
      <c r="BE130" s="104"/>
      <c r="BF130" s="104">
        <f>(BE130*$E130*$F130*$G130*$M130*$BF$11)</f>
        <v>0</v>
      </c>
      <c r="BG130" s="104"/>
      <c r="BH130" s="105">
        <f>(BG130*$E130*$F130*$G130*$M130*$BH$11)</f>
        <v>0</v>
      </c>
      <c r="BI130" s="104"/>
      <c r="BJ130" s="108">
        <f>(BI130*$E130*$F130*$G130*$M130*$BJ$11)</f>
        <v>0</v>
      </c>
      <c r="BK130" s="104"/>
      <c r="BL130" s="104">
        <f>(BK130*$E130*$F130*$G130*$L130*$BL$11)</f>
        <v>0</v>
      </c>
      <c r="BM130" s="104"/>
      <c r="BN130" s="104">
        <f>(BM130*$E130*$F130*$G130*$L130*$BN$11)</f>
        <v>0</v>
      </c>
      <c r="BO130" s="104"/>
      <c r="BP130" s="104">
        <f>(BO130*$E130*$F130*$G130*$L130*$BP$11)</f>
        <v>0</v>
      </c>
      <c r="BQ130" s="104">
        <v>0</v>
      </c>
      <c r="BR130" s="104">
        <f>(BQ130*$E130*$F130*$G130*$M130*$BR$11)</f>
        <v>0</v>
      </c>
      <c r="BS130" s="104"/>
      <c r="BT130" s="105">
        <f>(BS130*$E130*$F130*$G130*$L130*$BT$11)</f>
        <v>0</v>
      </c>
      <c r="BU130" s="104"/>
      <c r="BV130" s="105">
        <f>(BU130*$E130*$F130*$G130*$L130*$BV$11)</f>
        <v>0</v>
      </c>
      <c r="BW130" s="104"/>
      <c r="BX130" s="104">
        <f>(BW130*$E130*$F130*$G130*$L130*$BX$11)</f>
        <v>0</v>
      </c>
      <c r="BY130" s="104"/>
      <c r="BZ130" s="104">
        <f>(BY130*$E130*$F130*$G130*$L130*$BZ$11)</f>
        <v>0</v>
      </c>
      <c r="CA130" s="104"/>
      <c r="CB130" s="104">
        <f>(CA130*$E130*$F130*$G130*$L130*$CB$11)</f>
        <v>0</v>
      </c>
      <c r="CC130" s="104"/>
      <c r="CD130" s="104">
        <f>(CC130*$E130*$F130*$G130*$M130*$CD$11)</f>
        <v>0</v>
      </c>
      <c r="CE130" s="109"/>
      <c r="CF130" s="104">
        <f>(CE130*$E130*$F130*$G130*$M130*$CF$11)</f>
        <v>0</v>
      </c>
      <c r="CG130" s="104"/>
      <c r="CH130" s="104"/>
      <c r="CI130" s="104"/>
      <c r="CJ130" s="104">
        <f>(CI130*$E130*$F130*$G130*$M130*$CJ$11)</f>
        <v>0</v>
      </c>
      <c r="CK130" s="110"/>
      <c r="CL130" s="104">
        <f>(CK130*$E130*$F130*$G130*$M130*$CL$11)</f>
        <v>0</v>
      </c>
      <c r="CM130" s="104"/>
      <c r="CN130" s="104">
        <f>(CM130*$E130*$F130*$G130*$M130*$CN$11)</f>
        <v>0</v>
      </c>
      <c r="CO130" s="104"/>
      <c r="CP130" s="104">
        <f>(CO130*$E130*$F130*$G130*$N130*$CP$11)</f>
        <v>0</v>
      </c>
      <c r="CQ130" s="104"/>
      <c r="CR130" s="111"/>
      <c r="CS130" s="104"/>
      <c r="CT130" s="104">
        <f t="shared" si="357"/>
        <v>0</v>
      </c>
      <c r="CU130" s="105">
        <f t="shared" si="354"/>
        <v>0</v>
      </c>
      <c r="CV130" s="105">
        <f t="shared" si="355"/>
        <v>0</v>
      </c>
    </row>
    <row r="131" spans="1:100" ht="30" customHeight="1" x14ac:dyDescent="0.25">
      <c r="A131" s="76"/>
      <c r="B131" s="98">
        <v>103</v>
      </c>
      <c r="C131" s="99" t="s">
        <v>343</v>
      </c>
      <c r="D131" s="126" t="s">
        <v>344</v>
      </c>
      <c r="E131" s="80">
        <v>28004</v>
      </c>
      <c r="F131" s="101">
        <v>1.02</v>
      </c>
      <c r="G131" s="94">
        <v>0.9</v>
      </c>
      <c r="H131" s="90"/>
      <c r="I131" s="90"/>
      <c r="J131" s="90"/>
      <c r="K131" s="53"/>
      <c r="L131" s="102">
        <v>1.4</v>
      </c>
      <c r="M131" s="102">
        <v>1.68</v>
      </c>
      <c r="N131" s="102">
        <v>2.23</v>
      </c>
      <c r="O131" s="103">
        <v>2.57</v>
      </c>
      <c r="P131" s="104">
        <v>31</v>
      </c>
      <c r="Q131" s="104">
        <f t="shared" si="356"/>
        <v>1227284.26128</v>
      </c>
      <c r="R131" s="104">
        <v>95</v>
      </c>
      <c r="S131" s="104">
        <f>(R131*$E131*$F131*$G131*$L131*$S$11)</f>
        <v>3761032.4136000006</v>
      </c>
      <c r="T131" s="104">
        <v>24</v>
      </c>
      <c r="U131" s="104">
        <f>(T131*$E131*$F131*$G131*$L131*$U$11)</f>
        <v>1209288.8908799998</v>
      </c>
      <c r="V131" s="104"/>
      <c r="W131" s="105">
        <f>(V131*$E131*$F131*$G131*$L131*$W$11)</f>
        <v>0</v>
      </c>
      <c r="X131" s="104"/>
      <c r="Y131" s="104">
        <f>(X131*$E131*$F131*$G131*$L131*$Y$11)</f>
        <v>0</v>
      </c>
      <c r="Z131" s="104"/>
      <c r="AA131" s="104">
        <f>(Z131*$E131*$F131*$G131*$L131*$AA$11)</f>
        <v>0</v>
      </c>
      <c r="AB131" s="104"/>
      <c r="AC131" s="104"/>
      <c r="AD131" s="104">
        <v>100</v>
      </c>
      <c r="AE131" s="104">
        <f>(AD131*$E131*$F131*$G131*$L131*$AE$11)</f>
        <v>3958981.4880000004</v>
      </c>
      <c r="AF131" s="104">
        <v>20</v>
      </c>
      <c r="AG131" s="105">
        <f>(AF131*$E131*$F131*$G131*$L131*$AG$11)</f>
        <v>791796.29760000005</v>
      </c>
      <c r="AH131" s="104"/>
      <c r="AI131" s="104">
        <f>(AH131*$E131*$F131*$G131*$L131*$AI$11)</f>
        <v>0</v>
      </c>
      <c r="AJ131" s="104">
        <v>10</v>
      </c>
      <c r="AK131" s="104">
        <f>(AJ131*$E131*$F131*$G131*$M131*$AK$11)</f>
        <v>561455.55648000003</v>
      </c>
      <c r="AL131" s="109"/>
      <c r="AM131" s="104">
        <f>(AL131*$E131*$F131*$G131*$M131*$AM$11)</f>
        <v>0</v>
      </c>
      <c r="AN131" s="104">
        <v>3</v>
      </c>
      <c r="AO131" s="108">
        <f>(AN131*$E131*$F131*$G131*$M131*$AO$11)</f>
        <v>142523.333568</v>
      </c>
      <c r="AP131" s="104"/>
      <c r="AQ131" s="104">
        <f>(AP131*$E131*$F131*$G131*$L131*$AQ$11)</f>
        <v>0</v>
      </c>
      <c r="AR131" s="104"/>
      <c r="AS131" s="105">
        <f>(AR131*$E131*$F131*$G131*$L131*$AS$11)</f>
        <v>0</v>
      </c>
      <c r="AT131" s="104">
        <v>6</v>
      </c>
      <c r="AU131" s="104"/>
      <c r="AV131" s="88" t="e">
        <f>AU131-#REF!</f>
        <v>#REF!</v>
      </c>
      <c r="AW131" s="104">
        <v>420</v>
      </c>
      <c r="AX131" s="104">
        <f>(AW131*$E131*$F131*$G131*$M131*$AX$11)</f>
        <v>19953266.699520003</v>
      </c>
      <c r="AY131" s="104">
        <v>5</v>
      </c>
      <c r="AZ131" s="104">
        <f>(AY131*$E131*$F131*$G131*$M131*$AZ$11)</f>
        <v>215944.4448</v>
      </c>
      <c r="BA131" s="104"/>
      <c r="BB131" s="105">
        <f>(BA131*$E131*$F131*$G131*$M131*$BB$11)</f>
        <v>0</v>
      </c>
      <c r="BC131" s="104">
        <v>4</v>
      </c>
      <c r="BD131" s="104"/>
      <c r="BE131" s="104">
        <v>3</v>
      </c>
      <c r="BF131" s="104">
        <f>(BE131*$E131*$F131*$G131*$M131*$BF$11)</f>
        <v>116610.00019200001</v>
      </c>
      <c r="BG131" s="104">
        <v>6</v>
      </c>
      <c r="BH131" s="105"/>
      <c r="BI131" s="104">
        <v>20</v>
      </c>
      <c r="BJ131" s="108"/>
      <c r="BK131" s="104"/>
      <c r="BL131" s="104">
        <f>(BK131*$E131*$F131*$G131*$L131*$BL$11)</f>
        <v>0</v>
      </c>
      <c r="BM131" s="104"/>
      <c r="BN131" s="104">
        <f>(BM131*$E131*$F131*$G131*$L131*$BN$11)</f>
        <v>0</v>
      </c>
      <c r="BO131" s="104"/>
      <c r="BP131" s="104">
        <f>(BO131*$E131*$F131*$G131*$L131*$BP$11)</f>
        <v>0</v>
      </c>
      <c r="BQ131" s="104">
        <v>65</v>
      </c>
      <c r="BR131" s="104"/>
      <c r="BS131" s="104"/>
      <c r="BT131" s="105">
        <f>(BS131*$E131*$F131*$G131*$L131*$BT$11)</f>
        <v>0</v>
      </c>
      <c r="BU131" s="104"/>
      <c r="BV131" s="105">
        <f>(BU131*$E131*$F131*$G131*$L131*$BV$11)</f>
        <v>0</v>
      </c>
      <c r="BW131" s="104">
        <v>30</v>
      </c>
      <c r="BX131" s="104"/>
      <c r="BY131" s="104">
        <v>22</v>
      </c>
      <c r="BZ131" s="104"/>
      <c r="CA131" s="104">
        <v>2</v>
      </c>
      <c r="CB131" s="104"/>
      <c r="CC131" s="104"/>
      <c r="CD131" s="104">
        <f>(CC131*$E131*$F131*$G131*$M131*$CD$11)</f>
        <v>0</v>
      </c>
      <c r="CE131" s="109"/>
      <c r="CF131" s="104">
        <f>(CE131*$E131*$F131*$G131*$M131*$CF$11)</f>
        <v>0</v>
      </c>
      <c r="CG131" s="104"/>
      <c r="CH131" s="108">
        <f>(CG131*$E131*$F131*$G131*$M131*CH$11)</f>
        <v>0</v>
      </c>
      <c r="CI131" s="104"/>
      <c r="CJ131" s="104">
        <f>(CI131*$E131*$F131*$G131*$M131*$CJ$11)</f>
        <v>0</v>
      </c>
      <c r="CK131" s="110"/>
      <c r="CL131" s="104">
        <f>(CK131*$E131*$F131*$G131*$M131*$CL$11)</f>
        <v>0</v>
      </c>
      <c r="CM131" s="104">
        <v>6</v>
      </c>
      <c r="CN131" s="104">
        <f>(CM131*$E131*$F131*$G131*$M131*$CN$11)</f>
        <v>259133.33376000001</v>
      </c>
      <c r="CO131" s="104"/>
      <c r="CP131" s="104">
        <f>(CO131*$E131*$F131*$G131*$N131*$CP$11)</f>
        <v>0</v>
      </c>
      <c r="CQ131" s="104">
        <v>5</v>
      </c>
      <c r="CR131" s="111"/>
      <c r="CS131" s="104"/>
      <c r="CT131" s="104">
        <f t="shared" si="357"/>
        <v>0</v>
      </c>
      <c r="CU131" s="105">
        <f t="shared" si="354"/>
        <v>877</v>
      </c>
      <c r="CV131" s="105">
        <f t="shared" si="355"/>
        <v>32197316.719680008</v>
      </c>
    </row>
    <row r="132" spans="1:100" ht="45" x14ac:dyDescent="0.25">
      <c r="A132" s="76"/>
      <c r="B132" s="98">
        <v>104</v>
      </c>
      <c r="C132" s="99" t="s">
        <v>345</v>
      </c>
      <c r="D132" s="100" t="s">
        <v>346</v>
      </c>
      <c r="E132" s="80">
        <v>28004</v>
      </c>
      <c r="F132" s="101">
        <v>1.43</v>
      </c>
      <c r="G132" s="89">
        <v>1</v>
      </c>
      <c r="H132" s="90"/>
      <c r="I132" s="90"/>
      <c r="J132" s="90"/>
      <c r="K132" s="53"/>
      <c r="L132" s="158">
        <v>1.4</v>
      </c>
      <c r="M132" s="158">
        <v>1.68</v>
      </c>
      <c r="N132" s="158">
        <v>2.23</v>
      </c>
      <c r="O132" s="159">
        <v>2.57</v>
      </c>
      <c r="P132" s="104">
        <v>5</v>
      </c>
      <c r="Q132" s="104">
        <f t="shared" ref="Q132:Q133" si="358">(P132*$E132*$F132*$G132*$L132)</f>
        <v>280320.03999999998</v>
      </c>
      <c r="R132" s="104"/>
      <c r="S132" s="108">
        <f t="shared" ref="S132:S133" si="359">(R132*$E132*$F132*$G132*$L132)</f>
        <v>0</v>
      </c>
      <c r="T132" s="104">
        <v>28</v>
      </c>
      <c r="U132" s="104">
        <f t="shared" ref="U132:U133" si="360">(T132*$E132*$F132*$G132*$L132)</f>
        <v>1569792.2239999997</v>
      </c>
      <c r="V132" s="104"/>
      <c r="W132" s="104">
        <f t="shared" ref="W132:W133" si="361">(V132*$E132*$F132*$G132*$L132)</f>
        <v>0</v>
      </c>
      <c r="X132" s="104"/>
      <c r="Y132" s="104">
        <f t="shared" ref="Y132:Y133" si="362">(X132*$E132*$F132*$G132*$L132)</f>
        <v>0</v>
      </c>
      <c r="Z132" s="104"/>
      <c r="AA132" s="104">
        <f t="shared" ref="AA132:AA133" si="363">(Z132*$E132*$F132*$G132*$L132)</f>
        <v>0</v>
      </c>
      <c r="AB132" s="104"/>
      <c r="AC132" s="104"/>
      <c r="AD132" s="104">
        <v>95</v>
      </c>
      <c r="AE132" s="104">
        <f t="shared" ref="AE132:AE133" si="364">(AD132*$E132*$F132*$G132*$L132)</f>
        <v>5326080.76</v>
      </c>
      <c r="AF132" s="104">
        <v>0</v>
      </c>
      <c r="AG132" s="104">
        <f t="shared" ref="AG132:AG133" si="365">(AF132*$E132*$F132*$G132*$L132)</f>
        <v>0</v>
      </c>
      <c r="AH132" s="104"/>
      <c r="AI132" s="104">
        <f t="shared" ref="AI132:AI133" si="366">(AH132*$E132*$F132*$G132*$L132)</f>
        <v>0</v>
      </c>
      <c r="AJ132" s="104"/>
      <c r="AK132" s="105">
        <f t="shared" ref="AK132:AK133" si="367">(AJ132*$E132*$F132*$G132*$M132)</f>
        <v>0</v>
      </c>
      <c r="AL132" s="109"/>
      <c r="AM132" s="104">
        <f t="shared" ref="AM132:AM133" si="368">(AL132*$E132*$F132*$H132*$M132)</f>
        <v>0</v>
      </c>
      <c r="AN132" s="104"/>
      <c r="AO132" s="108">
        <f t="shared" ref="AO132:AO133" si="369">(AN132*$E132*$F132*$G132*$M132)</f>
        <v>0</v>
      </c>
      <c r="AP132" s="104"/>
      <c r="AQ132" s="104">
        <f t="shared" ref="AQ132:AQ133" si="370">(AP132*$E132*$F132*$G132*$L132)</f>
        <v>0</v>
      </c>
      <c r="AR132" s="104"/>
      <c r="AS132" s="104"/>
      <c r="AT132" s="104"/>
      <c r="AU132" s="104">
        <f t="shared" ref="AU132:AU133" si="371">(AT132*$E132*$F132*$G132*$L132)</f>
        <v>0</v>
      </c>
      <c r="AV132" s="88" t="e">
        <f>AU132-#REF!</f>
        <v>#REF!</v>
      </c>
      <c r="AW132" s="104">
        <v>5</v>
      </c>
      <c r="AX132" s="104">
        <f t="shared" ref="AX132:AX133" si="372">(AW132*$E132*$F132*$G132*$M132)</f>
        <v>336384.04800000001</v>
      </c>
      <c r="AY132" s="104"/>
      <c r="AZ132" s="104">
        <f t="shared" ref="AZ132:AZ133" si="373">(AY132*$E132*$F132*$G132*$M132)</f>
        <v>0</v>
      </c>
      <c r="BA132" s="104"/>
      <c r="BB132" s="104">
        <f t="shared" ref="BB132:BB133" si="374">(BA132*$E132*$F132*$G132*$M132)</f>
        <v>0</v>
      </c>
      <c r="BC132" s="104"/>
      <c r="BD132" s="104">
        <f t="shared" ref="BD132:BD133" si="375">(BC132*$E132*$F132*$G132*$M132)</f>
        <v>0</v>
      </c>
      <c r="BE132" s="104"/>
      <c r="BF132" s="104">
        <f t="shared" ref="BF132:BF133" si="376">(BE132*$E132*$F132*$G132*$M132)</f>
        <v>0</v>
      </c>
      <c r="BG132" s="104"/>
      <c r="BH132" s="104">
        <f t="shared" ref="BH132:BH133" si="377">(BG132*$E132*$F132*$G132*$M132)</f>
        <v>0</v>
      </c>
      <c r="BI132" s="104"/>
      <c r="BJ132" s="108">
        <f t="shared" ref="BJ132:BJ133" si="378">(BI132*$E132*$F132*$G132*$M132)</f>
        <v>0</v>
      </c>
      <c r="BK132" s="104"/>
      <c r="BL132" s="104">
        <f t="shared" ref="BL132:BL133" si="379">(BK132*$E132*$F132*$G132*$L132)</f>
        <v>0</v>
      </c>
      <c r="BM132" s="104"/>
      <c r="BN132" s="104">
        <f t="shared" ref="BN132" si="380">(BM132*$E132*$F132*$G132*$L132)</f>
        <v>0</v>
      </c>
      <c r="BO132" s="104"/>
      <c r="BP132" s="104">
        <f t="shared" ref="BP132:BP133" si="381">(BO132*$E132*$F132*$G132*$L132)</f>
        <v>0</v>
      </c>
      <c r="BQ132" s="104">
        <v>0</v>
      </c>
      <c r="BR132" s="104">
        <f t="shared" ref="BR132:BR133" si="382">(BQ132*$E132*$F132*$G132*$M132)</f>
        <v>0</v>
      </c>
      <c r="BS132" s="104"/>
      <c r="BT132" s="104">
        <f t="shared" ref="BT132:BT133" si="383">(BS132*$E132*$F132*$G132*$L132)</f>
        <v>0</v>
      </c>
      <c r="BU132" s="104"/>
      <c r="BV132" s="104">
        <f t="shared" ref="BV132:BV133" si="384">(BU132*$E132*$F132*$G132*$L132)</f>
        <v>0</v>
      </c>
      <c r="BW132" s="104"/>
      <c r="BX132" s="104">
        <f t="shared" ref="BX132:BX133" si="385">(BW132*$E132*$F132*$G132*$L132)</f>
        <v>0</v>
      </c>
      <c r="BY132" s="104"/>
      <c r="BZ132" s="104">
        <f t="shared" ref="BZ132:BZ133" si="386">(BY132*$E132*$F132*$G132*$L132)</f>
        <v>0</v>
      </c>
      <c r="CA132" s="104"/>
      <c r="CB132" s="104">
        <f t="shared" ref="CB132:CB133" si="387">(CA132*$E132*$F132*$G132*$L132)</f>
        <v>0</v>
      </c>
      <c r="CC132" s="104"/>
      <c r="CD132" s="104">
        <f t="shared" ref="CD132:CD133" si="388">CC132*$E132*$F132*$G132*$M132</f>
        <v>0</v>
      </c>
      <c r="CE132" s="109"/>
      <c r="CF132" s="104">
        <f t="shared" ref="CF132:CF133" si="389">(CE132*$E132*$F132*$G132*$M132)</f>
        <v>0</v>
      </c>
      <c r="CG132" s="104"/>
      <c r="CH132" s="108">
        <f t="shared" ref="CH132:CH133" si="390">(CG132*$E132*$F132*$G132*$M132)</f>
        <v>0</v>
      </c>
      <c r="CI132" s="104"/>
      <c r="CJ132" s="104">
        <f t="shared" ref="CJ132:CJ133" si="391">(CI132*$E132*$F132*$G132*$M132)</f>
        <v>0</v>
      </c>
      <c r="CK132" s="110"/>
      <c r="CL132" s="104">
        <f t="shared" ref="CL132:CL133" si="392">(CK132*$E132*$F132*$G132*$M132)</f>
        <v>0</v>
      </c>
      <c r="CM132" s="104"/>
      <c r="CN132" s="104">
        <f t="shared" ref="CN132:CN133" si="393">(CM132*$E132*$F132*$G132*$M132)</f>
        <v>0</v>
      </c>
      <c r="CO132" s="104"/>
      <c r="CP132" s="104">
        <f t="shared" ref="CP132:CP133" si="394">(CO132*$E132*$F132*$G132*$N132)</f>
        <v>0</v>
      </c>
      <c r="CQ132" s="104"/>
      <c r="CR132" s="108"/>
      <c r="CS132" s="104"/>
      <c r="CT132" s="104"/>
      <c r="CU132" s="105">
        <f t="shared" si="354"/>
        <v>133</v>
      </c>
      <c r="CV132" s="105">
        <f t="shared" si="355"/>
        <v>7512577.0719999997</v>
      </c>
    </row>
    <row r="133" spans="1:100" ht="45" x14ac:dyDescent="0.25">
      <c r="A133" s="76"/>
      <c r="B133" s="98">
        <v>105</v>
      </c>
      <c r="C133" s="99" t="s">
        <v>347</v>
      </c>
      <c r="D133" s="100" t="s">
        <v>348</v>
      </c>
      <c r="E133" s="80">
        <v>28004</v>
      </c>
      <c r="F133" s="101">
        <v>2.11</v>
      </c>
      <c r="G133" s="89">
        <v>1</v>
      </c>
      <c r="H133" s="90"/>
      <c r="I133" s="90"/>
      <c r="J133" s="90"/>
      <c r="K133" s="53"/>
      <c r="L133" s="158">
        <v>1.4</v>
      </c>
      <c r="M133" s="158">
        <v>1.68</v>
      </c>
      <c r="N133" s="158">
        <v>2.23</v>
      </c>
      <c r="O133" s="159">
        <v>2.57</v>
      </c>
      <c r="P133" s="104">
        <v>3</v>
      </c>
      <c r="Q133" s="104">
        <f t="shared" si="358"/>
        <v>248171.44799999995</v>
      </c>
      <c r="R133" s="104"/>
      <c r="S133" s="108">
        <f t="shared" si="359"/>
        <v>0</v>
      </c>
      <c r="T133" s="104">
        <v>37</v>
      </c>
      <c r="U133" s="104">
        <f t="shared" si="360"/>
        <v>3060781.1919999993</v>
      </c>
      <c r="V133" s="104"/>
      <c r="W133" s="104">
        <f t="shared" si="361"/>
        <v>0</v>
      </c>
      <c r="X133" s="104"/>
      <c r="Y133" s="104">
        <f t="shared" si="362"/>
        <v>0</v>
      </c>
      <c r="Z133" s="104"/>
      <c r="AA133" s="104">
        <f t="shared" si="363"/>
        <v>0</v>
      </c>
      <c r="AB133" s="104"/>
      <c r="AC133" s="104"/>
      <c r="AD133" s="104"/>
      <c r="AE133" s="104">
        <f t="shared" si="364"/>
        <v>0</v>
      </c>
      <c r="AF133" s="104">
        <v>0</v>
      </c>
      <c r="AG133" s="104">
        <f t="shared" si="365"/>
        <v>0</v>
      </c>
      <c r="AH133" s="104"/>
      <c r="AI133" s="104">
        <f t="shared" si="366"/>
        <v>0</v>
      </c>
      <c r="AJ133" s="104"/>
      <c r="AK133" s="105">
        <f t="shared" si="367"/>
        <v>0</v>
      </c>
      <c r="AL133" s="109"/>
      <c r="AM133" s="104">
        <f t="shared" si="368"/>
        <v>0</v>
      </c>
      <c r="AN133" s="104"/>
      <c r="AO133" s="108">
        <f t="shared" si="369"/>
        <v>0</v>
      </c>
      <c r="AP133" s="104"/>
      <c r="AQ133" s="104">
        <f t="shared" si="370"/>
        <v>0</v>
      </c>
      <c r="AR133" s="104"/>
      <c r="AS133" s="104"/>
      <c r="AT133" s="104"/>
      <c r="AU133" s="104">
        <f t="shared" si="371"/>
        <v>0</v>
      </c>
      <c r="AV133" s="88" t="e">
        <f>AU133-#REF!</f>
        <v>#REF!</v>
      </c>
      <c r="AW133" s="104">
        <v>0</v>
      </c>
      <c r="AX133" s="104">
        <f t="shared" si="372"/>
        <v>0</v>
      </c>
      <c r="AY133" s="104"/>
      <c r="AZ133" s="104">
        <f t="shared" si="373"/>
        <v>0</v>
      </c>
      <c r="BA133" s="104"/>
      <c r="BB133" s="104">
        <f t="shared" si="374"/>
        <v>0</v>
      </c>
      <c r="BC133" s="104"/>
      <c r="BD133" s="104">
        <f t="shared" si="375"/>
        <v>0</v>
      </c>
      <c r="BE133" s="104"/>
      <c r="BF133" s="104">
        <f t="shared" si="376"/>
        <v>0</v>
      </c>
      <c r="BG133" s="104"/>
      <c r="BH133" s="104">
        <f t="shared" si="377"/>
        <v>0</v>
      </c>
      <c r="BI133" s="104"/>
      <c r="BJ133" s="108">
        <f t="shared" si="378"/>
        <v>0</v>
      </c>
      <c r="BK133" s="104"/>
      <c r="BL133" s="104">
        <f t="shared" si="379"/>
        <v>0</v>
      </c>
      <c r="BM133" s="104">
        <v>10</v>
      </c>
      <c r="BN133" s="104">
        <f>(BM133*$E133*$F133*$G133*$L133)</f>
        <v>827238.16</v>
      </c>
      <c r="BO133" s="104"/>
      <c r="BP133" s="104">
        <f t="shared" si="381"/>
        <v>0</v>
      </c>
      <c r="BQ133" s="104">
        <v>0</v>
      </c>
      <c r="BR133" s="104">
        <f t="shared" si="382"/>
        <v>0</v>
      </c>
      <c r="BS133" s="104"/>
      <c r="BT133" s="104">
        <f t="shared" si="383"/>
        <v>0</v>
      </c>
      <c r="BU133" s="104"/>
      <c r="BV133" s="104">
        <f t="shared" si="384"/>
        <v>0</v>
      </c>
      <c r="BW133" s="104"/>
      <c r="BX133" s="104">
        <f t="shared" si="385"/>
        <v>0</v>
      </c>
      <c r="BY133" s="104"/>
      <c r="BZ133" s="104">
        <f t="shared" si="386"/>
        <v>0</v>
      </c>
      <c r="CA133" s="104"/>
      <c r="CB133" s="104">
        <f t="shared" si="387"/>
        <v>0</v>
      </c>
      <c r="CC133" s="104"/>
      <c r="CD133" s="104">
        <f t="shared" si="388"/>
        <v>0</v>
      </c>
      <c r="CE133" s="109"/>
      <c r="CF133" s="104">
        <f t="shared" si="389"/>
        <v>0</v>
      </c>
      <c r="CG133" s="104"/>
      <c r="CH133" s="108">
        <f t="shared" si="390"/>
        <v>0</v>
      </c>
      <c r="CI133" s="104"/>
      <c r="CJ133" s="104">
        <f t="shared" si="391"/>
        <v>0</v>
      </c>
      <c r="CK133" s="110"/>
      <c r="CL133" s="104">
        <f t="shared" si="392"/>
        <v>0</v>
      </c>
      <c r="CM133" s="104"/>
      <c r="CN133" s="104">
        <f t="shared" si="393"/>
        <v>0</v>
      </c>
      <c r="CO133" s="104"/>
      <c r="CP133" s="104">
        <f t="shared" si="394"/>
        <v>0</v>
      </c>
      <c r="CQ133" s="104"/>
      <c r="CR133" s="108"/>
      <c r="CS133" s="104"/>
      <c r="CT133" s="104"/>
      <c r="CU133" s="105">
        <f t="shared" si="354"/>
        <v>50</v>
      </c>
      <c r="CV133" s="105">
        <f t="shared" si="355"/>
        <v>4136190.7999999993</v>
      </c>
    </row>
    <row r="134" spans="1:100" ht="30" x14ac:dyDescent="0.25">
      <c r="A134" s="76"/>
      <c r="B134" s="98">
        <v>106</v>
      </c>
      <c r="C134" s="99" t="s">
        <v>349</v>
      </c>
      <c r="D134" s="126" t="s">
        <v>350</v>
      </c>
      <c r="E134" s="80">
        <v>28004</v>
      </c>
      <c r="F134" s="101">
        <v>0.74</v>
      </c>
      <c r="G134" s="89">
        <v>1</v>
      </c>
      <c r="H134" s="90"/>
      <c r="I134" s="90"/>
      <c r="J134" s="90"/>
      <c r="K134" s="53"/>
      <c r="L134" s="102">
        <v>1.4</v>
      </c>
      <c r="M134" s="102">
        <v>1.68</v>
      </c>
      <c r="N134" s="102">
        <v>2.23</v>
      </c>
      <c r="O134" s="103">
        <v>2.57</v>
      </c>
      <c r="P134" s="104">
        <v>46</v>
      </c>
      <c r="Q134" s="104">
        <f t="shared" ref="Q134:Q141" si="395">(P134*$E134*$F134*$G134*$L134*$Q$11)</f>
        <v>1468014.4864000003</v>
      </c>
      <c r="R134" s="104">
        <v>760</v>
      </c>
      <c r="S134" s="104">
        <f t="shared" ref="S134:S141" si="396">(R134*$E134*$F134*$G134*$L134*$S$11)</f>
        <v>24254152.384</v>
      </c>
      <c r="T134" s="104">
        <v>225</v>
      </c>
      <c r="U134" s="104">
        <f t="shared" ref="U134:U141" si="397">(T134*$E134*$F134*$G134*$L134*$U$11)</f>
        <v>9138825.3599999994</v>
      </c>
      <c r="V134" s="104"/>
      <c r="W134" s="105">
        <f t="shared" ref="W134:W141" si="398">(V134*$E134*$F134*$G134*$L134*$W$11)</f>
        <v>0</v>
      </c>
      <c r="X134" s="104"/>
      <c r="Y134" s="104">
        <f t="shared" ref="Y134:Y141" si="399">(X134*$E134*$F134*$G134*$L134*$Y$11)</f>
        <v>0</v>
      </c>
      <c r="Z134" s="104"/>
      <c r="AA134" s="104">
        <f t="shared" ref="AA134:AA141" si="400">(Z134*$E134*$F134*$G134*$L134*$AA$11)</f>
        <v>0</v>
      </c>
      <c r="AB134" s="104"/>
      <c r="AC134" s="104"/>
      <c r="AD134" s="104">
        <v>50</v>
      </c>
      <c r="AE134" s="104">
        <f t="shared" ref="AE134:AE141" si="401">(AD134*$E134*$F134*$G134*$L134*$AE$11)</f>
        <v>1595667.9200000002</v>
      </c>
      <c r="AF134" s="104">
        <v>12</v>
      </c>
      <c r="AG134" s="105">
        <f t="shared" ref="AG134:AG141" si="402">(AF134*$E134*$F134*$G134*$L134*$AG$11)</f>
        <v>382960.30079999997</v>
      </c>
      <c r="AH134" s="104">
        <v>9</v>
      </c>
      <c r="AI134" s="104">
        <f t="shared" ref="AI134:AI141" si="403">(AH134*$E134*$F134*$G134*$L134*$AI$11)</f>
        <v>339442.08479999995</v>
      </c>
      <c r="AJ134" s="104">
        <v>33</v>
      </c>
      <c r="AK134" s="104">
        <f t="shared" ref="AK134:AK141" si="404">(AJ134*$E134*$F134*$G134*$M134*$AK$11)</f>
        <v>1493545.1731199997</v>
      </c>
      <c r="AL134" s="109"/>
      <c r="AM134" s="104">
        <f t="shared" ref="AM134:AM141" si="405">(AL134*$E134*$F134*$G134*$M134*$AM$11)</f>
        <v>0</v>
      </c>
      <c r="AN134" s="104">
        <v>20</v>
      </c>
      <c r="AO134" s="108">
        <f t="shared" ref="AO134:AO141" si="406">(AN134*$E134*$F134*$G134*$M134*$AO$11)</f>
        <v>765920.60160000005</v>
      </c>
      <c r="AP134" s="104"/>
      <c r="AQ134" s="104">
        <f t="shared" ref="AQ134:AQ141" si="407">(AP134*$E134*$F134*$G134*$L134*$AQ$11)</f>
        <v>0</v>
      </c>
      <c r="AR134" s="104"/>
      <c r="AS134" s="105">
        <f t="shared" ref="AS134:AS141" si="408">(AR134*$E134*$F134*$G134*$L134*$AS$11)</f>
        <v>0</v>
      </c>
      <c r="AT134" s="104">
        <v>21</v>
      </c>
      <c r="AU134" s="104"/>
      <c r="AV134" s="88" t="e">
        <f>AU134-#REF!</f>
        <v>#REF!</v>
      </c>
      <c r="AW134" s="104">
        <v>90</v>
      </c>
      <c r="AX134" s="104">
        <f t="shared" ref="AX134:AX141" si="409">(AW134*$E134*$F134*$G134*$M134*$AX$11)</f>
        <v>3446642.7072000001</v>
      </c>
      <c r="AY134" s="104">
        <v>219</v>
      </c>
      <c r="AZ134" s="104">
        <f t="shared" ref="AZ134:AZ141" si="410">(AY134*$E134*$F134*$G134*$M134*$AZ$11)</f>
        <v>7624391.4431999996</v>
      </c>
      <c r="BA134" s="104"/>
      <c r="BB134" s="105">
        <f t="shared" ref="BB134:BB141" si="411">(BA134*$E134*$F134*$G134*$M134*$BB$11)</f>
        <v>0</v>
      </c>
      <c r="BC134" s="104">
        <v>63</v>
      </c>
      <c r="BD134" s="104"/>
      <c r="BE134" s="104">
        <v>37</v>
      </c>
      <c r="BF134" s="104">
        <f t="shared" ref="BF134:BF141" si="412">(BE134*$E134*$F134*$G134*$M134*$BF$11)</f>
        <v>1159325.2742399999</v>
      </c>
      <c r="BG134" s="104">
        <v>14</v>
      </c>
      <c r="BH134" s="105"/>
      <c r="BI134" s="104">
        <v>85</v>
      </c>
      <c r="BJ134" s="108"/>
      <c r="BK134" s="104"/>
      <c r="BL134" s="104">
        <f t="shared" ref="BL134:BL141" si="413">(BK134*$E134*$F134*$G134*$L134*$BL$11)</f>
        <v>0</v>
      </c>
      <c r="BM134" s="104">
        <v>140</v>
      </c>
      <c r="BN134" s="104">
        <f t="shared" ref="BN134:BN141" si="414">(BM134*$E134*$F134*$G134*$L134*$BN$11)</f>
        <v>4061700.1599999997</v>
      </c>
      <c r="BO134" s="104"/>
      <c r="BP134" s="104">
        <f t="shared" ref="BP134:BP141" si="415">(BO134*$E134*$F134*$G134*$L134*$BP$11)</f>
        <v>0</v>
      </c>
      <c r="BQ134" s="104">
        <v>80</v>
      </c>
      <c r="BR134" s="104"/>
      <c r="BS134" s="104"/>
      <c r="BT134" s="105">
        <f t="shared" ref="BT134:BT141" si="416">(BS134*$E134*$F134*$G134*$L134*$BT$11)</f>
        <v>0</v>
      </c>
      <c r="BU134" s="104"/>
      <c r="BV134" s="105">
        <f t="shared" ref="BV134:BV141" si="417">(BU134*$E134*$F134*$G134*$L134*$BV$11)</f>
        <v>0</v>
      </c>
      <c r="BW134" s="104">
        <v>116</v>
      </c>
      <c r="BX134" s="104"/>
      <c r="BY134" s="104">
        <v>167</v>
      </c>
      <c r="BZ134" s="104"/>
      <c r="CA134" s="104">
        <v>14</v>
      </c>
      <c r="CB134" s="104"/>
      <c r="CC134" s="104"/>
      <c r="CD134" s="104">
        <f t="shared" ref="CD134:CD141" si="418">(CC134*$E134*$F134*$G134*$M134*$CD$11)</f>
        <v>0</v>
      </c>
      <c r="CE134" s="109"/>
      <c r="CF134" s="104">
        <f t="shared" ref="CF134:CF141" si="419">(CE134*$E134*$F134*$G134*$M134*$CF$11)</f>
        <v>0</v>
      </c>
      <c r="CG134" s="104"/>
      <c r="CH134" s="108">
        <f t="shared" ref="CH134:CH141" si="420">(CG134*$E134*$F134*$G134*$M134*CH$11)</f>
        <v>0</v>
      </c>
      <c r="CI134" s="104"/>
      <c r="CJ134" s="104">
        <f t="shared" ref="CJ134:CJ141" si="421">(CI134*$E134*$F134*$G134*$M134*$CJ$11)</f>
        <v>0</v>
      </c>
      <c r="CK134" s="110"/>
      <c r="CL134" s="104">
        <f t="shared" ref="CL134:CL141" si="422">(CK134*$E134*$F134*$G134*$M134*$CL$11)</f>
        <v>0</v>
      </c>
      <c r="CM134" s="104">
        <v>102</v>
      </c>
      <c r="CN134" s="104">
        <f t="shared" ref="CN134:CN141" si="423">(CM134*$E134*$F134*$G134*$M134*$CN$11)</f>
        <v>3551086.4255999997</v>
      </c>
      <c r="CO134" s="104">
        <v>10</v>
      </c>
      <c r="CP134" s="104"/>
      <c r="CQ134" s="104">
        <v>25</v>
      </c>
      <c r="CR134" s="111"/>
      <c r="CS134" s="104"/>
      <c r="CT134" s="104">
        <f t="shared" ref="CT134:CT141" si="424">(CS134*$E134*$F134*$G134*$L134*CT$11)/12*6+(CS134*$E134*$F134*$G134*1*CT$11)/12*6</f>
        <v>0</v>
      </c>
      <c r="CU134" s="105">
        <f t="shared" si="354"/>
        <v>2338</v>
      </c>
      <c r="CV134" s="105">
        <f t="shared" si="355"/>
        <v>59281674.320959993</v>
      </c>
    </row>
    <row r="135" spans="1:100" ht="30" x14ac:dyDescent="0.25">
      <c r="A135" s="76"/>
      <c r="B135" s="98">
        <v>107</v>
      </c>
      <c r="C135" s="99" t="s">
        <v>351</v>
      </c>
      <c r="D135" s="126" t="s">
        <v>352</v>
      </c>
      <c r="E135" s="80">
        <v>28004</v>
      </c>
      <c r="F135" s="101">
        <v>0.99</v>
      </c>
      <c r="G135" s="89">
        <v>1</v>
      </c>
      <c r="H135" s="90"/>
      <c r="I135" s="90"/>
      <c r="J135" s="90"/>
      <c r="K135" s="53"/>
      <c r="L135" s="102">
        <v>1.4</v>
      </c>
      <c r="M135" s="102">
        <v>1.68</v>
      </c>
      <c r="N135" s="102">
        <v>2.23</v>
      </c>
      <c r="O135" s="103">
        <v>2.57</v>
      </c>
      <c r="P135" s="104">
        <v>35</v>
      </c>
      <c r="Q135" s="104">
        <f t="shared" si="395"/>
        <v>1494321.4439999999</v>
      </c>
      <c r="R135" s="104">
        <v>40</v>
      </c>
      <c r="S135" s="104">
        <f t="shared" si="396"/>
        <v>1707795.936</v>
      </c>
      <c r="T135" s="104">
        <v>75</v>
      </c>
      <c r="U135" s="104">
        <f t="shared" si="397"/>
        <v>4075422.1199999996</v>
      </c>
      <c r="V135" s="104"/>
      <c r="W135" s="105">
        <f t="shared" si="398"/>
        <v>0</v>
      </c>
      <c r="X135" s="104"/>
      <c r="Y135" s="104">
        <f t="shared" si="399"/>
        <v>0</v>
      </c>
      <c r="Z135" s="104"/>
      <c r="AA135" s="104">
        <f t="shared" si="400"/>
        <v>0</v>
      </c>
      <c r="AB135" s="104"/>
      <c r="AC135" s="104"/>
      <c r="AD135" s="104">
        <v>25</v>
      </c>
      <c r="AE135" s="104">
        <f t="shared" si="401"/>
        <v>1067372.46</v>
      </c>
      <c r="AF135" s="104">
        <v>0</v>
      </c>
      <c r="AG135" s="105">
        <f t="shared" si="402"/>
        <v>0</v>
      </c>
      <c r="AH135" s="104"/>
      <c r="AI135" s="104">
        <f t="shared" si="403"/>
        <v>0</v>
      </c>
      <c r="AJ135" s="104">
        <v>5</v>
      </c>
      <c r="AK135" s="104">
        <f t="shared" si="404"/>
        <v>302745.64319999999</v>
      </c>
      <c r="AL135" s="109"/>
      <c r="AM135" s="104">
        <f t="shared" si="405"/>
        <v>0</v>
      </c>
      <c r="AN135" s="104">
        <v>0</v>
      </c>
      <c r="AO135" s="108">
        <f t="shared" si="406"/>
        <v>0</v>
      </c>
      <c r="AP135" s="104"/>
      <c r="AQ135" s="104">
        <f t="shared" si="407"/>
        <v>0</v>
      </c>
      <c r="AR135" s="104"/>
      <c r="AS135" s="105">
        <f t="shared" si="408"/>
        <v>0</v>
      </c>
      <c r="AT135" s="104">
        <v>2</v>
      </c>
      <c r="AU135" s="104"/>
      <c r="AV135" s="88" t="e">
        <f>AU135-#REF!</f>
        <v>#REF!</v>
      </c>
      <c r="AW135" s="104">
        <v>94</v>
      </c>
      <c r="AX135" s="104">
        <f t="shared" si="409"/>
        <v>4815984.5395199992</v>
      </c>
      <c r="AY135" s="104">
        <v>8</v>
      </c>
      <c r="AZ135" s="104">
        <f t="shared" si="410"/>
        <v>372610.02239999996</v>
      </c>
      <c r="BA135" s="104"/>
      <c r="BB135" s="105">
        <f t="shared" si="411"/>
        <v>0</v>
      </c>
      <c r="BC135" s="104">
        <v>1</v>
      </c>
      <c r="BD135" s="104"/>
      <c r="BE135" s="104">
        <v>2</v>
      </c>
      <c r="BF135" s="104">
        <f t="shared" si="412"/>
        <v>83837.255039999989</v>
      </c>
      <c r="BG135" s="104">
        <v>3</v>
      </c>
      <c r="BH135" s="105"/>
      <c r="BI135" s="104">
        <v>10</v>
      </c>
      <c r="BJ135" s="108"/>
      <c r="BK135" s="104"/>
      <c r="BL135" s="104">
        <f t="shared" si="413"/>
        <v>0</v>
      </c>
      <c r="BM135" s="104"/>
      <c r="BN135" s="104">
        <f t="shared" si="414"/>
        <v>0</v>
      </c>
      <c r="BO135" s="104"/>
      <c r="BP135" s="104">
        <f t="shared" si="415"/>
        <v>0</v>
      </c>
      <c r="BQ135" s="104">
        <v>30</v>
      </c>
      <c r="BR135" s="104"/>
      <c r="BS135" s="104"/>
      <c r="BT135" s="105">
        <f t="shared" si="416"/>
        <v>0</v>
      </c>
      <c r="BU135" s="104"/>
      <c r="BV135" s="105">
        <f t="shared" si="417"/>
        <v>0</v>
      </c>
      <c r="BW135" s="104"/>
      <c r="BX135" s="104">
        <f t="shared" ref="BX134:BX141" si="425">(BW135*$E135*$F135*$G135*$L135*$BX$11)</f>
        <v>0</v>
      </c>
      <c r="BY135" s="104">
        <v>5</v>
      </c>
      <c r="BZ135" s="104"/>
      <c r="CA135" s="104"/>
      <c r="CB135" s="104">
        <f t="shared" ref="CB134:CB141" si="426">(CA135*$E135*$F135*$G135*$L135*$CB$11)</f>
        <v>0</v>
      </c>
      <c r="CC135" s="104">
        <v>28</v>
      </c>
      <c r="CD135" s="104"/>
      <c r="CE135" s="109"/>
      <c r="CF135" s="104">
        <f t="shared" si="419"/>
        <v>0</v>
      </c>
      <c r="CG135" s="104"/>
      <c r="CH135" s="108">
        <f t="shared" si="420"/>
        <v>0</v>
      </c>
      <c r="CI135" s="104"/>
      <c r="CJ135" s="104">
        <f t="shared" si="421"/>
        <v>0</v>
      </c>
      <c r="CK135" s="110"/>
      <c r="CL135" s="104">
        <f t="shared" si="422"/>
        <v>0</v>
      </c>
      <c r="CM135" s="104"/>
      <c r="CN135" s="104">
        <f t="shared" si="423"/>
        <v>0</v>
      </c>
      <c r="CO135" s="104"/>
      <c r="CP135" s="104">
        <f t="shared" ref="CP134:CP141" si="427">(CO135*$E135*$F135*$G135*$N135*$CP$11)</f>
        <v>0</v>
      </c>
      <c r="CQ135" s="104">
        <v>3</v>
      </c>
      <c r="CR135" s="111"/>
      <c r="CS135" s="104"/>
      <c r="CT135" s="104">
        <f t="shared" si="424"/>
        <v>0</v>
      </c>
      <c r="CU135" s="105">
        <f t="shared" si="354"/>
        <v>366</v>
      </c>
      <c r="CV135" s="105">
        <f t="shared" si="355"/>
        <v>13920089.420159999</v>
      </c>
    </row>
    <row r="136" spans="1:100" ht="45" x14ac:dyDescent="0.25">
      <c r="A136" s="76"/>
      <c r="B136" s="98">
        <v>108</v>
      </c>
      <c r="C136" s="99" t="s">
        <v>353</v>
      </c>
      <c r="D136" s="126" t="s">
        <v>354</v>
      </c>
      <c r="E136" s="80">
        <v>28004</v>
      </c>
      <c r="F136" s="101">
        <v>1.1499999999999999</v>
      </c>
      <c r="G136" s="89">
        <v>1</v>
      </c>
      <c r="H136" s="90"/>
      <c r="I136" s="90"/>
      <c r="J136" s="90"/>
      <c r="K136" s="53"/>
      <c r="L136" s="102">
        <v>1.4</v>
      </c>
      <c r="M136" s="102">
        <v>1.68</v>
      </c>
      <c r="N136" s="102">
        <v>2.23</v>
      </c>
      <c r="O136" s="103">
        <v>2.57</v>
      </c>
      <c r="P136" s="104">
        <v>37</v>
      </c>
      <c r="Q136" s="104">
        <f t="shared" si="395"/>
        <v>1835018.108</v>
      </c>
      <c r="R136" s="104">
        <v>100</v>
      </c>
      <c r="S136" s="104">
        <f t="shared" si="396"/>
        <v>4959508.3999999994</v>
      </c>
      <c r="T136" s="104">
        <v>10</v>
      </c>
      <c r="U136" s="104">
        <f t="shared" si="397"/>
        <v>631210.15999999992</v>
      </c>
      <c r="V136" s="104"/>
      <c r="W136" s="105">
        <f t="shared" si="398"/>
        <v>0</v>
      </c>
      <c r="X136" s="104"/>
      <c r="Y136" s="104">
        <f t="shared" si="399"/>
        <v>0</v>
      </c>
      <c r="Z136" s="104"/>
      <c r="AA136" s="104">
        <f t="shared" si="400"/>
        <v>0</v>
      </c>
      <c r="AB136" s="104"/>
      <c r="AC136" s="104"/>
      <c r="AD136" s="104">
        <v>3</v>
      </c>
      <c r="AE136" s="104">
        <f t="shared" si="401"/>
        <v>148785.25199999998</v>
      </c>
      <c r="AF136" s="104">
        <v>0</v>
      </c>
      <c r="AG136" s="105">
        <f t="shared" si="402"/>
        <v>0</v>
      </c>
      <c r="AH136" s="104"/>
      <c r="AI136" s="104">
        <f t="shared" si="403"/>
        <v>0</v>
      </c>
      <c r="AJ136" s="104">
        <v>48</v>
      </c>
      <c r="AK136" s="104">
        <f t="shared" si="404"/>
        <v>3376072.6271999995</v>
      </c>
      <c r="AL136" s="109"/>
      <c r="AM136" s="104">
        <f t="shared" si="405"/>
        <v>0</v>
      </c>
      <c r="AN136" s="104">
        <v>5</v>
      </c>
      <c r="AO136" s="108">
        <f t="shared" si="406"/>
        <v>297570.50400000002</v>
      </c>
      <c r="AP136" s="104"/>
      <c r="AQ136" s="104">
        <f t="shared" si="407"/>
        <v>0</v>
      </c>
      <c r="AR136" s="104"/>
      <c r="AS136" s="105">
        <f t="shared" si="408"/>
        <v>0</v>
      </c>
      <c r="AT136" s="104">
        <v>5</v>
      </c>
      <c r="AU136" s="104"/>
      <c r="AV136" s="88" t="e">
        <f>AU136-#REF!</f>
        <v>#REF!</v>
      </c>
      <c r="AW136" s="104">
        <v>55</v>
      </c>
      <c r="AX136" s="104">
        <f t="shared" si="409"/>
        <v>3273275.5439999998</v>
      </c>
      <c r="AY136" s="104">
        <v>8</v>
      </c>
      <c r="AZ136" s="104">
        <f t="shared" si="410"/>
        <v>432829.82399999996</v>
      </c>
      <c r="BA136" s="104"/>
      <c r="BB136" s="105">
        <f t="shared" si="411"/>
        <v>0</v>
      </c>
      <c r="BC136" s="104">
        <v>4</v>
      </c>
      <c r="BD136" s="104"/>
      <c r="BE136" s="104">
        <v>9</v>
      </c>
      <c r="BF136" s="104">
        <f t="shared" si="412"/>
        <v>438240.19679999992</v>
      </c>
      <c r="BG136" s="104">
        <v>34</v>
      </c>
      <c r="BH136" s="105"/>
      <c r="BI136" s="104">
        <v>20</v>
      </c>
      <c r="BJ136" s="108"/>
      <c r="BK136" s="104"/>
      <c r="BL136" s="104">
        <f t="shared" si="413"/>
        <v>0</v>
      </c>
      <c r="BM136" s="104"/>
      <c r="BN136" s="104">
        <f t="shared" si="414"/>
        <v>0</v>
      </c>
      <c r="BO136" s="104"/>
      <c r="BP136" s="104">
        <f t="shared" si="415"/>
        <v>0</v>
      </c>
      <c r="BQ136" s="104">
        <v>5</v>
      </c>
      <c r="BR136" s="104"/>
      <c r="BS136" s="104"/>
      <c r="BT136" s="105">
        <f t="shared" si="416"/>
        <v>0</v>
      </c>
      <c r="BU136" s="104"/>
      <c r="BV136" s="105">
        <f t="shared" si="417"/>
        <v>0</v>
      </c>
      <c r="BW136" s="104">
        <v>45</v>
      </c>
      <c r="BX136" s="104"/>
      <c r="BY136" s="104">
        <v>19</v>
      </c>
      <c r="BZ136" s="104"/>
      <c r="CA136" s="104">
        <v>3</v>
      </c>
      <c r="CB136" s="104"/>
      <c r="CC136" s="104"/>
      <c r="CD136" s="104">
        <f t="shared" si="418"/>
        <v>0</v>
      </c>
      <c r="CE136" s="109"/>
      <c r="CF136" s="104">
        <f t="shared" si="419"/>
        <v>0</v>
      </c>
      <c r="CG136" s="104"/>
      <c r="CH136" s="108">
        <f t="shared" si="420"/>
        <v>0</v>
      </c>
      <c r="CI136" s="104">
        <v>8</v>
      </c>
      <c r="CJ136" s="104">
        <f t="shared" si="421"/>
        <v>346263.85920000001</v>
      </c>
      <c r="CK136" s="110"/>
      <c r="CL136" s="104">
        <f t="shared" si="422"/>
        <v>0</v>
      </c>
      <c r="CM136" s="104">
        <v>10</v>
      </c>
      <c r="CN136" s="104">
        <f t="shared" si="423"/>
        <v>541037.28</v>
      </c>
      <c r="CO136" s="104"/>
      <c r="CP136" s="104">
        <f t="shared" si="427"/>
        <v>0</v>
      </c>
      <c r="CQ136" s="104"/>
      <c r="CR136" s="111"/>
      <c r="CS136" s="104"/>
      <c r="CT136" s="104">
        <f t="shared" si="424"/>
        <v>0</v>
      </c>
      <c r="CU136" s="105">
        <f t="shared" si="354"/>
        <v>428</v>
      </c>
      <c r="CV136" s="105">
        <f t="shared" si="355"/>
        <v>16279811.755199999</v>
      </c>
    </row>
    <row r="137" spans="1:100" ht="18.75" x14ac:dyDescent="0.25">
      <c r="A137" s="76"/>
      <c r="B137" s="98">
        <v>109</v>
      </c>
      <c r="C137" s="99" t="s">
        <v>355</v>
      </c>
      <c r="D137" s="126" t="s">
        <v>356</v>
      </c>
      <c r="E137" s="80">
        <v>28004</v>
      </c>
      <c r="F137" s="101">
        <v>2.82</v>
      </c>
      <c r="G137" s="89">
        <v>1</v>
      </c>
      <c r="H137" s="157"/>
      <c r="I137" s="157"/>
      <c r="J137" s="157"/>
      <c r="K137" s="53"/>
      <c r="L137" s="102">
        <v>1.4</v>
      </c>
      <c r="M137" s="102">
        <v>1.68</v>
      </c>
      <c r="N137" s="102">
        <v>2.23</v>
      </c>
      <c r="O137" s="103">
        <v>2.57</v>
      </c>
      <c r="P137" s="160">
        <v>40</v>
      </c>
      <c r="Q137" s="104">
        <f t="shared" si="395"/>
        <v>4864630.8480000002</v>
      </c>
      <c r="R137" s="104">
        <v>200</v>
      </c>
      <c r="S137" s="104">
        <f t="shared" si="396"/>
        <v>24323154.240000002</v>
      </c>
      <c r="T137" s="104">
        <v>3</v>
      </c>
      <c r="U137" s="104">
        <f t="shared" si="397"/>
        <v>464351.12639999995</v>
      </c>
      <c r="V137" s="104"/>
      <c r="W137" s="105">
        <f t="shared" si="398"/>
        <v>0</v>
      </c>
      <c r="X137" s="104"/>
      <c r="Y137" s="104">
        <f t="shared" si="399"/>
        <v>0</v>
      </c>
      <c r="Z137" s="104"/>
      <c r="AA137" s="104">
        <f t="shared" si="400"/>
        <v>0</v>
      </c>
      <c r="AB137" s="104"/>
      <c r="AC137" s="104"/>
      <c r="AD137" s="104">
        <v>2</v>
      </c>
      <c r="AE137" s="104">
        <f t="shared" si="401"/>
        <v>243231.54239999998</v>
      </c>
      <c r="AF137" s="104">
        <v>5</v>
      </c>
      <c r="AG137" s="105">
        <f t="shared" si="402"/>
        <v>608078.85600000003</v>
      </c>
      <c r="AH137" s="104">
        <v>1</v>
      </c>
      <c r="AI137" s="104">
        <f t="shared" si="403"/>
        <v>143727.72959999999</v>
      </c>
      <c r="AJ137" s="104">
        <v>231</v>
      </c>
      <c r="AK137" s="104">
        <f t="shared" si="404"/>
        <v>39841326.645120002</v>
      </c>
      <c r="AL137" s="109"/>
      <c r="AM137" s="104">
        <f t="shared" si="405"/>
        <v>0</v>
      </c>
      <c r="AN137" s="104">
        <v>1</v>
      </c>
      <c r="AO137" s="108">
        <f t="shared" si="406"/>
        <v>145938.92543999999</v>
      </c>
      <c r="AP137" s="104"/>
      <c r="AQ137" s="104">
        <f t="shared" si="407"/>
        <v>0</v>
      </c>
      <c r="AR137" s="104"/>
      <c r="AS137" s="105">
        <f t="shared" si="408"/>
        <v>0</v>
      </c>
      <c r="AT137" s="104"/>
      <c r="AU137" s="104">
        <f t="shared" ref="AU134:AU141" si="428">(AT137*$E137*$F137*$G137*$L137*$AU$11)</f>
        <v>0</v>
      </c>
      <c r="AV137" s="88" t="e">
        <f>AU137-#REF!</f>
        <v>#REF!</v>
      </c>
      <c r="AW137" s="104">
        <v>42</v>
      </c>
      <c r="AX137" s="104">
        <f t="shared" si="409"/>
        <v>6129434.8684799997</v>
      </c>
      <c r="AY137" s="104"/>
      <c r="AZ137" s="104">
        <f t="shared" si="410"/>
        <v>0</v>
      </c>
      <c r="BA137" s="104"/>
      <c r="BB137" s="105">
        <f t="shared" si="411"/>
        <v>0</v>
      </c>
      <c r="BC137" s="104"/>
      <c r="BD137" s="104">
        <f t="shared" ref="BD134:BD141" si="429">(BC137*$E137*$F137*$G137*$M137*$BD$11)</f>
        <v>0</v>
      </c>
      <c r="BE137" s="104"/>
      <c r="BF137" s="104">
        <f t="shared" si="412"/>
        <v>0</v>
      </c>
      <c r="BG137" s="104">
        <v>15</v>
      </c>
      <c r="BH137" s="105"/>
      <c r="BI137" s="104">
        <v>20</v>
      </c>
      <c r="BJ137" s="108"/>
      <c r="BK137" s="104"/>
      <c r="BL137" s="104">
        <f t="shared" si="413"/>
        <v>0</v>
      </c>
      <c r="BM137" s="104"/>
      <c r="BN137" s="104">
        <f t="shared" si="414"/>
        <v>0</v>
      </c>
      <c r="BO137" s="104"/>
      <c r="BP137" s="104">
        <f t="shared" si="415"/>
        <v>0</v>
      </c>
      <c r="BQ137" s="104">
        <v>10</v>
      </c>
      <c r="BR137" s="104"/>
      <c r="BS137" s="104"/>
      <c r="BT137" s="105">
        <f t="shared" si="416"/>
        <v>0</v>
      </c>
      <c r="BU137" s="104"/>
      <c r="BV137" s="105">
        <f t="shared" si="417"/>
        <v>0</v>
      </c>
      <c r="BW137" s="104">
        <v>3</v>
      </c>
      <c r="BX137" s="104"/>
      <c r="BY137" s="104">
        <v>8</v>
      </c>
      <c r="BZ137" s="104"/>
      <c r="CA137" s="104">
        <v>3</v>
      </c>
      <c r="CB137" s="104"/>
      <c r="CC137" s="104"/>
      <c r="CD137" s="104">
        <f t="shared" si="418"/>
        <v>0</v>
      </c>
      <c r="CE137" s="109"/>
      <c r="CF137" s="104">
        <f t="shared" si="419"/>
        <v>0</v>
      </c>
      <c r="CG137" s="104"/>
      <c r="CH137" s="108">
        <f t="shared" si="420"/>
        <v>0</v>
      </c>
      <c r="CI137" s="104">
        <v>15</v>
      </c>
      <c r="CJ137" s="104">
        <f t="shared" si="421"/>
        <v>1592061.0048</v>
      </c>
      <c r="CK137" s="110"/>
      <c r="CL137" s="104">
        <f t="shared" si="422"/>
        <v>0</v>
      </c>
      <c r="CM137" s="104">
        <v>4</v>
      </c>
      <c r="CN137" s="104">
        <f t="shared" si="423"/>
        <v>530687.00159999996</v>
      </c>
      <c r="CO137" s="104">
        <v>2</v>
      </c>
      <c r="CP137" s="104"/>
      <c r="CQ137" s="104"/>
      <c r="CR137" s="111"/>
      <c r="CS137" s="104"/>
      <c r="CT137" s="104">
        <f t="shared" si="424"/>
        <v>0</v>
      </c>
      <c r="CU137" s="105">
        <f t="shared" si="354"/>
        <v>605</v>
      </c>
      <c r="CV137" s="105">
        <f t="shared" si="355"/>
        <v>78886622.787840009</v>
      </c>
    </row>
    <row r="138" spans="1:100" s="6" customFormat="1" ht="18.75" x14ac:dyDescent="0.25">
      <c r="A138" s="76"/>
      <c r="B138" s="98">
        <v>110</v>
      </c>
      <c r="C138" s="99" t="s">
        <v>357</v>
      </c>
      <c r="D138" s="126" t="s">
        <v>358</v>
      </c>
      <c r="E138" s="80">
        <v>28004</v>
      </c>
      <c r="F138" s="101">
        <v>2.52</v>
      </c>
      <c r="G138" s="94">
        <v>0.9</v>
      </c>
      <c r="H138" s="90"/>
      <c r="I138" s="90"/>
      <c r="J138" s="90"/>
      <c r="K138" s="53"/>
      <c r="L138" s="102">
        <v>1.4</v>
      </c>
      <c r="M138" s="102">
        <v>1.68</v>
      </c>
      <c r="N138" s="102">
        <v>2.23</v>
      </c>
      <c r="O138" s="103">
        <v>2.57</v>
      </c>
      <c r="P138" s="160">
        <v>150</v>
      </c>
      <c r="Q138" s="104">
        <f t="shared" si="395"/>
        <v>14671519.632000003</v>
      </c>
      <c r="R138" s="104">
        <v>1680</v>
      </c>
      <c r="S138" s="104">
        <f t="shared" si="396"/>
        <v>164321019.87840003</v>
      </c>
      <c r="T138" s="104">
        <v>2</v>
      </c>
      <c r="U138" s="104">
        <f t="shared" si="397"/>
        <v>248971.24223999996</v>
      </c>
      <c r="V138" s="104"/>
      <c r="W138" s="105">
        <f t="shared" si="398"/>
        <v>0</v>
      </c>
      <c r="X138" s="104"/>
      <c r="Y138" s="104">
        <f t="shared" si="399"/>
        <v>0</v>
      </c>
      <c r="Z138" s="104"/>
      <c r="AA138" s="104">
        <f t="shared" si="400"/>
        <v>0</v>
      </c>
      <c r="AB138" s="104"/>
      <c r="AC138" s="104"/>
      <c r="AD138" s="104">
        <v>3</v>
      </c>
      <c r="AE138" s="104">
        <f t="shared" si="401"/>
        <v>293430.39263999998</v>
      </c>
      <c r="AF138" s="104">
        <v>20</v>
      </c>
      <c r="AG138" s="105">
        <f t="shared" si="402"/>
        <v>1956202.6176000002</v>
      </c>
      <c r="AH138" s="104">
        <v>15</v>
      </c>
      <c r="AI138" s="104">
        <f t="shared" si="403"/>
        <v>1733906.8655999999</v>
      </c>
      <c r="AJ138" s="104">
        <v>1113</v>
      </c>
      <c r="AK138" s="104">
        <f t="shared" si="404"/>
        <v>154387067.31302401</v>
      </c>
      <c r="AL138" s="109"/>
      <c r="AM138" s="104">
        <f t="shared" si="405"/>
        <v>0</v>
      </c>
      <c r="AN138" s="104">
        <v>6</v>
      </c>
      <c r="AO138" s="108">
        <f t="shared" si="406"/>
        <v>704232.94233600004</v>
      </c>
      <c r="AP138" s="104"/>
      <c r="AQ138" s="104">
        <f t="shared" si="407"/>
        <v>0</v>
      </c>
      <c r="AR138" s="104"/>
      <c r="AS138" s="105">
        <f t="shared" si="408"/>
        <v>0</v>
      </c>
      <c r="AT138" s="104"/>
      <c r="AU138" s="104">
        <f t="shared" si="428"/>
        <v>0</v>
      </c>
      <c r="AV138" s="88" t="e">
        <f>AU138-#REF!</f>
        <v>#REF!</v>
      </c>
      <c r="AW138" s="104">
        <v>560</v>
      </c>
      <c r="AX138" s="104">
        <f t="shared" si="409"/>
        <v>65728407.951360002</v>
      </c>
      <c r="AY138" s="104"/>
      <c r="AZ138" s="104">
        <f t="shared" si="410"/>
        <v>0</v>
      </c>
      <c r="BA138" s="104"/>
      <c r="BB138" s="105">
        <f t="shared" si="411"/>
        <v>0</v>
      </c>
      <c r="BC138" s="104">
        <v>6</v>
      </c>
      <c r="BD138" s="104"/>
      <c r="BE138" s="104">
        <v>18</v>
      </c>
      <c r="BF138" s="104">
        <f t="shared" si="412"/>
        <v>1728571.767552</v>
      </c>
      <c r="BG138" s="104">
        <v>140</v>
      </c>
      <c r="BH138" s="105"/>
      <c r="BI138" s="104">
        <v>60</v>
      </c>
      <c r="BJ138" s="108"/>
      <c r="BK138" s="104"/>
      <c r="BL138" s="104">
        <f t="shared" si="413"/>
        <v>0</v>
      </c>
      <c r="BM138" s="104"/>
      <c r="BN138" s="104">
        <f t="shared" si="414"/>
        <v>0</v>
      </c>
      <c r="BO138" s="104"/>
      <c r="BP138" s="104">
        <f t="shared" si="415"/>
        <v>0</v>
      </c>
      <c r="BQ138" s="104">
        <v>0</v>
      </c>
      <c r="BR138" s="104">
        <f t="shared" ref="BR134:BR141" si="430">(BQ138*$E138*$F138*$G138*$M138*$BR$11)</f>
        <v>0</v>
      </c>
      <c r="BS138" s="104"/>
      <c r="BT138" s="105">
        <f t="shared" si="416"/>
        <v>0</v>
      </c>
      <c r="BU138" s="104"/>
      <c r="BV138" s="105">
        <f t="shared" si="417"/>
        <v>0</v>
      </c>
      <c r="BW138" s="104">
        <v>14</v>
      </c>
      <c r="BX138" s="104"/>
      <c r="BY138" s="104">
        <v>280</v>
      </c>
      <c r="BZ138" s="104"/>
      <c r="CA138" s="104">
        <v>21</v>
      </c>
      <c r="CB138" s="104"/>
      <c r="CC138" s="104"/>
      <c r="CD138" s="104">
        <f t="shared" si="418"/>
        <v>0</v>
      </c>
      <c r="CE138" s="109"/>
      <c r="CF138" s="104">
        <f t="shared" si="419"/>
        <v>0</v>
      </c>
      <c r="CG138" s="104"/>
      <c r="CH138" s="108">
        <f t="shared" si="420"/>
        <v>0</v>
      </c>
      <c r="CI138" s="104">
        <v>93</v>
      </c>
      <c r="CJ138" s="104">
        <f t="shared" si="421"/>
        <v>7938625.8954240009</v>
      </c>
      <c r="CK138" s="110"/>
      <c r="CL138" s="104">
        <f t="shared" si="422"/>
        <v>0</v>
      </c>
      <c r="CM138" s="104">
        <f>50-7</f>
        <v>43</v>
      </c>
      <c r="CN138" s="104">
        <f t="shared" si="423"/>
        <v>4588184.3212799998</v>
      </c>
      <c r="CO138" s="104"/>
      <c r="CP138" s="104">
        <f t="shared" si="427"/>
        <v>0</v>
      </c>
      <c r="CQ138" s="104"/>
      <c r="CR138" s="111"/>
      <c r="CS138" s="104"/>
      <c r="CT138" s="104">
        <f t="shared" si="424"/>
        <v>0</v>
      </c>
      <c r="CU138" s="105">
        <f t="shared" si="354"/>
        <v>4224</v>
      </c>
      <c r="CV138" s="105">
        <f t="shared" si="355"/>
        <v>418300140.81945604</v>
      </c>
    </row>
    <row r="139" spans="1:100" s="6" customFormat="1" ht="16.5" customHeight="1" x14ac:dyDescent="0.25">
      <c r="A139" s="76"/>
      <c r="B139" s="98">
        <v>111</v>
      </c>
      <c r="C139" s="99" t="s">
        <v>359</v>
      </c>
      <c r="D139" s="126" t="s">
        <v>360</v>
      </c>
      <c r="E139" s="80">
        <v>28004</v>
      </c>
      <c r="F139" s="101">
        <v>3.12</v>
      </c>
      <c r="G139" s="89">
        <v>1</v>
      </c>
      <c r="H139" s="90"/>
      <c r="I139" s="90"/>
      <c r="J139" s="90"/>
      <c r="K139" s="53"/>
      <c r="L139" s="102">
        <v>1.4</v>
      </c>
      <c r="M139" s="102">
        <v>1.68</v>
      </c>
      <c r="N139" s="102">
        <v>2.23</v>
      </c>
      <c r="O139" s="103">
        <v>2.57</v>
      </c>
      <c r="P139" s="104">
        <v>3</v>
      </c>
      <c r="Q139" s="104">
        <f t="shared" si="395"/>
        <v>403660.85759999999</v>
      </c>
      <c r="R139" s="104">
        <v>128</v>
      </c>
      <c r="S139" s="104">
        <f t="shared" si="396"/>
        <v>17222863.257599998</v>
      </c>
      <c r="T139" s="104"/>
      <c r="U139" s="104">
        <f t="shared" si="397"/>
        <v>0</v>
      </c>
      <c r="V139" s="104"/>
      <c r="W139" s="105">
        <f t="shared" si="398"/>
        <v>0</v>
      </c>
      <c r="X139" s="104"/>
      <c r="Y139" s="104">
        <f t="shared" si="399"/>
        <v>0</v>
      </c>
      <c r="Z139" s="104"/>
      <c r="AA139" s="104">
        <f t="shared" si="400"/>
        <v>0</v>
      </c>
      <c r="AB139" s="104"/>
      <c r="AC139" s="104"/>
      <c r="AD139" s="104"/>
      <c r="AE139" s="104">
        <f t="shared" si="401"/>
        <v>0</v>
      </c>
      <c r="AF139" s="104">
        <v>0</v>
      </c>
      <c r="AG139" s="105">
        <f t="shared" si="402"/>
        <v>0</v>
      </c>
      <c r="AH139" s="104"/>
      <c r="AI139" s="104">
        <f t="shared" si="403"/>
        <v>0</v>
      </c>
      <c r="AJ139" s="104">
        <v>11</v>
      </c>
      <c r="AK139" s="104">
        <f t="shared" si="404"/>
        <v>2099036.45952</v>
      </c>
      <c r="AL139" s="109"/>
      <c r="AM139" s="104">
        <f t="shared" si="405"/>
        <v>0</v>
      </c>
      <c r="AN139" s="104"/>
      <c r="AO139" s="108">
        <f t="shared" si="406"/>
        <v>0</v>
      </c>
      <c r="AP139" s="104"/>
      <c r="AQ139" s="104">
        <f t="shared" si="407"/>
        <v>0</v>
      </c>
      <c r="AR139" s="104"/>
      <c r="AS139" s="105">
        <f t="shared" si="408"/>
        <v>0</v>
      </c>
      <c r="AT139" s="104"/>
      <c r="AU139" s="104">
        <f t="shared" si="428"/>
        <v>0</v>
      </c>
      <c r="AV139" s="88" t="e">
        <f>AU139-#REF!</f>
        <v>#REF!</v>
      </c>
      <c r="AW139" s="104">
        <v>40</v>
      </c>
      <c r="AX139" s="104">
        <f t="shared" si="409"/>
        <v>6458573.7216000007</v>
      </c>
      <c r="AY139" s="104"/>
      <c r="AZ139" s="104">
        <f t="shared" si="410"/>
        <v>0</v>
      </c>
      <c r="BA139" s="104"/>
      <c r="BB139" s="105">
        <f t="shared" si="411"/>
        <v>0</v>
      </c>
      <c r="BC139" s="104"/>
      <c r="BD139" s="104">
        <f t="shared" si="429"/>
        <v>0</v>
      </c>
      <c r="BE139" s="104"/>
      <c r="BF139" s="104">
        <f t="shared" si="412"/>
        <v>0</v>
      </c>
      <c r="BG139" s="104"/>
      <c r="BH139" s="105">
        <f t="shared" ref="BH134:BH141" si="431">(BG139*$E139*$F139*$G139*$M139*$BH$11)</f>
        <v>0</v>
      </c>
      <c r="BI139" s="104">
        <v>5</v>
      </c>
      <c r="BJ139" s="108"/>
      <c r="BK139" s="104"/>
      <c r="BL139" s="104">
        <f t="shared" si="413"/>
        <v>0</v>
      </c>
      <c r="BM139" s="104"/>
      <c r="BN139" s="104">
        <f t="shared" si="414"/>
        <v>0</v>
      </c>
      <c r="BO139" s="104"/>
      <c r="BP139" s="104">
        <f t="shared" si="415"/>
        <v>0</v>
      </c>
      <c r="BQ139" s="104">
        <v>0</v>
      </c>
      <c r="BR139" s="104">
        <f t="shared" si="430"/>
        <v>0</v>
      </c>
      <c r="BS139" s="104"/>
      <c r="BT139" s="105">
        <f t="shared" si="416"/>
        <v>0</v>
      </c>
      <c r="BU139" s="104"/>
      <c r="BV139" s="105">
        <f t="shared" si="417"/>
        <v>0</v>
      </c>
      <c r="BW139" s="104"/>
      <c r="BX139" s="104">
        <f t="shared" si="425"/>
        <v>0</v>
      </c>
      <c r="BY139" s="104">
        <v>28</v>
      </c>
      <c r="BZ139" s="104"/>
      <c r="CA139" s="104"/>
      <c r="CB139" s="104">
        <f t="shared" si="426"/>
        <v>0</v>
      </c>
      <c r="CC139" s="104"/>
      <c r="CD139" s="104">
        <f t="shared" si="418"/>
        <v>0</v>
      </c>
      <c r="CE139" s="109"/>
      <c r="CF139" s="104">
        <f t="shared" si="419"/>
        <v>0</v>
      </c>
      <c r="CG139" s="104"/>
      <c r="CH139" s="108">
        <f t="shared" si="420"/>
        <v>0</v>
      </c>
      <c r="CI139" s="104">
        <v>2</v>
      </c>
      <c r="CJ139" s="104">
        <f t="shared" si="421"/>
        <v>234857.22623999999</v>
      </c>
      <c r="CK139" s="110"/>
      <c r="CL139" s="104">
        <f t="shared" si="422"/>
        <v>0</v>
      </c>
      <c r="CM139" s="104"/>
      <c r="CN139" s="104">
        <f t="shared" si="423"/>
        <v>0</v>
      </c>
      <c r="CO139" s="104"/>
      <c r="CP139" s="104">
        <f t="shared" si="427"/>
        <v>0</v>
      </c>
      <c r="CQ139" s="104"/>
      <c r="CR139" s="111"/>
      <c r="CS139" s="104"/>
      <c r="CT139" s="104">
        <f t="shared" si="424"/>
        <v>0</v>
      </c>
      <c r="CU139" s="105">
        <f t="shared" si="354"/>
        <v>217</v>
      </c>
      <c r="CV139" s="105">
        <f t="shared" si="355"/>
        <v>26418991.52256</v>
      </c>
    </row>
    <row r="140" spans="1:100" ht="16.5" customHeight="1" x14ac:dyDescent="0.25">
      <c r="A140" s="76"/>
      <c r="B140" s="98">
        <v>112</v>
      </c>
      <c r="C140" s="99" t="s">
        <v>361</v>
      </c>
      <c r="D140" s="126" t="s">
        <v>362</v>
      </c>
      <c r="E140" s="80">
        <v>28004</v>
      </c>
      <c r="F140" s="101">
        <v>4.51</v>
      </c>
      <c r="G140" s="89">
        <v>1</v>
      </c>
      <c r="H140" s="90"/>
      <c r="I140" s="90"/>
      <c r="J140" s="90"/>
      <c r="K140" s="53"/>
      <c r="L140" s="102">
        <v>1.4</v>
      </c>
      <c r="M140" s="102">
        <v>1.68</v>
      </c>
      <c r="N140" s="102">
        <v>2.23</v>
      </c>
      <c r="O140" s="103">
        <v>2.57</v>
      </c>
      <c r="P140" s="104">
        <v>300</v>
      </c>
      <c r="Q140" s="104">
        <f t="shared" si="395"/>
        <v>58349694.480000004</v>
      </c>
      <c r="R140" s="104">
        <v>300</v>
      </c>
      <c r="S140" s="104">
        <f t="shared" si="396"/>
        <v>58349694.480000004</v>
      </c>
      <c r="T140" s="104"/>
      <c r="U140" s="104">
        <f t="shared" si="397"/>
        <v>0</v>
      </c>
      <c r="V140" s="104"/>
      <c r="W140" s="105">
        <f t="shared" si="398"/>
        <v>0</v>
      </c>
      <c r="X140" s="104"/>
      <c r="Y140" s="104">
        <f t="shared" si="399"/>
        <v>0</v>
      </c>
      <c r="Z140" s="104"/>
      <c r="AA140" s="104">
        <f t="shared" si="400"/>
        <v>0</v>
      </c>
      <c r="AB140" s="104"/>
      <c r="AC140" s="104"/>
      <c r="AD140" s="104"/>
      <c r="AE140" s="104">
        <f t="shared" si="401"/>
        <v>0</v>
      </c>
      <c r="AF140" s="104">
        <v>0</v>
      </c>
      <c r="AG140" s="105">
        <f t="shared" si="402"/>
        <v>0</v>
      </c>
      <c r="AH140" s="104"/>
      <c r="AI140" s="104">
        <f t="shared" si="403"/>
        <v>0</v>
      </c>
      <c r="AJ140" s="104">
        <v>19</v>
      </c>
      <c r="AK140" s="104">
        <f t="shared" si="404"/>
        <v>5240863.4678399991</v>
      </c>
      <c r="AL140" s="109"/>
      <c r="AM140" s="104">
        <f t="shared" si="405"/>
        <v>0</v>
      </c>
      <c r="AN140" s="104"/>
      <c r="AO140" s="108">
        <f t="shared" si="406"/>
        <v>0</v>
      </c>
      <c r="AP140" s="104"/>
      <c r="AQ140" s="104">
        <f t="shared" si="407"/>
        <v>0</v>
      </c>
      <c r="AR140" s="104"/>
      <c r="AS140" s="105">
        <f t="shared" si="408"/>
        <v>0</v>
      </c>
      <c r="AT140" s="104"/>
      <c r="AU140" s="104">
        <f t="shared" si="428"/>
        <v>0</v>
      </c>
      <c r="AV140" s="88" t="e">
        <f>AU140-#REF!</f>
        <v>#REF!</v>
      </c>
      <c r="AW140" s="104">
        <v>160</v>
      </c>
      <c r="AX140" s="104">
        <f t="shared" si="409"/>
        <v>37343804.467199996</v>
      </c>
      <c r="AY140" s="104"/>
      <c r="AZ140" s="104">
        <f t="shared" si="410"/>
        <v>0</v>
      </c>
      <c r="BA140" s="104"/>
      <c r="BB140" s="105">
        <f t="shared" si="411"/>
        <v>0</v>
      </c>
      <c r="BC140" s="104"/>
      <c r="BD140" s="104">
        <f t="shared" si="429"/>
        <v>0</v>
      </c>
      <c r="BE140" s="104"/>
      <c r="BF140" s="104">
        <f t="shared" si="412"/>
        <v>0</v>
      </c>
      <c r="BG140" s="104"/>
      <c r="BH140" s="105">
        <f t="shared" si="431"/>
        <v>0</v>
      </c>
      <c r="BI140" s="104"/>
      <c r="BJ140" s="108">
        <f t="shared" ref="BJ134:BJ141" si="432">(BI140*$E140*$F140*$G140*$M140*$BJ$11)</f>
        <v>0</v>
      </c>
      <c r="BK140" s="104"/>
      <c r="BL140" s="104">
        <f t="shared" si="413"/>
        <v>0</v>
      </c>
      <c r="BM140" s="104"/>
      <c r="BN140" s="104">
        <f t="shared" si="414"/>
        <v>0</v>
      </c>
      <c r="BO140" s="104"/>
      <c r="BP140" s="104">
        <f t="shared" si="415"/>
        <v>0</v>
      </c>
      <c r="BQ140" s="104">
        <v>0</v>
      </c>
      <c r="BR140" s="104">
        <f t="shared" si="430"/>
        <v>0</v>
      </c>
      <c r="BS140" s="104"/>
      <c r="BT140" s="105">
        <f t="shared" si="416"/>
        <v>0</v>
      </c>
      <c r="BU140" s="104"/>
      <c r="BV140" s="105">
        <f t="shared" si="417"/>
        <v>0</v>
      </c>
      <c r="BW140" s="104"/>
      <c r="BX140" s="104">
        <f t="shared" si="425"/>
        <v>0</v>
      </c>
      <c r="BY140" s="104"/>
      <c r="BZ140" s="104">
        <f t="shared" ref="BZ134:BZ141" si="433">(BY140*$E140*$F140*$G140*$L140*$BZ$11)</f>
        <v>0</v>
      </c>
      <c r="CA140" s="104"/>
      <c r="CB140" s="104">
        <f t="shared" si="426"/>
        <v>0</v>
      </c>
      <c r="CC140" s="104"/>
      <c r="CD140" s="104">
        <f t="shared" si="418"/>
        <v>0</v>
      </c>
      <c r="CE140" s="109"/>
      <c r="CF140" s="104">
        <f t="shared" si="419"/>
        <v>0</v>
      </c>
      <c r="CG140" s="104"/>
      <c r="CH140" s="108">
        <f t="shared" si="420"/>
        <v>0</v>
      </c>
      <c r="CI140" s="104"/>
      <c r="CJ140" s="104">
        <f t="shared" si="421"/>
        <v>0</v>
      </c>
      <c r="CK140" s="110"/>
      <c r="CL140" s="104">
        <f t="shared" si="422"/>
        <v>0</v>
      </c>
      <c r="CM140" s="104"/>
      <c r="CN140" s="104">
        <f t="shared" si="423"/>
        <v>0</v>
      </c>
      <c r="CO140" s="104"/>
      <c r="CP140" s="104">
        <f t="shared" si="427"/>
        <v>0</v>
      </c>
      <c r="CQ140" s="104"/>
      <c r="CR140" s="111"/>
      <c r="CS140" s="104"/>
      <c r="CT140" s="104">
        <f t="shared" si="424"/>
        <v>0</v>
      </c>
      <c r="CU140" s="105">
        <f t="shared" si="354"/>
        <v>779</v>
      </c>
      <c r="CV140" s="105">
        <f t="shared" si="355"/>
        <v>159284056.89504001</v>
      </c>
    </row>
    <row r="141" spans="1:100" ht="30" x14ac:dyDescent="0.25">
      <c r="A141" s="76"/>
      <c r="B141" s="98">
        <v>113</v>
      </c>
      <c r="C141" s="99" t="s">
        <v>363</v>
      </c>
      <c r="D141" s="126" t="s">
        <v>364</v>
      </c>
      <c r="E141" s="80">
        <v>28004</v>
      </c>
      <c r="F141" s="101">
        <v>0.82</v>
      </c>
      <c r="G141" s="94">
        <v>0.9</v>
      </c>
      <c r="H141" s="90"/>
      <c r="I141" s="90"/>
      <c r="J141" s="90"/>
      <c r="K141" s="53"/>
      <c r="L141" s="102">
        <v>1.4</v>
      </c>
      <c r="M141" s="102">
        <v>1.68</v>
      </c>
      <c r="N141" s="102">
        <v>2.23</v>
      </c>
      <c r="O141" s="103">
        <v>2.57</v>
      </c>
      <c r="P141" s="104">
        <v>100</v>
      </c>
      <c r="Q141" s="104">
        <f t="shared" si="395"/>
        <v>3182710.608</v>
      </c>
      <c r="R141" s="104">
        <v>230</v>
      </c>
      <c r="S141" s="104">
        <f t="shared" si="396"/>
        <v>7320234.3984000003</v>
      </c>
      <c r="T141" s="104">
        <v>3</v>
      </c>
      <c r="U141" s="104">
        <f t="shared" si="397"/>
        <v>121521.67775999998</v>
      </c>
      <c r="V141" s="104"/>
      <c r="W141" s="105">
        <f t="shared" si="398"/>
        <v>0</v>
      </c>
      <c r="X141" s="104"/>
      <c r="Y141" s="104">
        <f t="shared" si="399"/>
        <v>0</v>
      </c>
      <c r="Z141" s="104"/>
      <c r="AA141" s="104">
        <f t="shared" si="400"/>
        <v>0</v>
      </c>
      <c r="AB141" s="104"/>
      <c r="AC141" s="104"/>
      <c r="AD141" s="104">
        <v>200</v>
      </c>
      <c r="AE141" s="104">
        <f t="shared" si="401"/>
        <v>6365421.216</v>
      </c>
      <c r="AF141" s="104">
        <v>325</v>
      </c>
      <c r="AG141" s="105">
        <f t="shared" si="402"/>
        <v>10343809.476000002</v>
      </c>
      <c r="AH141" s="104">
        <v>49</v>
      </c>
      <c r="AI141" s="104">
        <f t="shared" si="403"/>
        <v>1843078.77936</v>
      </c>
      <c r="AJ141" s="104">
        <v>90</v>
      </c>
      <c r="AK141" s="104">
        <f t="shared" si="404"/>
        <v>4062296.0851199999</v>
      </c>
      <c r="AL141" s="109"/>
      <c r="AM141" s="104">
        <f t="shared" si="405"/>
        <v>0</v>
      </c>
      <c r="AN141" s="104">
        <v>130</v>
      </c>
      <c r="AO141" s="108">
        <f t="shared" si="406"/>
        <v>4965028.5484799994</v>
      </c>
      <c r="AP141" s="104"/>
      <c r="AQ141" s="104">
        <f t="shared" si="407"/>
        <v>0</v>
      </c>
      <c r="AR141" s="104"/>
      <c r="AS141" s="105">
        <f t="shared" si="408"/>
        <v>0</v>
      </c>
      <c r="AT141" s="104">
        <v>46</v>
      </c>
      <c r="AU141" s="104"/>
      <c r="AV141" s="88" t="e">
        <f>AU141-#REF!</f>
        <v>#REF!</v>
      </c>
      <c r="AW141" s="104">
        <v>906</v>
      </c>
      <c r="AX141" s="104">
        <f t="shared" si="409"/>
        <v>34602429.730176002</v>
      </c>
      <c r="AY141" s="104"/>
      <c r="AZ141" s="104">
        <f t="shared" si="410"/>
        <v>0</v>
      </c>
      <c r="BA141" s="104"/>
      <c r="BB141" s="105">
        <f t="shared" si="411"/>
        <v>0</v>
      </c>
      <c r="BC141" s="104">
        <v>40</v>
      </c>
      <c r="BD141" s="104"/>
      <c r="BE141" s="104">
        <v>680</v>
      </c>
      <c r="BF141" s="104">
        <f t="shared" si="412"/>
        <v>21248933.368319996</v>
      </c>
      <c r="BG141" s="104">
        <v>154</v>
      </c>
      <c r="BH141" s="105"/>
      <c r="BI141" s="104">
        <v>403</v>
      </c>
      <c r="BJ141" s="108"/>
      <c r="BK141" s="104"/>
      <c r="BL141" s="104">
        <f t="shared" si="413"/>
        <v>0</v>
      </c>
      <c r="BM141" s="104"/>
      <c r="BN141" s="104">
        <f t="shared" si="414"/>
        <v>0</v>
      </c>
      <c r="BO141" s="104"/>
      <c r="BP141" s="104">
        <f t="shared" si="415"/>
        <v>0</v>
      </c>
      <c r="BQ141" s="104">
        <v>190</v>
      </c>
      <c r="BR141" s="104"/>
      <c r="BS141" s="104"/>
      <c r="BT141" s="105">
        <f t="shared" si="416"/>
        <v>0</v>
      </c>
      <c r="BU141" s="104">
        <v>965</v>
      </c>
      <c r="BV141" s="105">
        <f t="shared" si="417"/>
        <v>22336841.7216</v>
      </c>
      <c r="BW141" s="104">
        <v>203</v>
      </c>
      <c r="BX141" s="104"/>
      <c r="BY141" s="104">
        <v>463</v>
      </c>
      <c r="BZ141" s="104"/>
      <c r="CA141" s="104">
        <v>258</v>
      </c>
      <c r="CB141" s="104"/>
      <c r="CC141" s="104">
        <v>100</v>
      </c>
      <c r="CD141" s="104"/>
      <c r="CE141" s="109"/>
      <c r="CF141" s="104">
        <f t="shared" si="419"/>
        <v>0</v>
      </c>
      <c r="CG141" s="104"/>
      <c r="CH141" s="108">
        <f t="shared" si="420"/>
        <v>0</v>
      </c>
      <c r="CI141" s="104"/>
      <c r="CJ141" s="104">
        <f t="shared" si="421"/>
        <v>0</v>
      </c>
      <c r="CK141" s="110"/>
      <c r="CL141" s="104">
        <f t="shared" si="422"/>
        <v>0</v>
      </c>
      <c r="CM141" s="104">
        <v>261</v>
      </c>
      <c r="CN141" s="104">
        <f t="shared" si="423"/>
        <v>9062045.1129599996</v>
      </c>
      <c r="CO141" s="104">
        <v>5</v>
      </c>
      <c r="CP141" s="104"/>
      <c r="CQ141" s="104">
        <v>50</v>
      </c>
      <c r="CR141" s="111"/>
      <c r="CS141" s="104"/>
      <c r="CT141" s="104">
        <f t="shared" si="424"/>
        <v>0</v>
      </c>
      <c r="CU141" s="105">
        <f t="shared" si="354"/>
        <v>5851</v>
      </c>
      <c r="CV141" s="105">
        <f t="shared" si="355"/>
        <v>125454350.722176</v>
      </c>
    </row>
    <row r="142" spans="1:100" ht="15.75" customHeight="1" x14ac:dyDescent="0.25">
      <c r="A142" s="93">
        <v>16</v>
      </c>
      <c r="B142" s="119"/>
      <c r="C142" s="78" t="s">
        <v>365</v>
      </c>
      <c r="D142" s="161" t="s">
        <v>366</v>
      </c>
      <c r="E142" s="80">
        <v>28004</v>
      </c>
      <c r="F142" s="120">
        <v>1.2</v>
      </c>
      <c r="G142" s="128"/>
      <c r="H142" s="90"/>
      <c r="I142" s="90"/>
      <c r="J142" s="90"/>
      <c r="K142" s="95"/>
      <c r="L142" s="96">
        <v>1.4</v>
      </c>
      <c r="M142" s="96">
        <v>1.68</v>
      </c>
      <c r="N142" s="96">
        <v>2.23</v>
      </c>
      <c r="O142" s="97">
        <v>2.57</v>
      </c>
      <c r="P142" s="87">
        <f t="shared" ref="P142:CA142" si="434">SUM(P143:P154)</f>
        <v>111</v>
      </c>
      <c r="Q142" s="87">
        <f t="shared" si="434"/>
        <v>5701584.1556800008</v>
      </c>
      <c r="R142" s="87">
        <f t="shared" si="434"/>
        <v>1600</v>
      </c>
      <c r="S142" s="87">
        <f t="shared" si="434"/>
        <v>148288046.5808</v>
      </c>
      <c r="T142" s="87">
        <f t="shared" si="434"/>
        <v>163</v>
      </c>
      <c r="U142" s="87">
        <f t="shared" si="434"/>
        <v>8042323.1392000001</v>
      </c>
      <c r="V142" s="87">
        <f t="shared" si="434"/>
        <v>0</v>
      </c>
      <c r="W142" s="87">
        <f t="shared" si="434"/>
        <v>0</v>
      </c>
      <c r="X142" s="87">
        <f t="shared" si="434"/>
        <v>3</v>
      </c>
      <c r="Y142" s="87">
        <f t="shared" si="434"/>
        <v>151161.11135999998</v>
      </c>
      <c r="Z142" s="87">
        <f t="shared" si="434"/>
        <v>0</v>
      </c>
      <c r="AA142" s="87">
        <f t="shared" si="434"/>
        <v>0</v>
      </c>
      <c r="AB142" s="87">
        <f t="shared" si="434"/>
        <v>0</v>
      </c>
      <c r="AC142" s="87">
        <f t="shared" si="434"/>
        <v>0</v>
      </c>
      <c r="AD142" s="87">
        <f t="shared" si="434"/>
        <v>250</v>
      </c>
      <c r="AE142" s="87">
        <f t="shared" si="434"/>
        <v>5998456.7999999998</v>
      </c>
      <c r="AF142" s="87">
        <f t="shared" si="434"/>
        <v>100</v>
      </c>
      <c r="AG142" s="87">
        <f t="shared" si="434"/>
        <v>2399382.7200000002</v>
      </c>
      <c r="AH142" s="87">
        <f t="shared" si="434"/>
        <v>0</v>
      </c>
      <c r="AI142" s="87">
        <f t="shared" si="434"/>
        <v>0</v>
      </c>
      <c r="AJ142" s="87">
        <f t="shared" si="434"/>
        <v>894</v>
      </c>
      <c r="AK142" s="87">
        <f t="shared" si="434"/>
        <v>108075800.45875202</v>
      </c>
      <c r="AL142" s="87">
        <f t="shared" si="434"/>
        <v>5</v>
      </c>
      <c r="AM142" s="87">
        <f t="shared" si="434"/>
        <v>302322.22271999996</v>
      </c>
      <c r="AN142" s="87">
        <f t="shared" si="434"/>
        <v>120</v>
      </c>
      <c r="AO142" s="87">
        <f t="shared" si="434"/>
        <v>3455111.1168000009</v>
      </c>
      <c r="AP142" s="87">
        <f t="shared" si="434"/>
        <v>0</v>
      </c>
      <c r="AQ142" s="87">
        <f t="shared" si="434"/>
        <v>0</v>
      </c>
      <c r="AR142" s="87">
        <f t="shared" si="434"/>
        <v>0</v>
      </c>
      <c r="AS142" s="87">
        <f t="shared" si="434"/>
        <v>0</v>
      </c>
      <c r="AT142" s="87">
        <f t="shared" si="434"/>
        <v>45</v>
      </c>
      <c r="AU142" s="87">
        <f t="shared" si="434"/>
        <v>0</v>
      </c>
      <c r="AV142" s="88" t="e">
        <f>AU142-#REF!</f>
        <v>#REF!</v>
      </c>
      <c r="AW142" s="87">
        <f t="shared" si="434"/>
        <v>325</v>
      </c>
      <c r="AX142" s="87">
        <f t="shared" si="434"/>
        <v>11504277.985536002</v>
      </c>
      <c r="AY142" s="87">
        <f t="shared" si="434"/>
        <v>21</v>
      </c>
      <c r="AZ142" s="87">
        <f t="shared" si="434"/>
        <v>656584.02431999997</v>
      </c>
      <c r="BA142" s="87">
        <f t="shared" si="434"/>
        <v>0</v>
      </c>
      <c r="BB142" s="87">
        <f t="shared" si="434"/>
        <v>0</v>
      </c>
      <c r="BC142" s="87">
        <f t="shared" si="434"/>
        <v>84</v>
      </c>
      <c r="BD142" s="87"/>
      <c r="BE142" s="87">
        <f t="shared" si="434"/>
        <v>677</v>
      </c>
      <c r="BF142" s="87">
        <f t="shared" si="434"/>
        <v>19535491.825920001</v>
      </c>
      <c r="BG142" s="87">
        <f t="shared" si="434"/>
        <v>84</v>
      </c>
      <c r="BH142" s="87"/>
      <c r="BI142" s="87">
        <f t="shared" si="434"/>
        <v>140</v>
      </c>
      <c r="BJ142" s="87"/>
      <c r="BK142" s="87">
        <f t="shared" si="434"/>
        <v>0</v>
      </c>
      <c r="BL142" s="87">
        <f t="shared" si="434"/>
        <v>0</v>
      </c>
      <c r="BM142" s="87">
        <f t="shared" si="434"/>
        <v>0</v>
      </c>
      <c r="BN142" s="87">
        <f t="shared" si="434"/>
        <v>0</v>
      </c>
      <c r="BO142" s="87">
        <f t="shared" si="434"/>
        <v>0</v>
      </c>
      <c r="BP142" s="87">
        <f t="shared" si="434"/>
        <v>0</v>
      </c>
      <c r="BQ142" s="87">
        <f t="shared" si="434"/>
        <v>210</v>
      </c>
      <c r="BR142" s="87"/>
      <c r="BS142" s="87">
        <f t="shared" si="434"/>
        <v>120</v>
      </c>
      <c r="BT142" s="87">
        <f t="shared" si="434"/>
        <v>2879259.2640000004</v>
      </c>
      <c r="BU142" s="87">
        <f t="shared" si="434"/>
        <v>200</v>
      </c>
      <c r="BV142" s="87">
        <f t="shared" si="434"/>
        <v>4798765.4400000004</v>
      </c>
      <c r="BW142" s="87">
        <f t="shared" si="434"/>
        <v>96</v>
      </c>
      <c r="BX142" s="87"/>
      <c r="BY142" s="87">
        <f t="shared" si="434"/>
        <v>147</v>
      </c>
      <c r="BZ142" s="87">
        <f t="shared" si="434"/>
        <v>0</v>
      </c>
      <c r="CA142" s="87">
        <f t="shared" si="434"/>
        <v>160</v>
      </c>
      <c r="CB142" s="87">
        <f t="shared" ref="CB142:CT142" si="435">SUM(CB143:CB154)</f>
        <v>0</v>
      </c>
      <c r="CC142" s="87">
        <f t="shared" si="435"/>
        <v>123</v>
      </c>
      <c r="CD142" s="87"/>
      <c r="CE142" s="87">
        <f t="shared" si="435"/>
        <v>0</v>
      </c>
      <c r="CF142" s="87">
        <f t="shared" si="435"/>
        <v>0</v>
      </c>
      <c r="CG142" s="87">
        <f t="shared" si="435"/>
        <v>0</v>
      </c>
      <c r="CH142" s="87">
        <f t="shared" si="435"/>
        <v>0</v>
      </c>
      <c r="CI142" s="87">
        <f t="shared" si="435"/>
        <v>0</v>
      </c>
      <c r="CJ142" s="87">
        <f t="shared" si="435"/>
        <v>0</v>
      </c>
      <c r="CK142" s="87">
        <f t="shared" si="435"/>
        <v>31</v>
      </c>
      <c r="CL142" s="87"/>
      <c r="CM142" s="87">
        <f t="shared" si="435"/>
        <v>225</v>
      </c>
      <c r="CN142" s="87">
        <f t="shared" si="435"/>
        <v>6540529.1078400007</v>
      </c>
      <c r="CO142" s="87">
        <f t="shared" si="435"/>
        <v>89</v>
      </c>
      <c r="CP142" s="87"/>
      <c r="CQ142" s="87">
        <f t="shared" si="435"/>
        <v>49</v>
      </c>
      <c r="CR142" s="87"/>
      <c r="CS142" s="87">
        <f t="shared" si="435"/>
        <v>0</v>
      </c>
      <c r="CT142" s="87">
        <f t="shared" si="435"/>
        <v>0</v>
      </c>
      <c r="CU142" s="87">
        <f>SUM(CU143:CU154)</f>
        <v>6072</v>
      </c>
      <c r="CV142" s="87">
        <f t="shared" ref="CV142" si="436">SUM(CV143:CV154)</f>
        <v>328329095.95292801</v>
      </c>
    </row>
    <row r="143" spans="1:100" ht="30" customHeight="1" x14ac:dyDescent="0.25">
      <c r="A143" s="76"/>
      <c r="B143" s="98">
        <v>114</v>
      </c>
      <c r="C143" s="99" t="s">
        <v>367</v>
      </c>
      <c r="D143" s="126" t="s">
        <v>368</v>
      </c>
      <c r="E143" s="80">
        <v>28004</v>
      </c>
      <c r="F143" s="101">
        <v>0.98</v>
      </c>
      <c r="G143" s="89">
        <v>1</v>
      </c>
      <c r="H143" s="90"/>
      <c r="I143" s="90"/>
      <c r="J143" s="90"/>
      <c r="K143" s="53"/>
      <c r="L143" s="102">
        <v>1.4</v>
      </c>
      <c r="M143" s="102">
        <v>1.68</v>
      </c>
      <c r="N143" s="102">
        <v>2.23</v>
      </c>
      <c r="O143" s="103">
        <v>2.57</v>
      </c>
      <c r="P143" s="104">
        <v>2</v>
      </c>
      <c r="Q143" s="104">
        <f t="shared" ref="Q143:Q144" si="437">(P143*$E143*$F143*$G143*$L143*$Q$11)</f>
        <v>84527.2736</v>
      </c>
      <c r="R143" s="104"/>
      <c r="S143" s="104">
        <f>(R143*$E143*$F143*$G143*$L143*$S$11)</f>
        <v>0</v>
      </c>
      <c r="T143" s="104">
        <v>90</v>
      </c>
      <c r="U143" s="104">
        <f>(T143*$E143*$F143*$G143*$L143*$U$11)</f>
        <v>4841107.487999999</v>
      </c>
      <c r="V143" s="104"/>
      <c r="W143" s="105">
        <f>(V143*$E143*$F143*$G143*$L143*$W$11)</f>
        <v>0</v>
      </c>
      <c r="X143" s="104"/>
      <c r="Y143" s="104">
        <f>(X143*$E143*$F143*$G143*$L143*$Y$11)</f>
        <v>0</v>
      </c>
      <c r="Z143" s="104"/>
      <c r="AA143" s="104">
        <f>(Z143*$E143*$F143*$G143*$L143*$AA$11)</f>
        <v>0</v>
      </c>
      <c r="AB143" s="104"/>
      <c r="AC143" s="104"/>
      <c r="AD143" s="104"/>
      <c r="AE143" s="104">
        <f>(AD143*$E143*$F143*$G143*$L143*$AE$11)</f>
        <v>0</v>
      </c>
      <c r="AF143" s="104">
        <v>0</v>
      </c>
      <c r="AG143" s="105">
        <f>(AF143*$E143*$F143*$G143*$L143*$AG$11)</f>
        <v>0</v>
      </c>
      <c r="AH143" s="104"/>
      <c r="AI143" s="104">
        <f>(AH143*$E143*$F143*$G143*$L143*$AI$11)</f>
        <v>0</v>
      </c>
      <c r="AJ143" s="104">
        <v>5</v>
      </c>
      <c r="AK143" s="104">
        <f>(AJ143*$E143*$F143*$G143*$M143*$AK$11)</f>
        <v>299687.60640000005</v>
      </c>
      <c r="AL143" s="109"/>
      <c r="AM143" s="104">
        <f>(AL143*$E143*$F143*$G143*$M143*$AM$11)</f>
        <v>0</v>
      </c>
      <c r="AN143" s="104"/>
      <c r="AO143" s="108">
        <f>(AN143*$E143*$F143*$G143*$M143*$AO$11)</f>
        <v>0</v>
      </c>
      <c r="AP143" s="104"/>
      <c r="AQ143" s="104">
        <f>(AP143*$E143*$F143*$G143*$L143*$AQ$11)</f>
        <v>0</v>
      </c>
      <c r="AR143" s="104"/>
      <c r="AS143" s="105">
        <f>(AR143*$E143*$F143*$G143*$L143*$AS$11)</f>
        <v>0</v>
      </c>
      <c r="AT143" s="104"/>
      <c r="AU143" s="104">
        <f>(AT143*$E143*$F143*$G143*$L143*$AU$11)</f>
        <v>0</v>
      </c>
      <c r="AV143" s="88" t="e">
        <f>AU143-#REF!</f>
        <v>#REF!</v>
      </c>
      <c r="AW143" s="104">
        <v>4</v>
      </c>
      <c r="AX143" s="104">
        <f>(AW143*$E143*$F143*$G143*$M143*$AX$11)</f>
        <v>202865.45663999999</v>
      </c>
      <c r="AY143" s="104">
        <v>3</v>
      </c>
      <c r="AZ143" s="104">
        <f>(AY143*$E143*$F143*$G143*$M143*$AZ$11)</f>
        <v>138317.35679999998</v>
      </c>
      <c r="BA143" s="104"/>
      <c r="BB143" s="105">
        <f>(BA143*$E143*$F143*$G143*$M143*$BB$11)</f>
        <v>0</v>
      </c>
      <c r="BC143" s="104"/>
      <c r="BD143" s="104">
        <f>(BC143*$E143*$F143*$G143*$M143*$BD$11)</f>
        <v>0</v>
      </c>
      <c r="BE143" s="104"/>
      <c r="BF143" s="104">
        <f>(BE143*$E143*$F143*$G143*$M143*$BF$11)</f>
        <v>0</v>
      </c>
      <c r="BG143" s="104"/>
      <c r="BH143" s="105">
        <f>(BG143*$E143*$F143*$G143*$M143*$BH$11)</f>
        <v>0</v>
      </c>
      <c r="BI143" s="104">
        <v>1</v>
      </c>
      <c r="BJ143" s="108"/>
      <c r="BK143" s="104"/>
      <c r="BL143" s="104">
        <f>(BK143*$E143*$F143*$G143*$L143*$BL$11)</f>
        <v>0</v>
      </c>
      <c r="BM143" s="104"/>
      <c r="BN143" s="104">
        <f>(BM143*$E143*$F143*$G143*$L143*$BN$11)</f>
        <v>0</v>
      </c>
      <c r="BO143" s="104"/>
      <c r="BP143" s="104">
        <f>(BO143*$E143*$F143*$G143*$L143*$BP$11)</f>
        <v>0</v>
      </c>
      <c r="BQ143" s="104">
        <v>2</v>
      </c>
      <c r="BR143" s="104"/>
      <c r="BS143" s="104"/>
      <c r="BT143" s="105">
        <f>(BS143*$E143*$F143*$G143*$L143*$BT$11)</f>
        <v>0</v>
      </c>
      <c r="BU143" s="104"/>
      <c r="BV143" s="105">
        <f>(BU143*$E143*$F143*$G143*$L143*$BV$11)</f>
        <v>0</v>
      </c>
      <c r="BW143" s="104"/>
      <c r="BX143" s="104">
        <f>(BW143*$E143*$F143*$G143*$L143*$BX$11)</f>
        <v>0</v>
      </c>
      <c r="BY143" s="104"/>
      <c r="BZ143" s="104">
        <f>(BY143*$E143*$F143*$G143*$L143*$BZ$11)</f>
        <v>0</v>
      </c>
      <c r="CA143" s="104"/>
      <c r="CB143" s="104">
        <f>(CA143*$E143*$F143*$G143*$L143*$CB$11)</f>
        <v>0</v>
      </c>
      <c r="CC143" s="104">
        <v>5</v>
      </c>
      <c r="CD143" s="104"/>
      <c r="CE143" s="109"/>
      <c r="CF143" s="104">
        <f>(CE143*$E143*$F143*$G143*$M143*$CF$11)</f>
        <v>0</v>
      </c>
      <c r="CG143" s="104"/>
      <c r="CH143" s="108">
        <f t="shared" ref="CH143:CH144" si="438">(CG143*$E143*$F143*$G143*$M143*CH$11)</f>
        <v>0</v>
      </c>
      <c r="CI143" s="104"/>
      <c r="CJ143" s="104">
        <f>(CI143*$E143*$F143*$G143*$M143*$CJ$11)</f>
        <v>0</v>
      </c>
      <c r="CK143" s="110"/>
      <c r="CL143" s="104">
        <f>(CK143*$E143*$F143*$G143*$M143*$CL$11)</f>
        <v>0</v>
      </c>
      <c r="CM143" s="104">
        <v>2</v>
      </c>
      <c r="CN143" s="104">
        <f>(CM143*$E143*$F143*$G143*$M143*$CN$11)</f>
        <v>92211.571199999991</v>
      </c>
      <c r="CO143" s="104"/>
      <c r="CP143" s="104">
        <f>(CO143*$E143*$F143*$G143*$N143*$CP$11)</f>
        <v>0</v>
      </c>
      <c r="CQ143" s="104">
        <v>2</v>
      </c>
      <c r="CR143" s="111"/>
      <c r="CS143" s="104"/>
      <c r="CT143" s="104">
        <f t="shared" ref="CT143:CT144" si="439">(CS143*$E143*$F143*$G143*$L143*CT$11)/12*6+(CS143*$E143*$F143*$G143*1*CT$11)/12*6</f>
        <v>0</v>
      </c>
      <c r="CU143" s="105">
        <f t="shared" ref="CU143:CU154" si="440">SUM(P143,R143,T143,V143,X143,Z143,AB143,AD143,AF143,AL143,BO143,AH143,AR143,CA143,AT143,AW143,AJ143,BA143,AN143,BC143,CC143,BE143,BG143,BI143,BQ143,BK143,BM143,BS143,BU143,BW143,BY143,CE143,AY143,AP143,CG143,CI143,CK143,CM143,CO143,CQ143,CS143)</f>
        <v>116</v>
      </c>
      <c r="CV143" s="105">
        <f t="shared" ref="CV143:CV154" si="441">SUM(Q143,S143,U143,W143,Y143,AA143,AC143,AE143,AG143,AM143,BP143,AI143,AS143,CB143,AU143,AX143,AK143,BB143,AO143,BD143,CD143,BF143,BH143,BJ143,BR143,BL143,BN143,BT143,BV143,BX143,BZ143,CF143,AZ143,AQ143,CH143,CJ143,CL143,CN143,CP143,CR143,CT143)</f>
        <v>5658716.7526399987</v>
      </c>
    </row>
    <row r="144" spans="1:100" ht="30" customHeight="1" x14ac:dyDescent="0.25">
      <c r="A144" s="76"/>
      <c r="B144" s="98">
        <v>115</v>
      </c>
      <c r="C144" s="99" t="s">
        <v>369</v>
      </c>
      <c r="D144" s="126" t="s">
        <v>370</v>
      </c>
      <c r="E144" s="80">
        <v>28004</v>
      </c>
      <c r="F144" s="101">
        <v>1.49</v>
      </c>
      <c r="G144" s="89">
        <v>1</v>
      </c>
      <c r="H144" s="90"/>
      <c r="I144" s="90"/>
      <c r="J144" s="90"/>
      <c r="K144" s="53"/>
      <c r="L144" s="102">
        <v>1.4</v>
      </c>
      <c r="M144" s="102">
        <v>1.68</v>
      </c>
      <c r="N144" s="102">
        <v>2.23</v>
      </c>
      <c r="O144" s="103">
        <v>2.57</v>
      </c>
      <c r="P144" s="104">
        <v>0</v>
      </c>
      <c r="Q144" s="104">
        <f t="shared" si="437"/>
        <v>0</v>
      </c>
      <c r="R144" s="104">
        <v>0</v>
      </c>
      <c r="S144" s="104">
        <f>(R144*$E144*$F144*$G144*$L144*$S$11)</f>
        <v>0</v>
      </c>
      <c r="T144" s="104"/>
      <c r="U144" s="104">
        <f>(T144*$E144*$F144*$G144*$L144*$U$11)</f>
        <v>0</v>
      </c>
      <c r="V144" s="104"/>
      <c r="W144" s="105">
        <f>(V144*$E144*$F144*$G144*$L144*$W$11)</f>
        <v>0</v>
      </c>
      <c r="X144" s="104"/>
      <c r="Y144" s="104">
        <f>(X144*$E144*$F144*$G144*$L144*$Y$11)</f>
        <v>0</v>
      </c>
      <c r="Z144" s="104"/>
      <c r="AA144" s="104">
        <f>(Z144*$E144*$F144*$G144*$L144*$AA$11)</f>
        <v>0</v>
      </c>
      <c r="AB144" s="104"/>
      <c r="AC144" s="104"/>
      <c r="AD144" s="104"/>
      <c r="AE144" s="104">
        <f>(AD144*$E144*$F144*$G144*$L144*$AE$11)</f>
        <v>0</v>
      </c>
      <c r="AF144" s="104">
        <v>0</v>
      </c>
      <c r="AG144" s="105">
        <f>(AF144*$E144*$F144*$G144*$L144*$AG$11)</f>
        <v>0</v>
      </c>
      <c r="AH144" s="104"/>
      <c r="AI144" s="104">
        <f>(AH144*$E144*$F144*$G144*$L144*$AI$11)</f>
        <v>0</v>
      </c>
      <c r="AJ144" s="104">
        <v>5</v>
      </c>
      <c r="AK144" s="104">
        <f>(AJ144*$E144*$F144*$G144*$M144*$AK$11)</f>
        <v>455647.48319999996</v>
      </c>
      <c r="AL144" s="109"/>
      <c r="AM144" s="104">
        <f>(AL144*$E144*$F144*$G144*$M144*$AM$11)</f>
        <v>0</v>
      </c>
      <c r="AN144" s="104"/>
      <c r="AO144" s="108">
        <f>(AN144*$E144*$F144*$G144*$M144*$AO$11)</f>
        <v>0</v>
      </c>
      <c r="AP144" s="104"/>
      <c r="AQ144" s="104">
        <f>(AP144*$E144*$F144*$G144*$L144*$AQ$11)</f>
        <v>0</v>
      </c>
      <c r="AR144" s="104"/>
      <c r="AS144" s="105">
        <f>(AR144*$E144*$F144*$G144*$L144*$AS$11)</f>
        <v>0</v>
      </c>
      <c r="AT144" s="104"/>
      <c r="AU144" s="104">
        <f>(AT144*$E144*$F144*$G144*$L144*$AU$11)</f>
        <v>0</v>
      </c>
      <c r="AV144" s="88" t="e">
        <f>AU144-#REF!</f>
        <v>#REF!</v>
      </c>
      <c r="AW144" s="104">
        <v>0</v>
      </c>
      <c r="AX144" s="104">
        <f>(AW144*$E144*$F144*$G144*$M144*$AX$11)</f>
        <v>0</v>
      </c>
      <c r="AY144" s="104"/>
      <c r="AZ144" s="104">
        <f>(AY144*$E144*$F144*$G144*$M144*$AZ$11)</f>
        <v>0</v>
      </c>
      <c r="BA144" s="104"/>
      <c r="BB144" s="105">
        <f>(BA144*$E144*$F144*$G144*$M144*$BB$11)</f>
        <v>0</v>
      </c>
      <c r="BC144" s="104"/>
      <c r="BD144" s="104">
        <f>(BC144*$E144*$F144*$G144*$M144*$BD$11)</f>
        <v>0</v>
      </c>
      <c r="BE144" s="104"/>
      <c r="BF144" s="104">
        <f>(BE144*$E144*$F144*$G144*$M144*$BF$11)</f>
        <v>0</v>
      </c>
      <c r="BG144" s="104"/>
      <c r="BH144" s="105">
        <f>(BG144*$E144*$F144*$G144*$M144*$BH$11)</f>
        <v>0</v>
      </c>
      <c r="BI144" s="104"/>
      <c r="BJ144" s="108">
        <f>(BI144*$E144*$F144*$G144*$M144*$BJ$11)</f>
        <v>0</v>
      </c>
      <c r="BK144" s="104"/>
      <c r="BL144" s="104">
        <f>(BK144*$E144*$F144*$G144*$L144*$BL$11)</f>
        <v>0</v>
      </c>
      <c r="BM144" s="104"/>
      <c r="BN144" s="104">
        <f>(BM144*$E144*$F144*$G144*$L144*$BN$11)</f>
        <v>0</v>
      </c>
      <c r="BO144" s="104"/>
      <c r="BP144" s="104">
        <f>(BO144*$E144*$F144*$G144*$L144*$BP$11)</f>
        <v>0</v>
      </c>
      <c r="BQ144" s="104">
        <v>0</v>
      </c>
      <c r="BR144" s="104">
        <f>(BQ144*$E144*$F144*$G144*$M144*$BR$11)</f>
        <v>0</v>
      </c>
      <c r="BS144" s="104"/>
      <c r="BT144" s="105">
        <f>(BS144*$E144*$F144*$G144*$L144*$BT$11)</f>
        <v>0</v>
      </c>
      <c r="BU144" s="104"/>
      <c r="BV144" s="105">
        <f>(BU144*$E144*$F144*$G144*$L144*$BV$11)</f>
        <v>0</v>
      </c>
      <c r="BW144" s="104"/>
      <c r="BX144" s="104">
        <f>(BW144*$E144*$F144*$G144*$L144*$BX$11)</f>
        <v>0</v>
      </c>
      <c r="BY144" s="104"/>
      <c r="BZ144" s="104">
        <f>(BY144*$E144*$F144*$G144*$L144*$BZ$11)</f>
        <v>0</v>
      </c>
      <c r="CA144" s="104">
        <v>1</v>
      </c>
      <c r="CB144" s="104"/>
      <c r="CC144" s="104"/>
      <c r="CD144" s="104">
        <f>(CC144*$E144*$F144*$G144*$M144*$CD$11)</f>
        <v>0</v>
      </c>
      <c r="CE144" s="109"/>
      <c r="CF144" s="104">
        <f>(CE144*$E144*$F144*$G144*$M144*$CF$11)</f>
        <v>0</v>
      </c>
      <c r="CG144" s="104"/>
      <c r="CH144" s="108">
        <f t="shared" si="438"/>
        <v>0</v>
      </c>
      <c r="CI144" s="104"/>
      <c r="CJ144" s="104">
        <f>(CI144*$E144*$F144*$G144*$M144*$CJ$11)</f>
        <v>0</v>
      </c>
      <c r="CK144" s="110"/>
      <c r="CL144" s="104">
        <f>(CK144*$E144*$F144*$G144*$M144*$CL$11)</f>
        <v>0</v>
      </c>
      <c r="CM144" s="104"/>
      <c r="CN144" s="104">
        <f>(CM144*$E144*$F144*$G144*$M144*$CN$11)</f>
        <v>0</v>
      </c>
      <c r="CO144" s="104"/>
      <c r="CP144" s="104">
        <f>(CO144*$E144*$F144*$G144*$N144*$CP$11)</f>
        <v>0</v>
      </c>
      <c r="CQ144" s="104"/>
      <c r="CR144" s="111"/>
      <c r="CS144" s="104"/>
      <c r="CT144" s="104">
        <f t="shared" si="439"/>
        <v>0</v>
      </c>
      <c r="CU144" s="105">
        <f t="shared" si="440"/>
        <v>6</v>
      </c>
      <c r="CV144" s="105">
        <f t="shared" si="441"/>
        <v>455647.48319999996</v>
      </c>
    </row>
    <row r="145" spans="1:100" ht="30" x14ac:dyDescent="0.25">
      <c r="A145" s="76"/>
      <c r="B145" s="98">
        <v>116</v>
      </c>
      <c r="C145" s="99" t="s">
        <v>371</v>
      </c>
      <c r="D145" s="126" t="s">
        <v>372</v>
      </c>
      <c r="E145" s="80">
        <v>28004</v>
      </c>
      <c r="F145" s="101">
        <v>0.68</v>
      </c>
      <c r="G145" s="94">
        <v>0.9</v>
      </c>
      <c r="H145" s="90"/>
      <c r="I145" s="90"/>
      <c r="J145" s="90"/>
      <c r="K145" s="53"/>
      <c r="L145" s="91">
        <v>1.4</v>
      </c>
      <c r="M145" s="91">
        <v>1.68</v>
      </c>
      <c r="N145" s="91">
        <v>2.23</v>
      </c>
      <c r="O145" s="92">
        <v>2.57</v>
      </c>
      <c r="P145" s="104">
        <v>50</v>
      </c>
      <c r="Q145" s="104">
        <f>(P145*$E145*$F145*$G145*$L145)</f>
        <v>1199691.3600000001</v>
      </c>
      <c r="R145" s="104">
        <v>250</v>
      </c>
      <c r="S145" s="108">
        <f>(R145*$E145*$F145*$G145*$L145)</f>
        <v>5998456.7999999998</v>
      </c>
      <c r="T145" s="104">
        <v>34</v>
      </c>
      <c r="U145" s="104">
        <f>(T145*$E145*$F145*$G145*$L145)</f>
        <v>815790.12480000011</v>
      </c>
      <c r="V145" s="104"/>
      <c r="W145" s="104">
        <f>(V145*$E145*$F145*$G145*$L145)</f>
        <v>0</v>
      </c>
      <c r="X145" s="104"/>
      <c r="Y145" s="104">
        <f>(X145*$E145*$F145*$G145*$L145)</f>
        <v>0</v>
      </c>
      <c r="Z145" s="104"/>
      <c r="AA145" s="104">
        <f>(Z145*$E145*$F145*$G145*$L145)</f>
        <v>0</v>
      </c>
      <c r="AB145" s="104"/>
      <c r="AC145" s="104"/>
      <c r="AD145" s="104">
        <v>250</v>
      </c>
      <c r="AE145" s="104">
        <f>(AD145*$E145*$F145*$G145*$L145)</f>
        <v>5998456.7999999998</v>
      </c>
      <c r="AF145" s="104">
        <v>100</v>
      </c>
      <c r="AG145" s="104">
        <f>(AF145*$E145*$F145*$G145*$L145)</f>
        <v>2399382.7200000002</v>
      </c>
      <c r="AH145" s="104"/>
      <c r="AI145" s="104">
        <f>(AH145*$E145*$F145*$G145*$L145)</f>
        <v>0</v>
      </c>
      <c r="AJ145" s="104">
        <v>223</v>
      </c>
      <c r="AK145" s="105">
        <f>(AJ145*$E145*$F145*$G145*$M145)</f>
        <v>6420748.1587200006</v>
      </c>
      <c r="AL145" s="109"/>
      <c r="AM145" s="104">
        <f>(AL145*$E145*$F145*$H145*$M145)</f>
        <v>0</v>
      </c>
      <c r="AN145" s="104">
        <v>120</v>
      </c>
      <c r="AO145" s="108">
        <f>(AN145*$E145*$F145*$G145*$M145)</f>
        <v>3455111.1168000009</v>
      </c>
      <c r="AP145" s="104"/>
      <c r="AQ145" s="104">
        <f>(AP145*$E145*$F145*$G145*$L145)</f>
        <v>0</v>
      </c>
      <c r="AR145" s="104"/>
      <c r="AS145" s="104"/>
      <c r="AT145" s="104">
        <v>25</v>
      </c>
      <c r="AU145" s="104"/>
      <c r="AV145" s="88" t="e">
        <f>AU145-#REF!</f>
        <v>#REF!</v>
      </c>
      <c r="AW145" s="104">
        <v>180</v>
      </c>
      <c r="AX145" s="104">
        <f>(AW145*$E145*$F145*$G145*$M145)</f>
        <v>5182666.6752000004</v>
      </c>
      <c r="AY145" s="104">
        <v>18</v>
      </c>
      <c r="AZ145" s="104">
        <f>(AY145*$E145*$F145*$G145*$M145)</f>
        <v>518266.66752000002</v>
      </c>
      <c r="BA145" s="104"/>
      <c r="BB145" s="104">
        <f>(BA145*$E145*$F145*$G145*$M145)</f>
        <v>0</v>
      </c>
      <c r="BC145" s="104">
        <v>20</v>
      </c>
      <c r="BD145" s="104"/>
      <c r="BE145" s="104">
        <v>672</v>
      </c>
      <c r="BF145" s="104">
        <f>(BE145*$E145*$F145*$G145*$M145)</f>
        <v>19348622.254080001</v>
      </c>
      <c r="BG145" s="104">
        <v>50</v>
      </c>
      <c r="BH145" s="104"/>
      <c r="BI145" s="104">
        <v>102</v>
      </c>
      <c r="BJ145" s="108"/>
      <c r="BK145" s="104"/>
      <c r="BL145" s="104">
        <f>(BK145*$E145*$F145*$G145*$L145)</f>
        <v>0</v>
      </c>
      <c r="BM145" s="104"/>
      <c r="BN145" s="104">
        <f>(BM145*$E145*$F145*$G145*$L145)</f>
        <v>0</v>
      </c>
      <c r="BO145" s="104"/>
      <c r="BP145" s="104">
        <f>(BO145*$E145*$F145*$G145*$L145)</f>
        <v>0</v>
      </c>
      <c r="BQ145" s="104">
        <v>186</v>
      </c>
      <c r="BR145" s="104"/>
      <c r="BS145" s="104">
        <v>120</v>
      </c>
      <c r="BT145" s="104">
        <f>(BS145*$E145*$F145*$G145*$L145)</f>
        <v>2879259.2640000004</v>
      </c>
      <c r="BU145" s="104">
        <v>200</v>
      </c>
      <c r="BV145" s="104">
        <f>(BU145*$E145*$F145*$G145*$L145)</f>
        <v>4798765.4400000004</v>
      </c>
      <c r="BW145" s="104">
        <v>60</v>
      </c>
      <c r="BX145" s="104"/>
      <c r="BY145" s="104">
        <v>135</v>
      </c>
      <c r="BZ145" s="104"/>
      <c r="CA145" s="104">
        <v>126</v>
      </c>
      <c r="CB145" s="104"/>
      <c r="CC145" s="104">
        <v>80</v>
      </c>
      <c r="CD145" s="104"/>
      <c r="CE145" s="109"/>
      <c r="CF145" s="104">
        <f>(CE145*$E145*$F145*$G145*$M145)</f>
        <v>0</v>
      </c>
      <c r="CG145" s="104"/>
      <c r="CH145" s="108">
        <f>(CG145*$E145*$F145*$G145*$M145)</f>
        <v>0</v>
      </c>
      <c r="CI145" s="104"/>
      <c r="CJ145" s="104">
        <f>(CI145*$E145*$F145*$G145*$M145)</f>
        <v>0</v>
      </c>
      <c r="CK145" s="104">
        <v>19</v>
      </c>
      <c r="CL145" s="104"/>
      <c r="CM145" s="104">
        <v>201</v>
      </c>
      <c r="CN145" s="104">
        <f>(CM145*$E145*$F145*$G145*$M145)</f>
        <v>5787311.1206400003</v>
      </c>
      <c r="CO145" s="104">
        <v>86</v>
      </c>
      <c r="CP145" s="104"/>
      <c r="CQ145" s="104">
        <v>38</v>
      </c>
      <c r="CR145" s="108"/>
      <c r="CS145" s="104"/>
      <c r="CT145" s="104"/>
      <c r="CU145" s="105">
        <f t="shared" si="440"/>
        <v>3345</v>
      </c>
      <c r="CV145" s="105">
        <f t="shared" si="441"/>
        <v>64802528.501760013</v>
      </c>
    </row>
    <row r="146" spans="1:100" ht="15.75" customHeight="1" x14ac:dyDescent="0.25">
      <c r="A146" s="76"/>
      <c r="B146" s="98">
        <v>117</v>
      </c>
      <c r="C146" s="99" t="s">
        <v>373</v>
      </c>
      <c r="D146" s="126" t="s">
        <v>374</v>
      </c>
      <c r="E146" s="80">
        <v>28004</v>
      </c>
      <c r="F146" s="101">
        <v>1.01</v>
      </c>
      <c r="G146" s="89">
        <v>1</v>
      </c>
      <c r="H146" s="90"/>
      <c r="I146" s="90"/>
      <c r="J146" s="90"/>
      <c r="K146" s="53"/>
      <c r="L146" s="102">
        <v>1.4</v>
      </c>
      <c r="M146" s="102">
        <v>1.68</v>
      </c>
      <c r="N146" s="102">
        <v>2.23</v>
      </c>
      <c r="O146" s="103">
        <v>2.57</v>
      </c>
      <c r="P146" s="104">
        <v>2</v>
      </c>
      <c r="Q146" s="104">
        <f>(P146*$E146*$F146*$G146*$L146*$Q$11)</f>
        <v>87114.843200000003</v>
      </c>
      <c r="R146" s="104">
        <v>40</v>
      </c>
      <c r="S146" s="104">
        <f>(R146*$E146*$F146*$G146*$L146*$S$11)</f>
        <v>1742296.8640000001</v>
      </c>
      <c r="T146" s="104">
        <v>34</v>
      </c>
      <c r="U146" s="104">
        <f>(T146*$E146*$F146*$G146*$L146*$U$11)</f>
        <v>1884848.4256</v>
      </c>
      <c r="V146" s="104"/>
      <c r="W146" s="105">
        <f>(V146*$E146*$F146*$G146*$L146*$W$11)</f>
        <v>0</v>
      </c>
      <c r="X146" s="104"/>
      <c r="Y146" s="104">
        <f>(X146*$E146*$F146*$G146*$L146*$Y$11)</f>
        <v>0</v>
      </c>
      <c r="Z146" s="104"/>
      <c r="AA146" s="104">
        <f>(Z146*$E146*$F146*$G146*$L146*$AA$11)</f>
        <v>0</v>
      </c>
      <c r="AB146" s="104"/>
      <c r="AC146" s="104"/>
      <c r="AD146" s="104"/>
      <c r="AE146" s="104">
        <f>(AD146*$E146*$F146*$G146*$L146*$AE$11)</f>
        <v>0</v>
      </c>
      <c r="AF146" s="104">
        <v>0</v>
      </c>
      <c r="AG146" s="105">
        <f>(AF146*$E146*$F146*$G146*$L146*$AG$11)</f>
        <v>0</v>
      </c>
      <c r="AH146" s="104"/>
      <c r="AI146" s="104">
        <f>(AH146*$E146*$F146*$G146*$L146*$AI$11)</f>
        <v>0</v>
      </c>
      <c r="AJ146" s="104">
        <v>49</v>
      </c>
      <c r="AK146" s="104">
        <f>(AJ146*$E146*$F146*$G146*$M146*$AK$11)</f>
        <v>3026844.8246399998</v>
      </c>
      <c r="AL146" s="109"/>
      <c r="AM146" s="104">
        <f>(AL146*$E146*$F146*$G146*$M146*$AM$11)</f>
        <v>0</v>
      </c>
      <c r="AN146" s="104"/>
      <c r="AO146" s="108">
        <f>(AN146*$E146*$F146*$G146*$M146*$AO$11)</f>
        <v>0</v>
      </c>
      <c r="AP146" s="104"/>
      <c r="AQ146" s="104">
        <f>(AP146*$E146*$F146*$G146*$L146*$AQ$11)</f>
        <v>0</v>
      </c>
      <c r="AR146" s="104"/>
      <c r="AS146" s="105">
        <f>(AR146*$E146*$F146*$G146*$L146*$AS$11)</f>
        <v>0</v>
      </c>
      <c r="AT146" s="104">
        <v>5</v>
      </c>
      <c r="AU146" s="104"/>
      <c r="AV146" s="88" t="e">
        <f>AU146-#REF!</f>
        <v>#REF!</v>
      </c>
      <c r="AW146" s="104">
        <v>14</v>
      </c>
      <c r="AX146" s="104">
        <f>(AW146*$E146*$F146*$G146*$M146*$AX$11)</f>
        <v>731764.68287999998</v>
      </c>
      <c r="AY146" s="104"/>
      <c r="AZ146" s="104">
        <f>(AY146*$E146*$F146*$G146*$M146*$AZ$11)</f>
        <v>0</v>
      </c>
      <c r="BA146" s="104"/>
      <c r="BB146" s="105">
        <f>(BA146*$E146*$F146*$G146*$M146*$BB$11)</f>
        <v>0</v>
      </c>
      <c r="BC146" s="104">
        <v>1</v>
      </c>
      <c r="BD146" s="104"/>
      <c r="BE146" s="104"/>
      <c r="BF146" s="104">
        <f>(BE146*$E146*$F146*$G146*$M146*$BF$11)</f>
        <v>0</v>
      </c>
      <c r="BG146" s="104">
        <v>2</v>
      </c>
      <c r="BH146" s="105"/>
      <c r="BI146" s="104">
        <v>3</v>
      </c>
      <c r="BJ146" s="108"/>
      <c r="BK146" s="104"/>
      <c r="BL146" s="104">
        <f>(BK146*$E146*$F146*$G146*$L146*$BL$11)</f>
        <v>0</v>
      </c>
      <c r="BM146" s="104"/>
      <c r="BN146" s="104">
        <f>(BM146*$E146*$F146*$G146*$L146*$BN$11)</f>
        <v>0</v>
      </c>
      <c r="BO146" s="104"/>
      <c r="BP146" s="104">
        <f>(BO146*$E146*$F146*$G146*$L146*$BP$11)</f>
        <v>0</v>
      </c>
      <c r="BQ146" s="104">
        <v>0</v>
      </c>
      <c r="BR146" s="104">
        <f>(BQ146*$E146*$F146*$G146*$M146*$BR$11)</f>
        <v>0</v>
      </c>
      <c r="BS146" s="104"/>
      <c r="BT146" s="105">
        <f>(BS146*$E146*$F146*$G146*$L146*$BT$11)</f>
        <v>0</v>
      </c>
      <c r="BU146" s="104"/>
      <c r="BV146" s="105">
        <f>(BU146*$E146*$F146*$G146*$L146*$BV$11)</f>
        <v>0</v>
      </c>
      <c r="BW146" s="104"/>
      <c r="BX146" s="104">
        <f>(BW146*$E146*$F146*$G146*$L146*$BX$11)</f>
        <v>0</v>
      </c>
      <c r="BY146" s="104">
        <v>1</v>
      </c>
      <c r="BZ146" s="104"/>
      <c r="CA146" s="104">
        <v>2</v>
      </c>
      <c r="CB146" s="104"/>
      <c r="CC146" s="104">
        <v>5</v>
      </c>
      <c r="CD146" s="104"/>
      <c r="CE146" s="109"/>
      <c r="CF146" s="104">
        <f>(CE146*$E146*$F146*$G146*$M146*$CF$11)</f>
        <v>0</v>
      </c>
      <c r="CG146" s="104"/>
      <c r="CH146" s="108">
        <f>(CG146*$E146*$F146*$G146*$M146*CH$11)</f>
        <v>0</v>
      </c>
      <c r="CI146" s="104"/>
      <c r="CJ146" s="104">
        <f>(CI146*$E146*$F146*$G146*$M146*$CJ$11)</f>
        <v>0</v>
      </c>
      <c r="CK146" s="110"/>
      <c r="CL146" s="104">
        <f>(CK146*$E146*$F146*$G146*$M146*$CL$11)</f>
        <v>0</v>
      </c>
      <c r="CM146" s="104">
        <v>3</v>
      </c>
      <c r="CN146" s="104">
        <f>(CM146*$E146*$F146*$G146*$M146*$CN$11)</f>
        <v>142551.56159999999</v>
      </c>
      <c r="CO146" s="104"/>
      <c r="CP146" s="104">
        <f>(CO146*$E146*$F146*$G146*$N146*$CP$11)</f>
        <v>0</v>
      </c>
      <c r="CQ146" s="104"/>
      <c r="CR146" s="111"/>
      <c r="CS146" s="104"/>
      <c r="CT146" s="104">
        <f>(CS146*$E146*$F146*$G146*$L146*CT$11)/12*6+(CS146*$E146*$F146*$G146*1*CT$11)/12*6</f>
        <v>0</v>
      </c>
      <c r="CU146" s="105">
        <f t="shared" si="440"/>
        <v>161</v>
      </c>
      <c r="CV146" s="105">
        <f t="shared" si="441"/>
        <v>7615421.201919999</v>
      </c>
    </row>
    <row r="147" spans="1:100" ht="15.75" customHeight="1" x14ac:dyDescent="0.25">
      <c r="A147" s="76"/>
      <c r="B147" s="98">
        <v>118</v>
      </c>
      <c r="C147" s="99" t="s">
        <v>375</v>
      </c>
      <c r="D147" s="126" t="s">
        <v>376</v>
      </c>
      <c r="E147" s="80">
        <v>28004</v>
      </c>
      <c r="F147" s="89">
        <v>0.4</v>
      </c>
      <c r="G147" s="89">
        <v>1</v>
      </c>
      <c r="H147" s="90"/>
      <c r="I147" s="90"/>
      <c r="J147" s="90"/>
      <c r="K147" s="53"/>
      <c r="L147" s="91">
        <v>1.4</v>
      </c>
      <c r="M147" s="91">
        <v>1.68</v>
      </c>
      <c r="N147" s="91">
        <v>2.23</v>
      </c>
      <c r="O147" s="92">
        <v>2.57</v>
      </c>
      <c r="P147" s="104">
        <v>0</v>
      </c>
      <c r="Q147" s="104">
        <f>(P147*$E147*$F147*$G147*$L147)</f>
        <v>0</v>
      </c>
      <c r="R147" s="104">
        <v>130</v>
      </c>
      <c r="S147" s="108">
        <f>(R147*$E147*$F147*$G147*$L147)</f>
        <v>2038691.2</v>
      </c>
      <c r="T147" s="104"/>
      <c r="U147" s="104">
        <f>(T147*$E147*$F147*$G147*$L147)</f>
        <v>0</v>
      </c>
      <c r="V147" s="104"/>
      <c r="W147" s="104">
        <f>(V147*$E147*$F147*$G147*$L147)</f>
        <v>0</v>
      </c>
      <c r="X147" s="104"/>
      <c r="Y147" s="104">
        <f>(X147*$E147*$F147*$G147*$L147)</f>
        <v>0</v>
      </c>
      <c r="Z147" s="104"/>
      <c r="AA147" s="104">
        <f>(Z147*$E147*$F147*$G147*$L147)</f>
        <v>0</v>
      </c>
      <c r="AB147" s="104"/>
      <c r="AC147" s="104"/>
      <c r="AD147" s="104"/>
      <c r="AE147" s="104">
        <f>(AD147*$E147*$F147*$G147*$L147)</f>
        <v>0</v>
      </c>
      <c r="AF147" s="104">
        <v>0</v>
      </c>
      <c r="AG147" s="104">
        <f>(AF147*$E147*$F147*$G147*$L147)</f>
        <v>0</v>
      </c>
      <c r="AH147" s="104"/>
      <c r="AI147" s="104">
        <f>(AH147*$E147*$F147*$G147*$L147)</f>
        <v>0</v>
      </c>
      <c r="AJ147" s="104">
        <v>129</v>
      </c>
      <c r="AK147" s="105">
        <f>(AJ147*$E147*$F147*$G147*$M147)</f>
        <v>2427610.7520000003</v>
      </c>
      <c r="AL147" s="109"/>
      <c r="AM147" s="104">
        <f>(AL147*$E147*$F147*$H147*$M147)</f>
        <v>0</v>
      </c>
      <c r="AN147" s="104">
        <v>0</v>
      </c>
      <c r="AO147" s="108">
        <f>(AN147*$E147*$F147*$G147*$M147)</f>
        <v>0</v>
      </c>
      <c r="AP147" s="104"/>
      <c r="AQ147" s="104">
        <f>(AP147*$E147*$F147*$G147*$L147)</f>
        <v>0</v>
      </c>
      <c r="AR147" s="104"/>
      <c r="AS147" s="104"/>
      <c r="AT147" s="104">
        <v>14</v>
      </c>
      <c r="AU147" s="104"/>
      <c r="AV147" s="88" t="e">
        <f>AU147-#REF!</f>
        <v>#REF!</v>
      </c>
      <c r="AW147" s="104">
        <v>84</v>
      </c>
      <c r="AX147" s="104">
        <f>(AW147*$E147*$F147*$G147*$M147)</f>
        <v>1580769.7919999999</v>
      </c>
      <c r="AY147" s="104"/>
      <c r="AZ147" s="104">
        <f>(AY147*$E147*$F147*$G147*$M147)</f>
        <v>0</v>
      </c>
      <c r="BA147" s="104"/>
      <c r="BB147" s="104">
        <f>(BA147*$E147*$F147*$G147*$M147)</f>
        <v>0</v>
      </c>
      <c r="BC147" s="104">
        <v>43</v>
      </c>
      <c r="BD147" s="104"/>
      <c r="BE147" s="104">
        <v>3</v>
      </c>
      <c r="BF147" s="104">
        <f>(BE147*$E147*$F147*$G147*$M147)</f>
        <v>56456.064000000006</v>
      </c>
      <c r="BG147" s="104">
        <v>26</v>
      </c>
      <c r="BH147" s="104"/>
      <c r="BI147" s="104">
        <v>25</v>
      </c>
      <c r="BJ147" s="108"/>
      <c r="BK147" s="104"/>
      <c r="BL147" s="104">
        <f>(BK147*$E147*$F147*$G147*$L147)</f>
        <v>0</v>
      </c>
      <c r="BM147" s="104"/>
      <c r="BN147" s="104">
        <f>(BM147*$E147*$F147*$G147*$L147)</f>
        <v>0</v>
      </c>
      <c r="BO147" s="104"/>
      <c r="BP147" s="104">
        <f>(BO147*$E147*$F147*$G147*$L147)</f>
        <v>0</v>
      </c>
      <c r="BQ147" s="104">
        <v>22</v>
      </c>
      <c r="BR147" s="104"/>
      <c r="BS147" s="104"/>
      <c r="BT147" s="104">
        <f>(BS147*$E147*$F147*$G147*$L147)</f>
        <v>0</v>
      </c>
      <c r="BU147" s="104"/>
      <c r="BV147" s="104">
        <f>(BU147*$E147*$F147*$G147*$L147)</f>
        <v>0</v>
      </c>
      <c r="BW147" s="104">
        <v>36</v>
      </c>
      <c r="BX147" s="104"/>
      <c r="BY147" s="104">
        <v>9</v>
      </c>
      <c r="BZ147" s="104"/>
      <c r="CA147" s="104">
        <v>22</v>
      </c>
      <c r="CB147" s="104"/>
      <c r="CC147" s="104"/>
      <c r="CD147" s="104">
        <f>CC147*$E147*$F147*$G147*$M147</f>
        <v>0</v>
      </c>
      <c r="CE147" s="109"/>
      <c r="CF147" s="104">
        <f>(CE147*$E147*$F147*$G147*$M147)</f>
        <v>0</v>
      </c>
      <c r="CG147" s="104"/>
      <c r="CH147" s="108">
        <f>(CG147*$E147*$F147*$G147*$M147)</f>
        <v>0</v>
      </c>
      <c r="CI147" s="104"/>
      <c r="CJ147" s="104">
        <f>(CI147*$E147*$F147*$G147*$M147)</f>
        <v>0</v>
      </c>
      <c r="CK147" s="110">
        <v>12</v>
      </c>
      <c r="CL147" s="104"/>
      <c r="CM147" s="104">
        <v>16</v>
      </c>
      <c r="CN147" s="104">
        <f>(CM147*$E147*$F147*$G147*$M147)</f>
        <v>301099.00799999997</v>
      </c>
      <c r="CO147" s="104">
        <v>3</v>
      </c>
      <c r="CP147" s="104"/>
      <c r="CQ147" s="104">
        <v>5</v>
      </c>
      <c r="CR147" s="108"/>
      <c r="CS147" s="104"/>
      <c r="CT147" s="104"/>
      <c r="CU147" s="105">
        <f t="shared" si="440"/>
        <v>579</v>
      </c>
      <c r="CV147" s="105">
        <f t="shared" si="441"/>
        <v>6404626.8160000006</v>
      </c>
    </row>
    <row r="148" spans="1:100" ht="30" x14ac:dyDescent="0.25">
      <c r="A148" s="76"/>
      <c r="B148" s="98">
        <v>119</v>
      </c>
      <c r="C148" s="99" t="s">
        <v>377</v>
      </c>
      <c r="D148" s="126" t="s">
        <v>378</v>
      </c>
      <c r="E148" s="80">
        <v>28004</v>
      </c>
      <c r="F148" s="101">
        <v>1.54</v>
      </c>
      <c r="G148" s="89">
        <v>1</v>
      </c>
      <c r="H148" s="157"/>
      <c r="I148" s="157"/>
      <c r="J148" s="157"/>
      <c r="K148" s="53"/>
      <c r="L148" s="102">
        <v>1.4</v>
      </c>
      <c r="M148" s="102">
        <v>1.68</v>
      </c>
      <c r="N148" s="102">
        <v>2.23</v>
      </c>
      <c r="O148" s="103">
        <v>2.57</v>
      </c>
      <c r="P148" s="104">
        <v>5</v>
      </c>
      <c r="Q148" s="104">
        <f t="shared" ref="Q148:Q151" si="442">(P148*$E148*$F148*$G148*$L148*$Q$11)</f>
        <v>332071.43200000003</v>
      </c>
      <c r="R148" s="104">
        <v>410</v>
      </c>
      <c r="S148" s="104">
        <f>(R148*$E148*$F148*$G148*$L148*$S$11)</f>
        <v>27229857.424000002</v>
      </c>
      <c r="T148" s="104"/>
      <c r="U148" s="104">
        <f>(T148*$E148*$F148*$G148*$L148*$U$11)</f>
        <v>0</v>
      </c>
      <c r="V148" s="104"/>
      <c r="W148" s="105">
        <f>(V148*$E148*$F148*$G148*$L148*$W$11)</f>
        <v>0</v>
      </c>
      <c r="X148" s="104"/>
      <c r="Y148" s="104">
        <f>(X148*$E148*$F148*$G148*$L148*$Y$11)</f>
        <v>0</v>
      </c>
      <c r="Z148" s="104"/>
      <c r="AA148" s="104">
        <f>(Z148*$E148*$F148*$G148*$L148*$AA$11)</f>
        <v>0</v>
      </c>
      <c r="AB148" s="104"/>
      <c r="AC148" s="104"/>
      <c r="AD148" s="104"/>
      <c r="AE148" s="104">
        <f>(AD148*$E148*$F148*$G148*$L148*$AE$11)</f>
        <v>0</v>
      </c>
      <c r="AF148" s="104">
        <v>0</v>
      </c>
      <c r="AG148" s="105">
        <f>(AF148*$E148*$F148*$G148*$L148*$AG$11)</f>
        <v>0</v>
      </c>
      <c r="AH148" s="104"/>
      <c r="AI148" s="104">
        <f>(AH148*$E148*$F148*$G148*$L148*$AI$11)</f>
        <v>0</v>
      </c>
      <c r="AJ148" s="104">
        <v>150</v>
      </c>
      <c r="AK148" s="104">
        <f>(AJ148*$E148*$F148*$G148*$M148*$AK$11)</f>
        <v>14128130.016000001</v>
      </c>
      <c r="AL148" s="109"/>
      <c r="AM148" s="104">
        <f>(AL148*$E148*$F148*$G148*$M148*$AM$11)</f>
        <v>0</v>
      </c>
      <c r="AN148" s="104"/>
      <c r="AO148" s="108">
        <f>(AN148*$E148*$F148*$G148*$M148*$AO$11)</f>
        <v>0</v>
      </c>
      <c r="AP148" s="104"/>
      <c r="AQ148" s="104">
        <f>(AP148*$E148*$F148*$G148*$L148*$AQ$11)</f>
        <v>0</v>
      </c>
      <c r="AR148" s="104"/>
      <c r="AS148" s="105">
        <f>(AR148*$E148*$F148*$G148*$L148*$AS$11)</f>
        <v>0</v>
      </c>
      <c r="AT148" s="104">
        <v>1</v>
      </c>
      <c r="AU148" s="104"/>
      <c r="AV148" s="88" t="e">
        <f>AU148-#REF!</f>
        <v>#REF!</v>
      </c>
      <c r="AW148" s="104">
        <v>27</v>
      </c>
      <c r="AX148" s="104">
        <f>(AW148*$E148*$F148*$G148*$M148*$AX$11)</f>
        <v>2151822.8793600001</v>
      </c>
      <c r="AY148" s="104"/>
      <c r="AZ148" s="104">
        <f>(AY148*$E148*$F148*$G148*$M148*$AZ$11)</f>
        <v>0</v>
      </c>
      <c r="BA148" s="104"/>
      <c r="BB148" s="105">
        <f>(BA148*$E148*$F148*$G148*$M148*$BB$11)</f>
        <v>0</v>
      </c>
      <c r="BC148" s="104">
        <v>10</v>
      </c>
      <c r="BD148" s="104"/>
      <c r="BE148" s="104">
        <v>2</v>
      </c>
      <c r="BF148" s="104">
        <f>(BE148*$E148*$F148*$G148*$M148*$BF$11)</f>
        <v>130413.50784000001</v>
      </c>
      <c r="BG148" s="104">
        <v>6</v>
      </c>
      <c r="BH148" s="105"/>
      <c r="BI148" s="104">
        <v>7</v>
      </c>
      <c r="BJ148" s="108"/>
      <c r="BK148" s="104"/>
      <c r="BL148" s="104">
        <f>(BK148*$E148*$F148*$G148*$L148*$BL$11)</f>
        <v>0</v>
      </c>
      <c r="BM148" s="104"/>
      <c r="BN148" s="104">
        <f>(BM148*$E148*$F148*$G148*$L148*$BN$11)</f>
        <v>0</v>
      </c>
      <c r="BO148" s="104"/>
      <c r="BP148" s="104">
        <f>(BO148*$E148*$F148*$G148*$L148*$BP$11)</f>
        <v>0</v>
      </c>
      <c r="BQ148" s="104">
        <v>0</v>
      </c>
      <c r="BR148" s="104">
        <f>(BQ148*$E148*$F148*$G148*$M148*$BR$11)</f>
        <v>0</v>
      </c>
      <c r="BS148" s="104"/>
      <c r="BT148" s="105">
        <f>(BS148*$E148*$F148*$G148*$L148*$BT$11)</f>
        <v>0</v>
      </c>
      <c r="BU148" s="104"/>
      <c r="BV148" s="105">
        <f>(BU148*$E148*$F148*$G148*$L148*$BV$11)</f>
        <v>0</v>
      </c>
      <c r="BW148" s="104"/>
      <c r="BX148" s="104">
        <f>(BW148*$E148*$F148*$G148*$L148*$BX$11)</f>
        <v>0</v>
      </c>
      <c r="BY148" s="104">
        <v>1</v>
      </c>
      <c r="BZ148" s="104"/>
      <c r="CA148" s="104">
        <v>9</v>
      </c>
      <c r="CB148" s="104"/>
      <c r="CC148" s="104">
        <v>17</v>
      </c>
      <c r="CD148" s="104"/>
      <c r="CE148" s="109"/>
      <c r="CF148" s="104">
        <f>(CE148*$E148*$F148*$G148*$M148*$CF$11)</f>
        <v>0</v>
      </c>
      <c r="CG148" s="104"/>
      <c r="CH148" s="108">
        <f t="shared" ref="CH148:CH151" si="443">(CG148*$E148*$F148*$G148*$M148*CH$11)</f>
        <v>0</v>
      </c>
      <c r="CI148" s="104"/>
      <c r="CJ148" s="104">
        <f>(CI148*$E148*$F148*$G148*$M148*$CJ$11)</f>
        <v>0</v>
      </c>
      <c r="CK148" s="110"/>
      <c r="CL148" s="104">
        <f>(CK148*$E148*$F148*$G148*$M148*$CL$11)</f>
        <v>0</v>
      </c>
      <c r="CM148" s="104">
        <v>3</v>
      </c>
      <c r="CN148" s="104">
        <f>(CM148*$E148*$F148*$G148*$M148*$CN$11)</f>
        <v>217355.84639999998</v>
      </c>
      <c r="CO148" s="104"/>
      <c r="CP148" s="104">
        <f>(CO148*$E148*$F148*$G148*$N148*$CP$11)</f>
        <v>0</v>
      </c>
      <c r="CQ148" s="104">
        <v>3</v>
      </c>
      <c r="CR148" s="111"/>
      <c r="CS148" s="104"/>
      <c r="CT148" s="104">
        <f t="shared" ref="CT148:CT151" si="444">(CS148*$E148*$F148*$G148*$L148*CT$11)/12*6+(CS148*$E148*$F148*$G148*1*CT$11)/12*6</f>
        <v>0</v>
      </c>
      <c r="CU148" s="105">
        <f t="shared" si="440"/>
        <v>651</v>
      </c>
      <c r="CV148" s="105">
        <f t="shared" si="441"/>
        <v>44189651.105600007</v>
      </c>
    </row>
    <row r="149" spans="1:100" ht="30" customHeight="1" x14ac:dyDescent="0.25">
      <c r="A149" s="76"/>
      <c r="B149" s="98">
        <v>120</v>
      </c>
      <c r="C149" s="99" t="s">
        <v>379</v>
      </c>
      <c r="D149" s="126" t="s">
        <v>380</v>
      </c>
      <c r="E149" s="80">
        <v>28004</v>
      </c>
      <c r="F149" s="101">
        <v>4.13</v>
      </c>
      <c r="G149" s="94">
        <v>0.8</v>
      </c>
      <c r="H149" s="157"/>
      <c r="I149" s="157"/>
      <c r="J149" s="157"/>
      <c r="K149" s="53"/>
      <c r="L149" s="102">
        <v>1.4</v>
      </c>
      <c r="M149" s="102">
        <v>1.68</v>
      </c>
      <c r="N149" s="102">
        <v>2.23</v>
      </c>
      <c r="O149" s="103">
        <v>2.57</v>
      </c>
      <c r="P149" s="104">
        <v>0</v>
      </c>
      <c r="Q149" s="104">
        <f t="shared" si="442"/>
        <v>0</v>
      </c>
      <c r="R149" s="104">
        <v>280</v>
      </c>
      <c r="S149" s="104">
        <f>(R149*$E149*$F149*$G149*$L149*$S$11)</f>
        <v>39896873.139200002</v>
      </c>
      <c r="T149" s="104"/>
      <c r="U149" s="104">
        <f>(T149*$E149*$F149*$G149*$L149*$U$11)</f>
        <v>0</v>
      </c>
      <c r="V149" s="104"/>
      <c r="W149" s="105">
        <f>(V149*$E149*$F149*$G149*$L149*$W$11)</f>
        <v>0</v>
      </c>
      <c r="X149" s="104"/>
      <c r="Y149" s="104">
        <f>(X149*$E149*$F149*$G149*$L149*$Y$11)</f>
        <v>0</v>
      </c>
      <c r="Z149" s="104"/>
      <c r="AA149" s="104">
        <f>(Z149*$E149*$F149*$G149*$L149*$AA$11)</f>
        <v>0</v>
      </c>
      <c r="AB149" s="104"/>
      <c r="AC149" s="104"/>
      <c r="AD149" s="104"/>
      <c r="AE149" s="104">
        <f>(AD149*$E149*$F149*$G149*$L149*$AE$11)</f>
        <v>0</v>
      </c>
      <c r="AF149" s="104">
        <v>0</v>
      </c>
      <c r="AG149" s="105">
        <f>(AF149*$E149*$F149*$G149*$L149*$AG$11)</f>
        <v>0</v>
      </c>
      <c r="AH149" s="104"/>
      <c r="AI149" s="104">
        <f>(AH149*$E149*$F149*$G149*$L149*$AI$11)</f>
        <v>0</v>
      </c>
      <c r="AJ149" s="104">
        <v>124</v>
      </c>
      <c r="AK149" s="104">
        <f>(AJ149*$E149*$F149*$G149*$M149*$AK$11)</f>
        <v>25057308.896256007</v>
      </c>
      <c r="AL149" s="109"/>
      <c r="AM149" s="104">
        <f>(AL149*$E149*$F149*$G149*$M149*$AM$11)</f>
        <v>0</v>
      </c>
      <c r="AN149" s="104"/>
      <c r="AO149" s="108">
        <f>(AN149*$E149*$F149*$G149*$M149*$AO$11)</f>
        <v>0</v>
      </c>
      <c r="AP149" s="104"/>
      <c r="AQ149" s="104">
        <f>(AP149*$E149*$F149*$G149*$L149*$AQ$11)</f>
        <v>0</v>
      </c>
      <c r="AR149" s="104"/>
      <c r="AS149" s="105">
        <f>(AR149*$E149*$F149*$G149*$L149*$AS$11)</f>
        <v>0</v>
      </c>
      <c r="AT149" s="104"/>
      <c r="AU149" s="104">
        <f>(AT149*$E149*$F149*$G149*$L149*$AU$11)</f>
        <v>0</v>
      </c>
      <c r="AV149" s="88" t="e">
        <f>AU149-#REF!</f>
        <v>#REF!</v>
      </c>
      <c r="AW149" s="104">
        <v>0</v>
      </c>
      <c r="AX149" s="104">
        <f>(AW149*$E149*$F149*$G149*$M149*$AX$11)</f>
        <v>0</v>
      </c>
      <c r="AY149" s="104"/>
      <c r="AZ149" s="104">
        <f>(AY149*$E149*$F149*$G149*$M149*$AZ$11)</f>
        <v>0</v>
      </c>
      <c r="BA149" s="104"/>
      <c r="BB149" s="105">
        <f>(BA149*$E149*$F149*$G149*$M149*$BB$11)</f>
        <v>0</v>
      </c>
      <c r="BC149" s="104">
        <v>10</v>
      </c>
      <c r="BD149" s="104"/>
      <c r="BE149" s="104"/>
      <c r="BF149" s="104">
        <f>(BE149*$E149*$F149*$G149*$M149*$BF$11)</f>
        <v>0</v>
      </c>
      <c r="BG149" s="104"/>
      <c r="BH149" s="105">
        <f>(BG149*$E149*$F149*$G149*$M149*$BH$11)</f>
        <v>0</v>
      </c>
      <c r="BI149" s="104"/>
      <c r="BJ149" s="108">
        <f>(BI149*$E149*$F149*$G149*$M149*$BJ$11)</f>
        <v>0</v>
      </c>
      <c r="BK149" s="104"/>
      <c r="BL149" s="104">
        <f>(BK149*$E149*$F149*$G149*$L149*$BL$11)</f>
        <v>0</v>
      </c>
      <c r="BM149" s="104"/>
      <c r="BN149" s="104">
        <f>(BM149*$E149*$F149*$G149*$L149*$BN$11)</f>
        <v>0</v>
      </c>
      <c r="BO149" s="104"/>
      <c r="BP149" s="104">
        <f>(BO149*$E149*$F149*$G149*$L149*$BP$11)</f>
        <v>0</v>
      </c>
      <c r="BQ149" s="104">
        <v>0</v>
      </c>
      <c r="BR149" s="104">
        <f>(BQ149*$E149*$F149*$G149*$M149*$BR$11)</f>
        <v>0</v>
      </c>
      <c r="BS149" s="104"/>
      <c r="BT149" s="105">
        <f>(BS149*$E149*$F149*$G149*$L149*$BT$11)</f>
        <v>0</v>
      </c>
      <c r="BU149" s="104"/>
      <c r="BV149" s="105">
        <f>(BU149*$E149*$F149*$G149*$L149*$BV$11)</f>
        <v>0</v>
      </c>
      <c r="BW149" s="104"/>
      <c r="BX149" s="104">
        <f>(BW149*$E149*$F149*$G149*$L149*$BX$11)</f>
        <v>0</v>
      </c>
      <c r="BY149" s="104"/>
      <c r="BZ149" s="104">
        <f>(BY149*$E149*$F149*$G149*$L149*$BZ$11)</f>
        <v>0</v>
      </c>
      <c r="CA149" s="104"/>
      <c r="CB149" s="104">
        <f>(CA149*$E149*$F149*$G149*$L149*$CB$11)</f>
        <v>0</v>
      </c>
      <c r="CC149" s="104">
        <v>14</v>
      </c>
      <c r="CD149" s="104"/>
      <c r="CE149" s="109"/>
      <c r="CF149" s="104">
        <f>(CE149*$E149*$F149*$G149*$M149*$CF$11)</f>
        <v>0</v>
      </c>
      <c r="CG149" s="104"/>
      <c r="CH149" s="108">
        <f t="shared" si="443"/>
        <v>0</v>
      </c>
      <c r="CI149" s="104"/>
      <c r="CJ149" s="104">
        <f>(CI149*$E149*$F149*$G149*$M149*$CJ$11)</f>
        <v>0</v>
      </c>
      <c r="CK149" s="110"/>
      <c r="CL149" s="104">
        <f>(CK149*$E149*$F149*$G149*$M149*$CL$11)</f>
        <v>0</v>
      </c>
      <c r="CM149" s="104"/>
      <c r="CN149" s="104">
        <f>(CM149*$E149*$F149*$G149*$M149*$CN$11)</f>
        <v>0</v>
      </c>
      <c r="CO149" s="104"/>
      <c r="CP149" s="104">
        <f>(CO149*$E149*$F149*$G149*$N149*$CP$11)</f>
        <v>0</v>
      </c>
      <c r="CQ149" s="104">
        <v>1</v>
      </c>
      <c r="CR149" s="111"/>
      <c r="CS149" s="104"/>
      <c r="CT149" s="104">
        <f t="shared" si="444"/>
        <v>0</v>
      </c>
      <c r="CU149" s="105">
        <f t="shared" si="440"/>
        <v>429</v>
      </c>
      <c r="CV149" s="105">
        <f t="shared" si="441"/>
        <v>64954182.035456009</v>
      </c>
    </row>
    <row r="150" spans="1:100" ht="30" customHeight="1" x14ac:dyDescent="0.25">
      <c r="A150" s="76"/>
      <c r="B150" s="98">
        <v>121</v>
      </c>
      <c r="C150" s="99" t="s">
        <v>381</v>
      </c>
      <c r="D150" s="126" t="s">
        <v>382</v>
      </c>
      <c r="E150" s="80">
        <v>28004</v>
      </c>
      <c r="F150" s="101">
        <v>5.82</v>
      </c>
      <c r="G150" s="94">
        <v>0.9</v>
      </c>
      <c r="H150" s="157"/>
      <c r="I150" s="157"/>
      <c r="J150" s="157"/>
      <c r="K150" s="53"/>
      <c r="L150" s="102">
        <v>1.4</v>
      </c>
      <c r="M150" s="102">
        <v>1.68</v>
      </c>
      <c r="N150" s="102">
        <v>2.23</v>
      </c>
      <c r="O150" s="103">
        <v>2.57</v>
      </c>
      <c r="P150" s="104">
        <v>0</v>
      </c>
      <c r="Q150" s="104">
        <f t="shared" si="442"/>
        <v>0</v>
      </c>
      <c r="R150" s="104">
        <v>260</v>
      </c>
      <c r="S150" s="104">
        <f>(R150*$E150*$F150*$G150*$L150*$S$11)</f>
        <v>58732654.780800007</v>
      </c>
      <c r="T150" s="104">
        <v>1</v>
      </c>
      <c r="U150" s="104">
        <f>(T150*$E150*$F150*$G150*$L150*$U$11)</f>
        <v>287502.50591999997</v>
      </c>
      <c r="V150" s="104"/>
      <c r="W150" s="105">
        <f>(V150*$E150*$F150*$G150*$L150*$W$11)</f>
        <v>0</v>
      </c>
      <c r="X150" s="104"/>
      <c r="Y150" s="104">
        <f>(X150*$E150*$F150*$G150*$L150*$Y$11)</f>
        <v>0</v>
      </c>
      <c r="Z150" s="104"/>
      <c r="AA150" s="104">
        <f>(Z150*$E150*$F150*$G150*$L150*$AA$11)</f>
        <v>0</v>
      </c>
      <c r="AB150" s="104"/>
      <c r="AC150" s="104"/>
      <c r="AD150" s="104"/>
      <c r="AE150" s="104">
        <f>(AD150*$E150*$F150*$G150*$L150*$AE$11)</f>
        <v>0</v>
      </c>
      <c r="AF150" s="104">
        <v>0</v>
      </c>
      <c r="AG150" s="105">
        <f>(AF150*$E150*$F150*$G150*$L150*$AG$11)</f>
        <v>0</v>
      </c>
      <c r="AH150" s="104"/>
      <c r="AI150" s="104">
        <f>(AH150*$E150*$F150*$G150*$L150*$AI$11)</f>
        <v>0</v>
      </c>
      <c r="AJ150" s="104">
        <v>168</v>
      </c>
      <c r="AK150" s="104">
        <f>(AJ150*$E150*$F150*$G150*$M150*$AK$11)</f>
        <v>53820469.108224012</v>
      </c>
      <c r="AL150" s="109"/>
      <c r="AM150" s="104">
        <f>(AL150*$E150*$F150*$G150*$M150*$AM$11)</f>
        <v>0</v>
      </c>
      <c r="AN150" s="104"/>
      <c r="AO150" s="108">
        <f>(AN150*$E150*$F150*$G150*$M150*$AO$11)</f>
        <v>0</v>
      </c>
      <c r="AP150" s="104"/>
      <c r="AQ150" s="104">
        <f>(AP150*$E150*$F150*$G150*$L150*$AQ$11)</f>
        <v>0</v>
      </c>
      <c r="AR150" s="104"/>
      <c r="AS150" s="105">
        <f>(AR150*$E150*$F150*$G150*$L150*$AS$11)</f>
        <v>0</v>
      </c>
      <c r="AT150" s="104"/>
      <c r="AU150" s="104">
        <f>(AT150*$E150*$F150*$G150*$L150*$AU$11)</f>
        <v>0</v>
      </c>
      <c r="AV150" s="88" t="e">
        <f>AU150-#REF!</f>
        <v>#REF!</v>
      </c>
      <c r="AW150" s="104">
        <v>4</v>
      </c>
      <c r="AX150" s="104">
        <f>(AW150*$E150*$F150*$G150*$M150*$AX$11)</f>
        <v>1084295.165184</v>
      </c>
      <c r="AY150" s="104"/>
      <c r="AZ150" s="104">
        <f>(AY150*$E150*$F150*$G150*$M150*$AZ$11)</f>
        <v>0</v>
      </c>
      <c r="BA150" s="104"/>
      <c r="BB150" s="105">
        <f>(BA150*$E150*$F150*$G150*$M150*$BB$11)</f>
        <v>0</v>
      </c>
      <c r="BC150" s="104"/>
      <c r="BD150" s="104">
        <f>(BC150*$E150*$F150*$G150*$M150*$BD$11)</f>
        <v>0</v>
      </c>
      <c r="BE150" s="104"/>
      <c r="BF150" s="104">
        <f>(BE150*$E150*$F150*$G150*$M150*$BF$11)</f>
        <v>0</v>
      </c>
      <c r="BG150" s="104"/>
      <c r="BH150" s="105">
        <f>(BG150*$E150*$F150*$G150*$M150*$BH$11)</f>
        <v>0</v>
      </c>
      <c r="BI150" s="104"/>
      <c r="BJ150" s="108">
        <f>(BI150*$E150*$F150*$G150*$M150*$BJ$11)</f>
        <v>0</v>
      </c>
      <c r="BK150" s="104"/>
      <c r="BL150" s="104">
        <f>(BK150*$E150*$F150*$G150*$L150*$BL$11)</f>
        <v>0</v>
      </c>
      <c r="BM150" s="104"/>
      <c r="BN150" s="104">
        <f>(BM150*$E150*$F150*$G150*$L150*$BN$11)</f>
        <v>0</v>
      </c>
      <c r="BO150" s="104"/>
      <c r="BP150" s="104">
        <f>(BO150*$E150*$F150*$G150*$L150*$BP$11)</f>
        <v>0</v>
      </c>
      <c r="BQ150" s="104">
        <v>0</v>
      </c>
      <c r="BR150" s="104">
        <f>(BQ150*$E150*$F150*$G150*$M150*$BR$11)</f>
        <v>0</v>
      </c>
      <c r="BS150" s="104"/>
      <c r="BT150" s="105">
        <f>(BS150*$E150*$F150*$G150*$L150*$BT$11)</f>
        <v>0</v>
      </c>
      <c r="BU150" s="104"/>
      <c r="BV150" s="105">
        <f>(BU150*$E150*$F150*$G150*$L150*$BV$11)</f>
        <v>0</v>
      </c>
      <c r="BW150" s="104"/>
      <c r="BX150" s="104">
        <f>(BW150*$E150*$F150*$G150*$L150*$BX$11)</f>
        <v>0</v>
      </c>
      <c r="BY150" s="104">
        <v>1</v>
      </c>
      <c r="BZ150" s="104"/>
      <c r="CA150" s="104"/>
      <c r="CB150" s="104">
        <f>(CA150*$E150*$F150*$G150*$L150*$CB$11)</f>
        <v>0</v>
      </c>
      <c r="CC150" s="104">
        <v>2</v>
      </c>
      <c r="CD150" s="104"/>
      <c r="CE150" s="109"/>
      <c r="CF150" s="104">
        <f>(CE150*$E150*$F150*$G150*$M150*$CF$11)</f>
        <v>0</v>
      </c>
      <c r="CG150" s="104"/>
      <c r="CH150" s="108">
        <f t="shared" si="443"/>
        <v>0</v>
      </c>
      <c r="CI150" s="104"/>
      <c r="CJ150" s="104">
        <f>(CI150*$E150*$F150*$G150*$M150*$CJ$11)</f>
        <v>0</v>
      </c>
      <c r="CK150" s="110"/>
      <c r="CL150" s="104">
        <f>(CK150*$E150*$F150*$G150*$M150*$CL$11)</f>
        <v>0</v>
      </c>
      <c r="CM150" s="104"/>
      <c r="CN150" s="104">
        <f>(CM150*$E150*$F150*$G150*$M150*$CN$11)</f>
        <v>0</v>
      </c>
      <c r="CO150" s="104"/>
      <c r="CP150" s="104">
        <f>(CO150*$E150*$F150*$G150*$N150*$CP$11)</f>
        <v>0</v>
      </c>
      <c r="CQ150" s="104"/>
      <c r="CR150" s="111"/>
      <c r="CS150" s="104"/>
      <c r="CT150" s="104">
        <f t="shared" si="444"/>
        <v>0</v>
      </c>
      <c r="CU150" s="105">
        <f t="shared" si="440"/>
        <v>436</v>
      </c>
      <c r="CV150" s="105">
        <f t="shared" si="441"/>
        <v>113924921.56012802</v>
      </c>
    </row>
    <row r="151" spans="1:100" ht="30" customHeight="1" x14ac:dyDescent="0.25">
      <c r="A151" s="76"/>
      <c r="B151" s="98">
        <v>122</v>
      </c>
      <c r="C151" s="99" t="s">
        <v>383</v>
      </c>
      <c r="D151" s="126" t="s">
        <v>384</v>
      </c>
      <c r="E151" s="80">
        <v>28004</v>
      </c>
      <c r="F151" s="101">
        <v>1.41</v>
      </c>
      <c r="G151" s="94">
        <v>0.8</v>
      </c>
      <c r="H151" s="90"/>
      <c r="I151" s="90"/>
      <c r="J151" s="90"/>
      <c r="K151" s="53"/>
      <c r="L151" s="102">
        <v>1.4</v>
      </c>
      <c r="M151" s="102">
        <v>1.68</v>
      </c>
      <c r="N151" s="102">
        <v>2.23</v>
      </c>
      <c r="O151" s="103">
        <v>2.57</v>
      </c>
      <c r="P151" s="104">
        <v>0</v>
      </c>
      <c r="Q151" s="104">
        <f t="shared" si="442"/>
        <v>0</v>
      </c>
      <c r="R151" s="104">
        <v>100</v>
      </c>
      <c r="S151" s="104">
        <f>(R151*$E151*$F151*$G151*$L151*$S$11)</f>
        <v>4864630.8480000002</v>
      </c>
      <c r="T151" s="104">
        <v>1</v>
      </c>
      <c r="U151" s="104">
        <f>(T151*$E151*$F151*$G151*$L151*$U$11)</f>
        <v>61913.483519999994</v>
      </c>
      <c r="V151" s="104"/>
      <c r="W151" s="105">
        <f>(V151*$E151*$F151*$G151*$L151*$W$11)</f>
        <v>0</v>
      </c>
      <c r="X151" s="104"/>
      <c r="Y151" s="104">
        <f>(X151*$E151*$F151*$G151*$L151*$Y$11)</f>
        <v>0</v>
      </c>
      <c r="Z151" s="104"/>
      <c r="AA151" s="104">
        <f>(Z151*$E151*$F151*$G151*$L151*$AA$11)</f>
        <v>0</v>
      </c>
      <c r="AB151" s="104"/>
      <c r="AC151" s="104"/>
      <c r="AD151" s="104"/>
      <c r="AE151" s="104">
        <f>(AD151*$E151*$F151*$G151*$L151*$AE$11)</f>
        <v>0</v>
      </c>
      <c r="AF151" s="104">
        <v>0</v>
      </c>
      <c r="AG151" s="105">
        <f>(AF151*$E151*$F151*$G151*$L151*$AG$11)</f>
        <v>0</v>
      </c>
      <c r="AH151" s="104"/>
      <c r="AI151" s="104">
        <f>(AH151*$E151*$F151*$G151*$L151*$AI$11)</f>
        <v>0</v>
      </c>
      <c r="AJ151" s="104">
        <v>5</v>
      </c>
      <c r="AK151" s="104">
        <f>(AJ151*$E151*$F151*$G151*$M151*$AK$11)</f>
        <v>344946.55103999999</v>
      </c>
      <c r="AL151" s="109"/>
      <c r="AM151" s="104">
        <f>(AL151*$E151*$F151*$G151*$M151*$AM$11)</f>
        <v>0</v>
      </c>
      <c r="AN151" s="104"/>
      <c r="AO151" s="108">
        <f>(AN151*$E151*$F151*$G151*$M151*$AO$11)</f>
        <v>0</v>
      </c>
      <c r="AP151" s="104"/>
      <c r="AQ151" s="104">
        <f>(AP151*$E151*$F151*$G151*$L151*$AQ$11)</f>
        <v>0</v>
      </c>
      <c r="AR151" s="104"/>
      <c r="AS151" s="105">
        <f>(AR151*$E151*$F151*$G151*$L151*$AS$11)</f>
        <v>0</v>
      </c>
      <c r="AT151" s="104"/>
      <c r="AU151" s="104">
        <f>(AT151*$E151*$F151*$G151*$L151*$AU$11)</f>
        <v>0</v>
      </c>
      <c r="AV151" s="88" t="e">
        <f>AU151-#REF!</f>
        <v>#REF!</v>
      </c>
      <c r="AW151" s="104">
        <v>0</v>
      </c>
      <c r="AX151" s="104">
        <f>(AW151*$E151*$F151*$G151*$M151*$AX$11)</f>
        <v>0</v>
      </c>
      <c r="AY151" s="104"/>
      <c r="AZ151" s="104">
        <f>(AY151*$E151*$F151*$G151*$M151*$AZ$11)</f>
        <v>0</v>
      </c>
      <c r="BA151" s="104"/>
      <c r="BB151" s="105">
        <f>(BA151*$E151*$F151*$G151*$M151*$BB$11)</f>
        <v>0</v>
      </c>
      <c r="BC151" s="104"/>
      <c r="BD151" s="104">
        <f>(BC151*$E151*$F151*$G151*$M151*$BD$11)</f>
        <v>0</v>
      </c>
      <c r="BE151" s="104"/>
      <c r="BF151" s="104">
        <f>(BE151*$E151*$F151*$G151*$M151*$BF$11)</f>
        <v>0</v>
      </c>
      <c r="BG151" s="104"/>
      <c r="BH151" s="105">
        <f>(BG151*$E151*$F151*$G151*$M151*$BH$11)</f>
        <v>0</v>
      </c>
      <c r="BI151" s="104"/>
      <c r="BJ151" s="108">
        <f>(BI151*$E151*$F151*$G151*$M151*$BJ$11)</f>
        <v>0</v>
      </c>
      <c r="BK151" s="104"/>
      <c r="BL151" s="104">
        <f>(BK151*$E151*$F151*$G151*$L151*$BL$11)</f>
        <v>0</v>
      </c>
      <c r="BM151" s="104"/>
      <c r="BN151" s="104">
        <f>(BM151*$E151*$F151*$G151*$L151*$BN$11)</f>
        <v>0</v>
      </c>
      <c r="BO151" s="104"/>
      <c r="BP151" s="104">
        <f>(BO151*$E151*$F151*$G151*$L151*$BP$11)</f>
        <v>0</v>
      </c>
      <c r="BQ151" s="104">
        <v>0</v>
      </c>
      <c r="BR151" s="104">
        <f>(BQ151*$E151*$F151*$G151*$M151*$BR$11)</f>
        <v>0</v>
      </c>
      <c r="BS151" s="104"/>
      <c r="BT151" s="105">
        <f>(BS151*$E151*$F151*$G151*$L151*$BT$11)</f>
        <v>0</v>
      </c>
      <c r="BU151" s="104"/>
      <c r="BV151" s="105">
        <f>(BU151*$E151*$F151*$G151*$L151*$BV$11)</f>
        <v>0</v>
      </c>
      <c r="BW151" s="104"/>
      <c r="BX151" s="104">
        <f>(BW151*$E151*$F151*$G151*$L151*$BX$11)</f>
        <v>0</v>
      </c>
      <c r="BY151" s="104"/>
      <c r="BZ151" s="104">
        <f>(BY151*$E151*$F151*$G151*$L151*$BZ$11)</f>
        <v>0</v>
      </c>
      <c r="CA151" s="104"/>
      <c r="CB151" s="104">
        <f>(CA151*$E151*$F151*$G151*$L151*$CB$11)</f>
        <v>0</v>
      </c>
      <c r="CC151" s="104"/>
      <c r="CD151" s="104">
        <f>(CC151*$E151*$F151*$G151*$M151*$CD$11)</f>
        <v>0</v>
      </c>
      <c r="CE151" s="109"/>
      <c r="CF151" s="104">
        <f>(CE151*$E151*$F151*$G151*$M151*$CF$11)</f>
        <v>0</v>
      </c>
      <c r="CG151" s="104"/>
      <c r="CH151" s="108">
        <f t="shared" si="443"/>
        <v>0</v>
      </c>
      <c r="CI151" s="104"/>
      <c r="CJ151" s="104">
        <f>(CI151*$E151*$F151*$G151*$M151*$CJ$11)</f>
        <v>0</v>
      </c>
      <c r="CK151" s="110"/>
      <c r="CL151" s="104">
        <f>(CK151*$E151*$F151*$G151*$M151*$CL$11)</f>
        <v>0</v>
      </c>
      <c r="CM151" s="104"/>
      <c r="CN151" s="104">
        <f>(CM151*$E151*$F151*$G151*$M151*$CN$11)</f>
        <v>0</v>
      </c>
      <c r="CO151" s="104"/>
      <c r="CP151" s="104">
        <f>(CO151*$E151*$F151*$G151*$N151*$CP$11)</f>
        <v>0</v>
      </c>
      <c r="CQ151" s="104"/>
      <c r="CR151" s="111"/>
      <c r="CS151" s="104"/>
      <c r="CT151" s="104">
        <f t="shared" si="444"/>
        <v>0</v>
      </c>
      <c r="CU151" s="105">
        <f t="shared" si="440"/>
        <v>106</v>
      </c>
      <c r="CV151" s="105">
        <f t="shared" si="441"/>
        <v>5271490.8825600008</v>
      </c>
    </row>
    <row r="152" spans="1:100" ht="30" customHeight="1" x14ac:dyDescent="0.25">
      <c r="A152" s="76"/>
      <c r="B152" s="98">
        <v>123</v>
      </c>
      <c r="C152" s="99" t="s">
        <v>385</v>
      </c>
      <c r="D152" s="126" t="s">
        <v>386</v>
      </c>
      <c r="E152" s="80">
        <v>28004</v>
      </c>
      <c r="F152" s="101">
        <v>2.19</v>
      </c>
      <c r="G152" s="94">
        <v>0.9</v>
      </c>
      <c r="H152" s="157"/>
      <c r="I152" s="157"/>
      <c r="J152" s="157"/>
      <c r="K152" s="53"/>
      <c r="L152" s="91">
        <v>1.4</v>
      </c>
      <c r="M152" s="91">
        <v>1.68</v>
      </c>
      <c r="N152" s="91">
        <v>2.23</v>
      </c>
      <c r="O152" s="92">
        <v>2.57</v>
      </c>
      <c r="P152" s="104">
        <v>50</v>
      </c>
      <c r="Q152" s="104">
        <f t="shared" ref="Q152:Q153" si="445">(P152*$E152*$F152*$G152*$L152)</f>
        <v>3863711.88</v>
      </c>
      <c r="R152" s="104">
        <v>70</v>
      </c>
      <c r="S152" s="108">
        <f t="shared" ref="S152:S153" si="446">(R152*$E152*$F152*$G152*$L152)</f>
        <v>5409196.6320000002</v>
      </c>
      <c r="T152" s="104"/>
      <c r="U152" s="104">
        <f t="shared" ref="U152:U153" si="447">(T152*$E152*$F152*$G152*$L152)</f>
        <v>0</v>
      </c>
      <c r="V152" s="104"/>
      <c r="W152" s="104">
        <f t="shared" ref="W152:W153" si="448">(V152*$E152*$F152*$G152*$L152)</f>
        <v>0</v>
      </c>
      <c r="X152" s="104"/>
      <c r="Y152" s="104">
        <f t="shared" ref="Y152:Y153" si="449">(X152*$E152*$F152*$G152*$L152)</f>
        <v>0</v>
      </c>
      <c r="Z152" s="104"/>
      <c r="AA152" s="104">
        <f t="shared" ref="AA152:AA153" si="450">(Z152*$E152*$F152*$G152*$L152)</f>
        <v>0</v>
      </c>
      <c r="AB152" s="104"/>
      <c r="AC152" s="104"/>
      <c r="AD152" s="104"/>
      <c r="AE152" s="104">
        <f t="shared" ref="AE152:AE153" si="451">(AD152*$E152*$F152*$G152*$L152)</f>
        <v>0</v>
      </c>
      <c r="AF152" s="104">
        <v>0</v>
      </c>
      <c r="AG152" s="104">
        <f t="shared" ref="AG152:AG153" si="452">(AF152*$E152*$F152*$G152*$L152)</f>
        <v>0</v>
      </c>
      <c r="AH152" s="104"/>
      <c r="AI152" s="104">
        <f t="shared" ref="AI152:AI153" si="453">(AH152*$E152*$F152*$G152*$L152)</f>
        <v>0</v>
      </c>
      <c r="AJ152" s="104">
        <v>2</v>
      </c>
      <c r="AK152" s="105">
        <f t="shared" ref="AK152:AK153" si="454">(AJ152*$E152*$F152*$G152*$M152)</f>
        <v>185458.17024000001</v>
      </c>
      <c r="AL152" s="109"/>
      <c r="AM152" s="104">
        <f t="shared" ref="AM152:AM153" si="455">(AL152*$E152*$F152*$H152*$M152)</f>
        <v>0</v>
      </c>
      <c r="AN152" s="104"/>
      <c r="AO152" s="108">
        <f t="shared" ref="AO152:AO153" si="456">(AN152*$E152*$F152*$G152*$M152)</f>
        <v>0</v>
      </c>
      <c r="AP152" s="104"/>
      <c r="AQ152" s="104">
        <f t="shared" ref="AQ152:AQ153" si="457">(AP152*$E152*$F152*$G152*$L152)</f>
        <v>0</v>
      </c>
      <c r="AR152" s="104"/>
      <c r="AS152" s="104"/>
      <c r="AT152" s="104"/>
      <c r="AU152" s="104">
        <f t="shared" ref="AU152:AU153" si="458">(AT152*$E152*$F152*$G152*$L152)</f>
        <v>0</v>
      </c>
      <c r="AV152" s="88" t="e">
        <f>AU152-#REF!</f>
        <v>#REF!</v>
      </c>
      <c r="AW152" s="104">
        <v>0</v>
      </c>
      <c r="AX152" s="104">
        <f t="shared" ref="AX152:AX153" si="459">(AW152*$E152*$F152*$G152*$M152)</f>
        <v>0</v>
      </c>
      <c r="AY152" s="104"/>
      <c r="AZ152" s="104">
        <f t="shared" ref="AZ152:AZ153" si="460">(AY152*$E152*$F152*$G152*$M152)</f>
        <v>0</v>
      </c>
      <c r="BA152" s="104"/>
      <c r="BB152" s="104">
        <f t="shared" ref="BB152:BB153" si="461">(BA152*$E152*$F152*$G152*$M152)</f>
        <v>0</v>
      </c>
      <c r="BC152" s="104"/>
      <c r="BD152" s="104">
        <f t="shared" ref="BD152:BD153" si="462">(BC152*$E152*$F152*$G152*$M152)</f>
        <v>0</v>
      </c>
      <c r="BE152" s="104"/>
      <c r="BF152" s="104">
        <f t="shared" ref="BF152:BF153" si="463">(BE152*$E152*$F152*$G152*$M152)</f>
        <v>0</v>
      </c>
      <c r="BG152" s="104"/>
      <c r="BH152" s="104">
        <f t="shared" ref="BH152:BH153" si="464">(BG152*$E152*$F152*$G152*$M152)</f>
        <v>0</v>
      </c>
      <c r="BI152" s="104"/>
      <c r="BJ152" s="108">
        <f t="shared" ref="BJ152:BJ153" si="465">(BI152*$E152*$F152*$G152*$M152)</f>
        <v>0</v>
      </c>
      <c r="BK152" s="104"/>
      <c r="BL152" s="104">
        <f t="shared" ref="BL152:BL153" si="466">(BK152*$E152*$F152*$G152*$L152)</f>
        <v>0</v>
      </c>
      <c r="BM152" s="104"/>
      <c r="BN152" s="104">
        <f t="shared" ref="BN152:BN153" si="467">(BM152*$E152*$F152*$G152*$L152)</f>
        <v>0</v>
      </c>
      <c r="BO152" s="104"/>
      <c r="BP152" s="104">
        <f t="shared" ref="BP152:BP153" si="468">(BO152*$E152*$F152*$G152*$L152)</f>
        <v>0</v>
      </c>
      <c r="BQ152" s="104">
        <v>0</v>
      </c>
      <c r="BR152" s="104">
        <f t="shared" ref="BR152:BR153" si="469">(BQ152*$E152*$F152*$G152*$M152)</f>
        <v>0</v>
      </c>
      <c r="BS152" s="104"/>
      <c r="BT152" s="104">
        <f t="shared" ref="BT152:BT153" si="470">(BS152*$E152*$F152*$G152*$L152)</f>
        <v>0</v>
      </c>
      <c r="BU152" s="104"/>
      <c r="BV152" s="104">
        <f t="shared" ref="BV152:BV153" si="471">(BU152*$E152*$F152*$G152*$L152)</f>
        <v>0</v>
      </c>
      <c r="BW152" s="104"/>
      <c r="BX152" s="104">
        <f t="shared" ref="BX152:BX153" si="472">(BW152*$E152*$F152*$G152*$L152)</f>
        <v>0</v>
      </c>
      <c r="BY152" s="104"/>
      <c r="BZ152" s="104">
        <f t="shared" ref="BZ152:BZ153" si="473">(BY152*$E152*$F152*$G152*$L152)</f>
        <v>0</v>
      </c>
      <c r="CA152" s="104"/>
      <c r="CB152" s="104">
        <f t="shared" ref="CB152:CB153" si="474">(CA152*$E152*$F152*$G152*$L152)</f>
        <v>0</v>
      </c>
      <c r="CC152" s="104"/>
      <c r="CD152" s="104">
        <f t="shared" ref="CD152:CD153" si="475">CC152*$E152*$F152*$G152*$M152</f>
        <v>0</v>
      </c>
      <c r="CE152" s="109"/>
      <c r="CF152" s="104">
        <f t="shared" ref="CF152:CF153" si="476">(CE152*$E152*$F152*$G152*$M152)</f>
        <v>0</v>
      </c>
      <c r="CG152" s="104"/>
      <c r="CH152" s="108">
        <f t="shared" ref="CH152:CH153" si="477">(CG152*$E152*$F152*$G152*$M152)</f>
        <v>0</v>
      </c>
      <c r="CI152" s="104"/>
      <c r="CJ152" s="104">
        <f t="shared" ref="CJ152:CJ153" si="478">(CI152*$E152*$F152*$G152*$M152)</f>
        <v>0</v>
      </c>
      <c r="CK152" s="110"/>
      <c r="CL152" s="104">
        <f t="shared" ref="CL152:CL153" si="479">(CK152*$E152*$F152*$G152*$M152)</f>
        <v>0</v>
      </c>
      <c r="CM152" s="104"/>
      <c r="CN152" s="104">
        <f t="shared" ref="CN152:CN153" si="480">(CM152*$E152*$F152*$G152*$M152)</f>
        <v>0</v>
      </c>
      <c r="CO152" s="104"/>
      <c r="CP152" s="104">
        <f t="shared" ref="CP152:CP153" si="481">(CO152*$E152*$F152*$G152*$N152)</f>
        <v>0</v>
      </c>
      <c r="CQ152" s="104"/>
      <c r="CR152" s="108"/>
      <c r="CS152" s="104"/>
      <c r="CT152" s="104"/>
      <c r="CU152" s="105">
        <f t="shared" si="440"/>
        <v>122</v>
      </c>
      <c r="CV152" s="105">
        <f t="shared" si="441"/>
        <v>9458366.68224</v>
      </c>
    </row>
    <row r="153" spans="1:100" ht="30" customHeight="1" x14ac:dyDescent="0.25">
      <c r="A153" s="76"/>
      <c r="B153" s="98">
        <v>124</v>
      </c>
      <c r="C153" s="99" t="s">
        <v>387</v>
      </c>
      <c r="D153" s="126" t="s">
        <v>388</v>
      </c>
      <c r="E153" s="80">
        <v>28004</v>
      </c>
      <c r="F153" s="101">
        <v>2.42</v>
      </c>
      <c r="G153" s="89">
        <v>1</v>
      </c>
      <c r="H153" s="90"/>
      <c r="I153" s="90"/>
      <c r="J153" s="90"/>
      <c r="K153" s="53"/>
      <c r="L153" s="91">
        <v>1.4</v>
      </c>
      <c r="M153" s="91">
        <v>1.68</v>
      </c>
      <c r="N153" s="91">
        <v>2.23</v>
      </c>
      <c r="O153" s="92">
        <v>2.57</v>
      </c>
      <c r="P153" s="104">
        <v>1</v>
      </c>
      <c r="Q153" s="104">
        <f t="shared" si="445"/>
        <v>94877.551999999981</v>
      </c>
      <c r="R153" s="104"/>
      <c r="S153" s="108">
        <f t="shared" si="446"/>
        <v>0</v>
      </c>
      <c r="T153" s="104"/>
      <c r="U153" s="104">
        <f t="shared" si="447"/>
        <v>0</v>
      </c>
      <c r="V153" s="104"/>
      <c r="W153" s="104">
        <f t="shared" si="448"/>
        <v>0</v>
      </c>
      <c r="X153" s="104"/>
      <c r="Y153" s="104">
        <f t="shared" si="449"/>
        <v>0</v>
      </c>
      <c r="Z153" s="104"/>
      <c r="AA153" s="104">
        <f t="shared" si="450"/>
        <v>0</v>
      </c>
      <c r="AB153" s="104"/>
      <c r="AC153" s="104"/>
      <c r="AD153" s="104"/>
      <c r="AE153" s="104">
        <f t="shared" si="451"/>
        <v>0</v>
      </c>
      <c r="AF153" s="104">
        <v>0</v>
      </c>
      <c r="AG153" s="104">
        <f t="shared" si="452"/>
        <v>0</v>
      </c>
      <c r="AH153" s="104"/>
      <c r="AI153" s="104">
        <f t="shared" si="453"/>
        <v>0</v>
      </c>
      <c r="AJ153" s="104"/>
      <c r="AK153" s="105">
        <f t="shared" si="454"/>
        <v>0</v>
      </c>
      <c r="AL153" s="109"/>
      <c r="AM153" s="104">
        <f t="shared" si="455"/>
        <v>0</v>
      </c>
      <c r="AN153" s="104"/>
      <c r="AO153" s="108">
        <f t="shared" si="456"/>
        <v>0</v>
      </c>
      <c r="AP153" s="104"/>
      <c r="AQ153" s="104">
        <f t="shared" si="457"/>
        <v>0</v>
      </c>
      <c r="AR153" s="104"/>
      <c r="AS153" s="104"/>
      <c r="AT153" s="104"/>
      <c r="AU153" s="104">
        <f t="shared" si="458"/>
        <v>0</v>
      </c>
      <c r="AV153" s="88" t="e">
        <f>AU153-#REF!</f>
        <v>#REF!</v>
      </c>
      <c r="AW153" s="104">
        <v>0</v>
      </c>
      <c r="AX153" s="104">
        <f t="shared" si="459"/>
        <v>0</v>
      </c>
      <c r="AY153" s="104"/>
      <c r="AZ153" s="104">
        <f t="shared" si="460"/>
        <v>0</v>
      </c>
      <c r="BA153" s="104"/>
      <c r="BB153" s="104">
        <f t="shared" si="461"/>
        <v>0</v>
      </c>
      <c r="BC153" s="104"/>
      <c r="BD153" s="104">
        <f t="shared" si="462"/>
        <v>0</v>
      </c>
      <c r="BE153" s="104"/>
      <c r="BF153" s="104">
        <f t="shared" si="463"/>
        <v>0</v>
      </c>
      <c r="BG153" s="104"/>
      <c r="BH153" s="104">
        <f t="shared" si="464"/>
        <v>0</v>
      </c>
      <c r="BI153" s="104"/>
      <c r="BJ153" s="108">
        <f t="shared" si="465"/>
        <v>0</v>
      </c>
      <c r="BK153" s="104"/>
      <c r="BL153" s="104">
        <f t="shared" si="466"/>
        <v>0</v>
      </c>
      <c r="BM153" s="104"/>
      <c r="BN153" s="104">
        <f t="shared" si="467"/>
        <v>0</v>
      </c>
      <c r="BO153" s="104"/>
      <c r="BP153" s="104">
        <f t="shared" si="468"/>
        <v>0</v>
      </c>
      <c r="BQ153" s="104">
        <v>0</v>
      </c>
      <c r="BR153" s="104">
        <f t="shared" si="469"/>
        <v>0</v>
      </c>
      <c r="BS153" s="104"/>
      <c r="BT153" s="104">
        <f t="shared" si="470"/>
        <v>0</v>
      </c>
      <c r="BU153" s="104"/>
      <c r="BV153" s="104">
        <f t="shared" si="471"/>
        <v>0</v>
      </c>
      <c r="BW153" s="104"/>
      <c r="BX153" s="104">
        <f t="shared" si="472"/>
        <v>0</v>
      </c>
      <c r="BY153" s="104"/>
      <c r="BZ153" s="104">
        <f t="shared" si="473"/>
        <v>0</v>
      </c>
      <c r="CA153" s="104"/>
      <c r="CB153" s="104">
        <f t="shared" si="474"/>
        <v>0</v>
      </c>
      <c r="CC153" s="104"/>
      <c r="CD153" s="104">
        <f t="shared" si="475"/>
        <v>0</v>
      </c>
      <c r="CE153" s="109"/>
      <c r="CF153" s="104">
        <f t="shared" si="476"/>
        <v>0</v>
      </c>
      <c r="CG153" s="104"/>
      <c r="CH153" s="108">
        <f t="shared" si="477"/>
        <v>0</v>
      </c>
      <c r="CI153" s="104"/>
      <c r="CJ153" s="104">
        <f t="shared" si="478"/>
        <v>0</v>
      </c>
      <c r="CK153" s="110"/>
      <c r="CL153" s="104">
        <f t="shared" si="479"/>
        <v>0</v>
      </c>
      <c r="CM153" s="104"/>
      <c r="CN153" s="104">
        <f t="shared" si="480"/>
        <v>0</v>
      </c>
      <c r="CO153" s="104"/>
      <c r="CP153" s="104">
        <f t="shared" si="481"/>
        <v>0</v>
      </c>
      <c r="CQ153" s="104"/>
      <c r="CR153" s="108"/>
      <c r="CS153" s="104"/>
      <c r="CT153" s="104"/>
      <c r="CU153" s="105">
        <f t="shared" si="440"/>
        <v>1</v>
      </c>
      <c r="CV153" s="105">
        <f t="shared" si="441"/>
        <v>94877.551999999981</v>
      </c>
    </row>
    <row r="154" spans="1:100" ht="30" customHeight="1" x14ac:dyDescent="0.25">
      <c r="A154" s="76"/>
      <c r="B154" s="98">
        <v>125</v>
      </c>
      <c r="C154" s="99" t="s">
        <v>389</v>
      </c>
      <c r="D154" s="126" t="s">
        <v>390</v>
      </c>
      <c r="E154" s="80">
        <v>28004</v>
      </c>
      <c r="F154" s="102">
        <v>1.02</v>
      </c>
      <c r="G154" s="94">
        <v>0.9</v>
      </c>
      <c r="H154" s="90"/>
      <c r="I154" s="90"/>
      <c r="J154" s="90"/>
      <c r="K154" s="53"/>
      <c r="L154" s="102">
        <v>1.4</v>
      </c>
      <c r="M154" s="102">
        <v>1.68</v>
      </c>
      <c r="N154" s="102">
        <v>2.23</v>
      </c>
      <c r="O154" s="103">
        <v>2.57</v>
      </c>
      <c r="P154" s="104">
        <v>1</v>
      </c>
      <c r="Q154" s="104">
        <f>(P154*$E154*$F154*$G154*$L154*$Q$11)</f>
        <v>39589.814880000005</v>
      </c>
      <c r="R154" s="104">
        <v>60</v>
      </c>
      <c r="S154" s="104">
        <f>(R154*$E154*$F154*$G154*$L154*$S$11)</f>
        <v>2375388.8928</v>
      </c>
      <c r="T154" s="104">
        <v>3</v>
      </c>
      <c r="U154" s="104">
        <f>(T154*$E154*$F154*$G154*$L154*$U$11)</f>
        <v>151161.11135999998</v>
      </c>
      <c r="V154" s="104"/>
      <c r="W154" s="105">
        <f>(V154*$E154*$F154*$G154*$L154*$W$11)</f>
        <v>0</v>
      </c>
      <c r="X154" s="104">
        <v>3</v>
      </c>
      <c r="Y154" s="104">
        <f>(X154*$E154*$F154*$G154*$L154*$Y$11)</f>
        <v>151161.11135999998</v>
      </c>
      <c r="Z154" s="104"/>
      <c r="AA154" s="104">
        <f>(Z154*$E154*$F154*$G154*$L154*$AA$11)</f>
        <v>0</v>
      </c>
      <c r="AB154" s="104"/>
      <c r="AC154" s="104"/>
      <c r="AD154" s="104"/>
      <c r="AE154" s="104">
        <f>(AD154*$E154*$F154*$G154*$L154*$AE$11)</f>
        <v>0</v>
      </c>
      <c r="AF154" s="104">
        <v>0</v>
      </c>
      <c r="AG154" s="105">
        <f>(AF154*$E154*$F154*$G154*$L154*$AG$11)</f>
        <v>0</v>
      </c>
      <c r="AH154" s="104"/>
      <c r="AI154" s="104">
        <f>(AH154*$E154*$F154*$G154*$L154*$AI$11)</f>
        <v>0</v>
      </c>
      <c r="AJ154" s="104">
        <v>34</v>
      </c>
      <c r="AK154" s="104">
        <f>(AJ154*$E154*$F154*$G154*$M154*$AK$11)</f>
        <v>1908948.892032</v>
      </c>
      <c r="AL154" s="109">
        <v>5</v>
      </c>
      <c r="AM154" s="104">
        <f>(AL154*$E154*$F154*$G154*$M154*$AM$11)</f>
        <v>302322.22271999996</v>
      </c>
      <c r="AN154" s="104"/>
      <c r="AO154" s="108">
        <f>(AN154*$E154*$F154*$G154*$M154*$AO$11)</f>
        <v>0</v>
      </c>
      <c r="AP154" s="104"/>
      <c r="AQ154" s="104">
        <f>(AP154*$E154*$F154*$G154*$L154*$AQ$11)</f>
        <v>0</v>
      </c>
      <c r="AR154" s="104"/>
      <c r="AS154" s="105">
        <f>(AR154*$E154*$F154*$G154*$L154*$AS$11)</f>
        <v>0</v>
      </c>
      <c r="AT154" s="104"/>
      <c r="AU154" s="104">
        <f>(AT154*$E154*$F154*$G154*$L154*$AU$11)</f>
        <v>0</v>
      </c>
      <c r="AV154" s="88" t="e">
        <f>AU154-#REF!</f>
        <v>#REF!</v>
      </c>
      <c r="AW154" s="104">
        <v>12</v>
      </c>
      <c r="AX154" s="104">
        <f>(AW154*$E154*$F154*$G154*$M154*$AX$11)</f>
        <v>570093.33427200001</v>
      </c>
      <c r="AY154" s="104"/>
      <c r="AZ154" s="104">
        <f>(AY154*$E154*$F154*$G154*$M154*$AZ$11)</f>
        <v>0</v>
      </c>
      <c r="BA154" s="104"/>
      <c r="BB154" s="105">
        <f>(BA154*$E154*$F154*$G154*$M154*$BB$11)</f>
        <v>0</v>
      </c>
      <c r="BC154" s="104"/>
      <c r="BD154" s="104">
        <f>(BC154*$E154*$F154*$G154*$M154*$BD$11)</f>
        <v>0</v>
      </c>
      <c r="BE154" s="104"/>
      <c r="BF154" s="104">
        <f>(BE154*$E154*$F154*$G154*$M154*$BF$11)</f>
        <v>0</v>
      </c>
      <c r="BG154" s="104"/>
      <c r="BH154" s="105">
        <f>(BG154*$E154*$F154*$G154*$M154*$BH$11)</f>
        <v>0</v>
      </c>
      <c r="BI154" s="104">
        <v>2</v>
      </c>
      <c r="BJ154" s="108"/>
      <c r="BK154" s="104"/>
      <c r="BL154" s="104">
        <f>(BK154*$E154*$F154*$G154*$L154*$BL$11)</f>
        <v>0</v>
      </c>
      <c r="BM154" s="104"/>
      <c r="BN154" s="104">
        <f>(BM154*$E154*$F154*$G154*$L154*$BN$11)</f>
        <v>0</v>
      </c>
      <c r="BO154" s="104"/>
      <c r="BP154" s="104">
        <f>(BO154*$E154*$F154*$G154*$L154*$BP$11)</f>
        <v>0</v>
      </c>
      <c r="BQ154" s="104">
        <v>0</v>
      </c>
      <c r="BR154" s="104">
        <f>(BQ154*$E154*$F154*$G154*$M154*$BR$11)</f>
        <v>0</v>
      </c>
      <c r="BS154" s="104"/>
      <c r="BT154" s="105">
        <f>(BS154*$E154*$F154*$G154*$L154*$BT$11)</f>
        <v>0</v>
      </c>
      <c r="BU154" s="104"/>
      <c r="BV154" s="105">
        <f>(BU154*$E154*$F154*$G154*$L154*$BV$11)</f>
        <v>0</v>
      </c>
      <c r="BW154" s="104"/>
      <c r="BX154" s="104">
        <f>(BW154*$E154*$F154*$G154*$L154*$BX$11)</f>
        <v>0</v>
      </c>
      <c r="BY154" s="104"/>
      <c r="BZ154" s="104">
        <f>(BY154*$E154*$F154*$G154*$L154*$BZ$11)</f>
        <v>0</v>
      </c>
      <c r="CA154" s="104"/>
      <c r="CB154" s="104">
        <f>(CA154*$E154*$F154*$G154*$L154*$CB$11)</f>
        <v>0</v>
      </c>
      <c r="CC154" s="104"/>
      <c r="CD154" s="104">
        <f>(CC154*$E154*$F154*$G154*$M154*$CD$11)</f>
        <v>0</v>
      </c>
      <c r="CE154" s="109"/>
      <c r="CF154" s="104">
        <f>(CE154*$E154*$F154*$G154*$M154*$CF$11)</f>
        <v>0</v>
      </c>
      <c r="CG154" s="104"/>
      <c r="CH154" s="108">
        <f>(CG154*$E154*$F154*$G154*$M154*CH$11)</f>
        <v>0</v>
      </c>
      <c r="CI154" s="104"/>
      <c r="CJ154" s="104">
        <f>(CI154*$E154*$F154*$G154*$M154*$CJ$11)</f>
        <v>0</v>
      </c>
      <c r="CK154" s="110"/>
      <c r="CL154" s="104">
        <f>(CK154*$E154*$F154*$G154*$M154*$CL$11)</f>
        <v>0</v>
      </c>
      <c r="CM154" s="104"/>
      <c r="CN154" s="104">
        <f>(CM154*$E154*$F154*$G154*$M154*$CN$11)</f>
        <v>0</v>
      </c>
      <c r="CO154" s="104"/>
      <c r="CP154" s="104">
        <f>(CO154*$E154*$F154*$G154*$N154*$CP$11)</f>
        <v>0</v>
      </c>
      <c r="CQ154" s="104"/>
      <c r="CR154" s="111"/>
      <c r="CS154" s="104"/>
      <c r="CT154" s="104">
        <f>(CS154*$E154*$F154*$G154*$L154*CT$11)/12*6+(CS154*$E154*$F154*$G154*1*CT$11)/12*6</f>
        <v>0</v>
      </c>
      <c r="CU154" s="105">
        <f t="shared" si="440"/>
        <v>120</v>
      </c>
      <c r="CV154" s="105">
        <f t="shared" si="441"/>
        <v>5498665.3794240002</v>
      </c>
    </row>
    <row r="155" spans="1:100" ht="15.75" customHeight="1" x14ac:dyDescent="0.25">
      <c r="A155" s="93">
        <v>17</v>
      </c>
      <c r="B155" s="162"/>
      <c r="C155" s="78" t="s">
        <v>391</v>
      </c>
      <c r="D155" s="127" t="s">
        <v>392</v>
      </c>
      <c r="E155" s="80">
        <v>28004</v>
      </c>
      <c r="F155" s="120">
        <v>2.96</v>
      </c>
      <c r="G155" s="128"/>
      <c r="H155" s="90"/>
      <c r="I155" s="90"/>
      <c r="J155" s="90"/>
      <c r="K155" s="95"/>
      <c r="L155" s="96">
        <v>1.4</v>
      </c>
      <c r="M155" s="96">
        <v>1.68</v>
      </c>
      <c r="N155" s="96">
        <v>2.23</v>
      </c>
      <c r="O155" s="97">
        <v>2.57</v>
      </c>
      <c r="P155" s="87">
        <f t="shared" ref="P155" si="482">SUM(P156:P162)</f>
        <v>0</v>
      </c>
      <c r="Q155" s="87">
        <f t="shared" ref="Q155:CB155" si="483">SUM(Q156:Q162)</f>
        <v>0</v>
      </c>
      <c r="R155" s="87">
        <f t="shared" si="483"/>
        <v>0</v>
      </c>
      <c r="S155" s="87">
        <f t="shared" si="483"/>
        <v>0</v>
      </c>
      <c r="T155" s="87">
        <f t="shared" si="483"/>
        <v>0</v>
      </c>
      <c r="U155" s="87">
        <f t="shared" si="483"/>
        <v>0</v>
      </c>
      <c r="V155" s="87">
        <f t="shared" si="483"/>
        <v>1375</v>
      </c>
      <c r="W155" s="87">
        <f t="shared" si="483"/>
        <v>404028841.36159992</v>
      </c>
      <c r="X155" s="87">
        <f t="shared" si="483"/>
        <v>0</v>
      </c>
      <c r="Y155" s="87">
        <f t="shared" si="483"/>
        <v>0</v>
      </c>
      <c r="Z155" s="87">
        <f t="shared" si="483"/>
        <v>0</v>
      </c>
      <c r="AA155" s="87">
        <f t="shared" si="483"/>
        <v>0</v>
      </c>
      <c r="AB155" s="87">
        <f t="shared" si="483"/>
        <v>0</v>
      </c>
      <c r="AC155" s="87">
        <f t="shared" si="483"/>
        <v>0</v>
      </c>
      <c r="AD155" s="87">
        <v>0</v>
      </c>
      <c r="AE155" s="87">
        <f t="shared" si="483"/>
        <v>0</v>
      </c>
      <c r="AF155" s="87">
        <f t="shared" si="483"/>
        <v>0</v>
      </c>
      <c r="AG155" s="87">
        <f t="shared" si="483"/>
        <v>0</v>
      </c>
      <c r="AH155" s="87">
        <f t="shared" si="483"/>
        <v>0</v>
      </c>
      <c r="AI155" s="87">
        <f t="shared" si="483"/>
        <v>0</v>
      </c>
      <c r="AJ155" s="87">
        <f t="shared" si="483"/>
        <v>374</v>
      </c>
      <c r="AK155" s="87">
        <f t="shared" si="483"/>
        <v>134997279.17894399</v>
      </c>
      <c r="AL155" s="87">
        <f t="shared" si="483"/>
        <v>0</v>
      </c>
      <c r="AM155" s="87">
        <f t="shared" si="483"/>
        <v>0</v>
      </c>
      <c r="AN155" s="87">
        <f t="shared" si="483"/>
        <v>0</v>
      </c>
      <c r="AO155" s="87">
        <f t="shared" si="483"/>
        <v>0</v>
      </c>
      <c r="AP155" s="87">
        <f t="shared" si="483"/>
        <v>0</v>
      </c>
      <c r="AQ155" s="87">
        <f t="shared" si="483"/>
        <v>0</v>
      </c>
      <c r="AR155" s="87">
        <f t="shared" si="483"/>
        <v>0</v>
      </c>
      <c r="AS155" s="87">
        <f t="shared" si="483"/>
        <v>0</v>
      </c>
      <c r="AT155" s="87">
        <f t="shared" si="483"/>
        <v>5</v>
      </c>
      <c r="AU155" s="87">
        <f t="shared" si="483"/>
        <v>0</v>
      </c>
      <c r="AV155" s="88" t="e">
        <f>AU155-#REF!</f>
        <v>#REF!</v>
      </c>
      <c r="AW155" s="87">
        <f t="shared" si="483"/>
        <v>0</v>
      </c>
      <c r="AX155" s="87">
        <f t="shared" si="483"/>
        <v>0</v>
      </c>
      <c r="AY155" s="87">
        <f t="shared" si="483"/>
        <v>461</v>
      </c>
      <c r="AZ155" s="87">
        <f t="shared" si="483"/>
        <v>76058079.887999982</v>
      </c>
      <c r="BA155" s="87">
        <f t="shared" si="483"/>
        <v>0</v>
      </c>
      <c r="BB155" s="87">
        <f t="shared" si="483"/>
        <v>0</v>
      </c>
      <c r="BC155" s="87">
        <f t="shared" si="483"/>
        <v>14</v>
      </c>
      <c r="BD155" s="87"/>
      <c r="BE155" s="87">
        <f t="shared" si="483"/>
        <v>0</v>
      </c>
      <c r="BF155" s="87">
        <f t="shared" si="483"/>
        <v>0</v>
      </c>
      <c r="BG155" s="87">
        <f t="shared" si="483"/>
        <v>22</v>
      </c>
      <c r="BH155" s="87"/>
      <c r="BI155" s="87">
        <f t="shared" si="483"/>
        <v>0</v>
      </c>
      <c r="BJ155" s="87">
        <f t="shared" si="483"/>
        <v>0</v>
      </c>
      <c r="BK155" s="87">
        <f t="shared" si="483"/>
        <v>0</v>
      </c>
      <c r="BL155" s="87">
        <f t="shared" si="483"/>
        <v>0</v>
      </c>
      <c r="BM155" s="87">
        <f t="shared" si="483"/>
        <v>60</v>
      </c>
      <c r="BN155" s="87">
        <f t="shared" si="483"/>
        <v>6323079.1679999987</v>
      </c>
      <c r="BO155" s="87">
        <f t="shared" si="483"/>
        <v>0</v>
      </c>
      <c r="BP155" s="87">
        <f t="shared" si="483"/>
        <v>0</v>
      </c>
      <c r="BQ155" s="87">
        <f t="shared" si="483"/>
        <v>13</v>
      </c>
      <c r="BR155" s="87"/>
      <c r="BS155" s="87">
        <f t="shared" si="483"/>
        <v>0</v>
      </c>
      <c r="BT155" s="87">
        <f t="shared" si="483"/>
        <v>0</v>
      </c>
      <c r="BU155" s="87">
        <f t="shared" si="483"/>
        <v>0</v>
      </c>
      <c r="BV155" s="87">
        <f t="shared" si="483"/>
        <v>0</v>
      </c>
      <c r="BW155" s="87">
        <f t="shared" si="483"/>
        <v>0</v>
      </c>
      <c r="BX155" s="87">
        <f t="shared" si="483"/>
        <v>0</v>
      </c>
      <c r="BY155" s="87">
        <f t="shared" si="483"/>
        <v>31</v>
      </c>
      <c r="BZ155" s="87">
        <f t="shared" si="483"/>
        <v>0</v>
      </c>
      <c r="CA155" s="87">
        <f t="shared" si="483"/>
        <v>1</v>
      </c>
      <c r="CB155" s="87">
        <f t="shared" si="483"/>
        <v>0</v>
      </c>
      <c r="CC155" s="87">
        <f t="shared" ref="CC155:CT155" si="484">SUM(CC156:CC162)</f>
        <v>9</v>
      </c>
      <c r="CD155" s="87"/>
      <c r="CE155" s="87">
        <f t="shared" si="484"/>
        <v>0</v>
      </c>
      <c r="CF155" s="87">
        <f t="shared" si="484"/>
        <v>0</v>
      </c>
      <c r="CG155" s="87">
        <f t="shared" si="484"/>
        <v>0</v>
      </c>
      <c r="CH155" s="87">
        <f t="shared" si="484"/>
        <v>0</v>
      </c>
      <c r="CI155" s="87">
        <f t="shared" si="484"/>
        <v>0</v>
      </c>
      <c r="CJ155" s="87">
        <f t="shared" si="484"/>
        <v>0</v>
      </c>
      <c r="CK155" s="87">
        <f t="shared" si="484"/>
        <v>0</v>
      </c>
      <c r="CL155" s="87">
        <f t="shared" si="484"/>
        <v>0</v>
      </c>
      <c r="CM155" s="87">
        <f t="shared" si="484"/>
        <v>0</v>
      </c>
      <c r="CN155" s="87">
        <f t="shared" si="484"/>
        <v>0</v>
      </c>
      <c r="CO155" s="87">
        <f t="shared" si="484"/>
        <v>0</v>
      </c>
      <c r="CP155" s="87">
        <f t="shared" si="484"/>
        <v>0</v>
      </c>
      <c r="CQ155" s="87">
        <f t="shared" si="484"/>
        <v>0</v>
      </c>
      <c r="CR155" s="87"/>
      <c r="CS155" s="87">
        <f t="shared" si="484"/>
        <v>0</v>
      </c>
      <c r="CT155" s="87">
        <f t="shared" si="484"/>
        <v>0</v>
      </c>
      <c r="CU155" s="87">
        <f>SUM(CU156:CU162)</f>
        <v>2365</v>
      </c>
      <c r="CV155" s="87">
        <f t="shared" ref="CV155" si="485">SUM(CV156:CV162)</f>
        <v>621407279.59654391</v>
      </c>
    </row>
    <row r="156" spans="1:100" ht="30" customHeight="1" x14ac:dyDescent="0.25">
      <c r="A156" s="76"/>
      <c r="B156" s="98">
        <v>126</v>
      </c>
      <c r="C156" s="99" t="s">
        <v>393</v>
      </c>
      <c r="D156" s="126" t="s">
        <v>394</v>
      </c>
      <c r="E156" s="80">
        <v>28004</v>
      </c>
      <c r="F156" s="101">
        <v>4.21</v>
      </c>
      <c r="G156" s="94">
        <v>1.4</v>
      </c>
      <c r="H156" s="94"/>
      <c r="I156" s="94"/>
      <c r="J156" s="94"/>
      <c r="K156" s="53"/>
      <c r="L156" s="102">
        <v>1.4</v>
      </c>
      <c r="M156" s="102">
        <v>1.68</v>
      </c>
      <c r="N156" s="102">
        <v>2.23</v>
      </c>
      <c r="O156" s="103">
        <v>2.57</v>
      </c>
      <c r="P156" s="104"/>
      <c r="Q156" s="104">
        <f t="shared" ref="Q156:Q162" si="486">(P156*$E156*$F156*$G156*$L156*$Q$11)</f>
        <v>0</v>
      </c>
      <c r="R156" s="104"/>
      <c r="S156" s="104">
        <f t="shared" ref="S156:S162" si="487">(R156*$E156*$F156*$G156*$L156*$S$11)</f>
        <v>0</v>
      </c>
      <c r="T156" s="104"/>
      <c r="U156" s="104">
        <f t="shared" ref="U156:U162" si="488">(T156*$E156*$F156*$G156*$L156*$U$11)</f>
        <v>0</v>
      </c>
      <c r="V156" s="104">
        <v>490</v>
      </c>
      <c r="W156" s="105">
        <f t="shared" ref="W156:W162" si="489">(V156*$E156*$F156*$G156*$L156*$W$11)</f>
        <v>158519375.19039997</v>
      </c>
      <c r="X156" s="104"/>
      <c r="Y156" s="104">
        <f t="shared" ref="Y156:Y162" si="490">(X156*$E156*$F156*$G156*$L156*$Y$11)</f>
        <v>0</v>
      </c>
      <c r="Z156" s="104"/>
      <c r="AA156" s="104">
        <f t="shared" ref="AA156:AA162" si="491">(Z156*$E156*$F156*$G156*$L156*$AA$11)</f>
        <v>0</v>
      </c>
      <c r="AB156" s="104"/>
      <c r="AC156" s="104"/>
      <c r="AD156" s="104"/>
      <c r="AE156" s="104">
        <f t="shared" ref="AE156:AE162" si="492">(AD156*$E156*$F156*$G156*$L156*$AE$11)</f>
        <v>0</v>
      </c>
      <c r="AF156" s="104"/>
      <c r="AG156" s="105">
        <f t="shared" ref="AG156:AG162" si="493">(AF156*$E156*$F156*$G156*$L156*$AG$11)</f>
        <v>0</v>
      </c>
      <c r="AH156" s="104"/>
      <c r="AI156" s="104">
        <f t="shared" ref="AI156:AI162" si="494">(AH156*$E156*$F156*$G156*$L156*$AI$11)</f>
        <v>0</v>
      </c>
      <c r="AJ156" s="104">
        <v>210</v>
      </c>
      <c r="AK156" s="104">
        <f t="shared" ref="AK156:AK162" si="495">(AJ156*$E156*$F156*$G156*$M156*$AK$11)</f>
        <v>75701089.376639992</v>
      </c>
      <c r="AL156" s="109"/>
      <c r="AM156" s="104">
        <f t="shared" ref="AM156:AM162" si="496">(AL156*$E156*$F156*$G156*$M156*$AM$11)</f>
        <v>0</v>
      </c>
      <c r="AN156" s="104"/>
      <c r="AO156" s="108">
        <f t="shared" ref="AO156:AO162" si="497">(AN156*$E156*$F156*$G156*$M156*$AO$11)</f>
        <v>0</v>
      </c>
      <c r="AP156" s="104"/>
      <c r="AQ156" s="104">
        <f t="shared" ref="AQ156:AQ162" si="498">(AP156*$E156*$F156*$G156*$L156*$AQ$11)</f>
        <v>0</v>
      </c>
      <c r="AR156" s="104"/>
      <c r="AS156" s="105">
        <f t="shared" ref="AS156:AS162" si="499">(AR156*$E156*$F156*$G156*$L156*$AS$11)</f>
        <v>0</v>
      </c>
      <c r="AT156" s="104"/>
      <c r="AU156" s="104">
        <f t="shared" ref="AU156:AU162" si="500">(AT156*$E156*$F156*$G156*$L156*$AU$11)</f>
        <v>0</v>
      </c>
      <c r="AV156" s="88" t="e">
        <f>AU156-#REF!</f>
        <v>#REF!</v>
      </c>
      <c r="AW156" s="104"/>
      <c r="AX156" s="104">
        <f t="shared" ref="AX156:AX162" si="501">(AW156*$E156*$F156*$G156*$M156*$AX$11)</f>
        <v>0</v>
      </c>
      <c r="AY156" s="104">
        <v>133</v>
      </c>
      <c r="AZ156" s="104">
        <f t="shared" ref="AZ156:AZ162" si="502">(AY156*$E156*$F156*$G156*$M156*$AZ$11)</f>
        <v>36880017.901439995</v>
      </c>
      <c r="BA156" s="104"/>
      <c r="BB156" s="105">
        <f t="shared" ref="BB156:BB162" si="503">(BA156*$E156*$F156*$G156*$M156*$BB$11)</f>
        <v>0</v>
      </c>
      <c r="BC156" s="104">
        <v>4</v>
      </c>
      <c r="BD156" s="104"/>
      <c r="BE156" s="104"/>
      <c r="BF156" s="104">
        <f t="shared" ref="BF156:BF162" si="504">(BE156*$E156*$F156*$G156*$M156*$BF$11)</f>
        <v>0</v>
      </c>
      <c r="BG156" s="104">
        <v>12</v>
      </c>
      <c r="BH156" s="105"/>
      <c r="BI156" s="104"/>
      <c r="BJ156" s="108">
        <f t="shared" ref="BJ156:BJ162" si="505">(BI156*$E156*$F156*$G156*$M156*$BJ$11)</f>
        <v>0</v>
      </c>
      <c r="BK156" s="104"/>
      <c r="BL156" s="104">
        <f t="shared" ref="BL156:BL162" si="506">(BK156*$E156*$F156*$G156*$L156*$BL$11)</f>
        <v>0</v>
      </c>
      <c r="BM156" s="104"/>
      <c r="BN156" s="104">
        <f t="shared" ref="BN156:BN162" si="507">(BM156*$E156*$F156*$G156*$L156*$BN$11)</f>
        <v>0</v>
      </c>
      <c r="BO156" s="104"/>
      <c r="BP156" s="104">
        <f t="shared" ref="BP156:BP162" si="508">(BO156*$E156*$F156*$G156*$L156*$BP$11)</f>
        <v>0</v>
      </c>
      <c r="BQ156" s="104">
        <v>0</v>
      </c>
      <c r="BR156" s="104">
        <f t="shared" ref="BR156:BR162" si="509">(BQ156*$E156*$F156*$G156*$M156*$BR$11)</f>
        <v>0</v>
      </c>
      <c r="BS156" s="104"/>
      <c r="BT156" s="105">
        <f t="shared" ref="BT156:BT162" si="510">(BS156*$E156*$F156*$G156*$L156*$BT$11)</f>
        <v>0</v>
      </c>
      <c r="BU156" s="104"/>
      <c r="BV156" s="105">
        <f t="shared" ref="BV156:BV162" si="511">(BU156*$E156*$F156*$G156*$L156*$BV$11)</f>
        <v>0</v>
      </c>
      <c r="BW156" s="104"/>
      <c r="BX156" s="104">
        <f t="shared" ref="BX156:BX162" si="512">(BW156*$E156*$F156*$G156*$L156*$BX$11)</f>
        <v>0</v>
      </c>
      <c r="BY156" s="104"/>
      <c r="BZ156" s="104">
        <f t="shared" ref="BZ156:BZ162" si="513">(BY156*$E156*$F156*$G156*$L156*$BZ$11)</f>
        <v>0</v>
      </c>
      <c r="CA156" s="104"/>
      <c r="CB156" s="104">
        <f t="shared" ref="CB156:CB162" si="514">(CA156*$E156*$F156*$G156*$L156*$CB$11)</f>
        <v>0</v>
      </c>
      <c r="CC156" s="104">
        <v>3</v>
      </c>
      <c r="CD156" s="104"/>
      <c r="CE156" s="109"/>
      <c r="CF156" s="104">
        <f t="shared" ref="CF156:CF162" si="515">(CE156*$E156*$F156*$G156*$M156*$CF$11)</f>
        <v>0</v>
      </c>
      <c r="CG156" s="104"/>
      <c r="CH156" s="108">
        <f t="shared" ref="CH156:CH162" si="516">(CG156*$E156*$F156*$G156*$M156*CH$11)</f>
        <v>0</v>
      </c>
      <c r="CI156" s="104"/>
      <c r="CJ156" s="104">
        <f t="shared" ref="CJ156:CJ162" si="517">(CI156*$E156*$F156*$G156*$M156*$CJ$11)</f>
        <v>0</v>
      </c>
      <c r="CK156" s="110"/>
      <c r="CL156" s="104">
        <f t="shared" ref="CL156:CL162" si="518">(CK156*$E156*$F156*$G156*$M156*$CL$11)</f>
        <v>0</v>
      </c>
      <c r="CM156" s="104"/>
      <c r="CN156" s="104">
        <f t="shared" ref="CN156:CN162" si="519">(CM156*$E156*$F156*$G156*$M156*$CN$11)</f>
        <v>0</v>
      </c>
      <c r="CO156" s="104"/>
      <c r="CP156" s="104">
        <f t="shared" ref="CP156:CP162" si="520">(CO156*$E156*$F156*$G156*$N156*$CP$11)</f>
        <v>0</v>
      </c>
      <c r="CQ156" s="104"/>
      <c r="CR156" s="111"/>
      <c r="CS156" s="104"/>
      <c r="CT156" s="104">
        <f t="shared" ref="CT156:CT162" si="521">(CS156*$E156*$F156*$G156*$L156*CT$11)/12*6+(CS156*$E156*$F156*$G156*1*CT$11)/12*6</f>
        <v>0</v>
      </c>
      <c r="CU156" s="105">
        <f t="shared" ref="CU156:CV162" si="522">SUM(P156,R156,T156,V156,X156,Z156,AB156,AD156,AF156,AL156,BO156,AH156,AR156,CA156,AT156,AW156,AJ156,BA156,AN156,BC156,CC156,BE156,BG156,BI156,BQ156,BK156,BM156,BS156,BU156,BW156,BY156,CE156,AY156,AP156,CG156,CI156,CK156,CM156,CO156,CQ156,CS156)</f>
        <v>852</v>
      </c>
      <c r="CV156" s="105">
        <f t="shared" si="522"/>
        <v>271100482.46847999</v>
      </c>
    </row>
    <row r="157" spans="1:100" ht="30" customHeight="1" x14ac:dyDescent="0.25">
      <c r="A157" s="76"/>
      <c r="B157" s="98">
        <v>127</v>
      </c>
      <c r="C157" s="99" t="s">
        <v>395</v>
      </c>
      <c r="D157" s="163" t="s">
        <v>396</v>
      </c>
      <c r="E157" s="80">
        <v>28004</v>
      </c>
      <c r="F157" s="164">
        <v>15.63</v>
      </c>
      <c r="G157" s="94">
        <v>1.4</v>
      </c>
      <c r="H157" s="94"/>
      <c r="I157" s="94"/>
      <c r="J157" s="94"/>
      <c r="K157" s="53"/>
      <c r="L157" s="102">
        <v>1.4</v>
      </c>
      <c r="M157" s="102">
        <v>1.68</v>
      </c>
      <c r="N157" s="102">
        <v>2.23</v>
      </c>
      <c r="O157" s="103">
        <v>2.57</v>
      </c>
      <c r="P157" s="104"/>
      <c r="Q157" s="104">
        <f t="shared" si="486"/>
        <v>0</v>
      </c>
      <c r="R157" s="104"/>
      <c r="S157" s="104">
        <f t="shared" si="487"/>
        <v>0</v>
      </c>
      <c r="T157" s="104"/>
      <c r="U157" s="104">
        <f t="shared" si="488"/>
        <v>0</v>
      </c>
      <c r="V157" s="104">
        <v>15</v>
      </c>
      <c r="W157" s="105">
        <f t="shared" si="489"/>
        <v>18015835.723199997</v>
      </c>
      <c r="X157" s="104"/>
      <c r="Y157" s="104">
        <f t="shared" si="490"/>
        <v>0</v>
      </c>
      <c r="Z157" s="104"/>
      <c r="AA157" s="104">
        <f t="shared" si="491"/>
        <v>0</v>
      </c>
      <c r="AB157" s="104"/>
      <c r="AC157" s="104"/>
      <c r="AD157" s="104"/>
      <c r="AE157" s="104">
        <f t="shared" si="492"/>
        <v>0</v>
      </c>
      <c r="AF157" s="104"/>
      <c r="AG157" s="105">
        <f t="shared" si="493"/>
        <v>0</v>
      </c>
      <c r="AH157" s="104"/>
      <c r="AI157" s="104">
        <f t="shared" si="494"/>
        <v>0</v>
      </c>
      <c r="AJ157" s="104">
        <f>25-10</f>
        <v>15</v>
      </c>
      <c r="AK157" s="104">
        <f t="shared" si="495"/>
        <v>20074788.377280001</v>
      </c>
      <c r="AL157" s="109"/>
      <c r="AM157" s="104">
        <f t="shared" si="496"/>
        <v>0</v>
      </c>
      <c r="AN157" s="104"/>
      <c r="AO157" s="108">
        <f t="shared" si="497"/>
        <v>0</v>
      </c>
      <c r="AP157" s="104"/>
      <c r="AQ157" s="104">
        <f t="shared" si="498"/>
        <v>0</v>
      </c>
      <c r="AR157" s="104"/>
      <c r="AS157" s="105">
        <f t="shared" si="499"/>
        <v>0</v>
      </c>
      <c r="AT157" s="104"/>
      <c r="AU157" s="104">
        <f t="shared" si="500"/>
        <v>0</v>
      </c>
      <c r="AV157" s="88" t="e">
        <f>AU157-#REF!</f>
        <v>#REF!</v>
      </c>
      <c r="AW157" s="104"/>
      <c r="AX157" s="104">
        <f t="shared" si="501"/>
        <v>0</v>
      </c>
      <c r="AY157" s="104">
        <v>4</v>
      </c>
      <c r="AZ157" s="104">
        <f t="shared" si="502"/>
        <v>4117905.3081599995</v>
      </c>
      <c r="BA157" s="104"/>
      <c r="BB157" s="105">
        <f t="shared" si="503"/>
        <v>0</v>
      </c>
      <c r="BC157" s="104"/>
      <c r="BD157" s="104">
        <f t="shared" ref="BD156:BD162" si="523">(BC157*$E157*$F157*$G157*$M157*$BD$11)</f>
        <v>0</v>
      </c>
      <c r="BE157" s="104"/>
      <c r="BF157" s="104">
        <f t="shared" si="504"/>
        <v>0</v>
      </c>
      <c r="BG157" s="104"/>
      <c r="BH157" s="105">
        <f t="shared" ref="BH156:BH162" si="524">(BG157*$E157*$F157*$G157*$M157*$BH$11)</f>
        <v>0</v>
      </c>
      <c r="BI157" s="104"/>
      <c r="BJ157" s="108">
        <f t="shared" si="505"/>
        <v>0</v>
      </c>
      <c r="BK157" s="104"/>
      <c r="BL157" s="104">
        <f t="shared" si="506"/>
        <v>0</v>
      </c>
      <c r="BM157" s="104"/>
      <c r="BN157" s="104">
        <f t="shared" si="507"/>
        <v>0</v>
      </c>
      <c r="BO157" s="104"/>
      <c r="BP157" s="104">
        <f t="shared" si="508"/>
        <v>0</v>
      </c>
      <c r="BQ157" s="104">
        <v>0</v>
      </c>
      <c r="BR157" s="104">
        <f t="shared" si="509"/>
        <v>0</v>
      </c>
      <c r="BS157" s="104"/>
      <c r="BT157" s="105">
        <f t="shared" si="510"/>
        <v>0</v>
      </c>
      <c r="BU157" s="104"/>
      <c r="BV157" s="105">
        <f t="shared" si="511"/>
        <v>0</v>
      </c>
      <c r="BW157" s="104"/>
      <c r="BX157" s="104">
        <f t="shared" si="512"/>
        <v>0</v>
      </c>
      <c r="BY157" s="104"/>
      <c r="BZ157" s="104">
        <f t="shared" si="513"/>
        <v>0</v>
      </c>
      <c r="CA157" s="104"/>
      <c r="CB157" s="104">
        <f t="shared" si="514"/>
        <v>0</v>
      </c>
      <c r="CC157" s="104"/>
      <c r="CD157" s="104">
        <f t="shared" ref="CD156:CD162" si="525">(CC157*$E157*$F157*$G157*$M157*$CD$11)</f>
        <v>0</v>
      </c>
      <c r="CE157" s="109"/>
      <c r="CF157" s="104">
        <f t="shared" si="515"/>
        <v>0</v>
      </c>
      <c r="CG157" s="104"/>
      <c r="CH157" s="108">
        <f t="shared" si="516"/>
        <v>0</v>
      </c>
      <c r="CI157" s="104"/>
      <c r="CJ157" s="104">
        <f t="shared" si="517"/>
        <v>0</v>
      </c>
      <c r="CK157" s="110"/>
      <c r="CL157" s="104">
        <f t="shared" si="518"/>
        <v>0</v>
      </c>
      <c r="CM157" s="104"/>
      <c r="CN157" s="104">
        <f t="shared" si="519"/>
        <v>0</v>
      </c>
      <c r="CO157" s="104"/>
      <c r="CP157" s="104">
        <f t="shared" si="520"/>
        <v>0</v>
      </c>
      <c r="CQ157" s="104"/>
      <c r="CR157" s="111"/>
      <c r="CS157" s="104"/>
      <c r="CT157" s="104">
        <f t="shared" si="521"/>
        <v>0</v>
      </c>
      <c r="CU157" s="105">
        <f t="shared" si="522"/>
        <v>34</v>
      </c>
      <c r="CV157" s="105">
        <f t="shared" si="522"/>
        <v>42208529.408639997</v>
      </c>
    </row>
    <row r="158" spans="1:100" ht="75" x14ac:dyDescent="0.25">
      <c r="A158" s="76"/>
      <c r="B158" s="98">
        <v>128</v>
      </c>
      <c r="C158" s="99" t="s">
        <v>397</v>
      </c>
      <c r="D158" s="163" t="s">
        <v>398</v>
      </c>
      <c r="E158" s="80">
        <v>28004</v>
      </c>
      <c r="F158" s="165">
        <v>7.4</v>
      </c>
      <c r="G158" s="94">
        <v>1.4</v>
      </c>
      <c r="H158" s="94"/>
      <c r="I158" s="94"/>
      <c r="J158" s="94"/>
      <c r="K158" s="53"/>
      <c r="L158" s="102">
        <v>1.4</v>
      </c>
      <c r="M158" s="102">
        <v>1.68</v>
      </c>
      <c r="N158" s="102">
        <v>2.23</v>
      </c>
      <c r="O158" s="103">
        <v>2.57</v>
      </c>
      <c r="P158" s="104"/>
      <c r="Q158" s="104">
        <f t="shared" si="486"/>
        <v>0</v>
      </c>
      <c r="R158" s="104"/>
      <c r="S158" s="104">
        <f t="shared" si="487"/>
        <v>0</v>
      </c>
      <c r="T158" s="104"/>
      <c r="U158" s="104">
        <f t="shared" si="488"/>
        <v>0</v>
      </c>
      <c r="V158" s="104">
        <v>260</v>
      </c>
      <c r="W158" s="105">
        <f t="shared" si="489"/>
        <v>147845885.82399997</v>
      </c>
      <c r="X158" s="104"/>
      <c r="Y158" s="104">
        <f t="shared" si="490"/>
        <v>0</v>
      </c>
      <c r="Z158" s="104"/>
      <c r="AA158" s="104">
        <f t="shared" si="491"/>
        <v>0</v>
      </c>
      <c r="AB158" s="104"/>
      <c r="AC158" s="104"/>
      <c r="AD158" s="104"/>
      <c r="AE158" s="104">
        <f t="shared" si="492"/>
        <v>0</v>
      </c>
      <c r="AF158" s="104"/>
      <c r="AG158" s="105">
        <f t="shared" si="493"/>
        <v>0</v>
      </c>
      <c r="AH158" s="104"/>
      <c r="AI158" s="104">
        <f t="shared" si="494"/>
        <v>0</v>
      </c>
      <c r="AJ158" s="104">
        <v>33</v>
      </c>
      <c r="AK158" s="104">
        <f t="shared" si="495"/>
        <v>20909632.42368</v>
      </c>
      <c r="AL158" s="109"/>
      <c r="AM158" s="104">
        <f t="shared" si="496"/>
        <v>0</v>
      </c>
      <c r="AN158" s="104"/>
      <c r="AO158" s="108">
        <f t="shared" si="497"/>
        <v>0</v>
      </c>
      <c r="AP158" s="104"/>
      <c r="AQ158" s="104">
        <f t="shared" si="498"/>
        <v>0</v>
      </c>
      <c r="AR158" s="104"/>
      <c r="AS158" s="105">
        <f t="shared" si="499"/>
        <v>0</v>
      </c>
      <c r="AT158" s="104"/>
      <c r="AU158" s="104">
        <f t="shared" si="500"/>
        <v>0</v>
      </c>
      <c r="AV158" s="88" t="e">
        <f>AU158-#REF!</f>
        <v>#REF!</v>
      </c>
      <c r="AW158" s="104"/>
      <c r="AX158" s="104">
        <f t="shared" si="501"/>
        <v>0</v>
      </c>
      <c r="AY158" s="104"/>
      <c r="AZ158" s="104">
        <f t="shared" si="502"/>
        <v>0</v>
      </c>
      <c r="BA158" s="104"/>
      <c r="BB158" s="105">
        <f t="shared" si="503"/>
        <v>0</v>
      </c>
      <c r="BC158" s="104"/>
      <c r="BD158" s="104">
        <f t="shared" si="523"/>
        <v>0</v>
      </c>
      <c r="BE158" s="104"/>
      <c r="BF158" s="104">
        <f t="shared" si="504"/>
        <v>0</v>
      </c>
      <c r="BG158" s="104"/>
      <c r="BH158" s="105">
        <f t="shared" si="524"/>
        <v>0</v>
      </c>
      <c r="BI158" s="104"/>
      <c r="BJ158" s="108">
        <f t="shared" si="505"/>
        <v>0</v>
      </c>
      <c r="BK158" s="104"/>
      <c r="BL158" s="104">
        <f t="shared" si="506"/>
        <v>0</v>
      </c>
      <c r="BM158" s="104"/>
      <c r="BN158" s="104">
        <f t="shared" si="507"/>
        <v>0</v>
      </c>
      <c r="BO158" s="104"/>
      <c r="BP158" s="104">
        <f t="shared" si="508"/>
        <v>0</v>
      </c>
      <c r="BQ158" s="104">
        <v>0</v>
      </c>
      <c r="BR158" s="104">
        <f t="shared" si="509"/>
        <v>0</v>
      </c>
      <c r="BS158" s="104"/>
      <c r="BT158" s="105">
        <f t="shared" si="510"/>
        <v>0</v>
      </c>
      <c r="BU158" s="104"/>
      <c r="BV158" s="105">
        <f t="shared" si="511"/>
        <v>0</v>
      </c>
      <c r="BW158" s="104"/>
      <c r="BX158" s="104">
        <f t="shared" si="512"/>
        <v>0</v>
      </c>
      <c r="BY158" s="104"/>
      <c r="BZ158" s="104">
        <f t="shared" si="513"/>
        <v>0</v>
      </c>
      <c r="CA158" s="104"/>
      <c r="CB158" s="104">
        <f t="shared" si="514"/>
        <v>0</v>
      </c>
      <c r="CC158" s="104"/>
      <c r="CD158" s="104">
        <f t="shared" si="525"/>
        <v>0</v>
      </c>
      <c r="CE158" s="109"/>
      <c r="CF158" s="104">
        <f t="shared" si="515"/>
        <v>0</v>
      </c>
      <c r="CG158" s="104"/>
      <c r="CH158" s="108">
        <f t="shared" si="516"/>
        <v>0</v>
      </c>
      <c r="CI158" s="104"/>
      <c r="CJ158" s="104">
        <f t="shared" si="517"/>
        <v>0</v>
      </c>
      <c r="CK158" s="110"/>
      <c r="CL158" s="104">
        <f t="shared" si="518"/>
        <v>0</v>
      </c>
      <c r="CM158" s="104"/>
      <c r="CN158" s="104">
        <f t="shared" si="519"/>
        <v>0</v>
      </c>
      <c r="CO158" s="104"/>
      <c r="CP158" s="104">
        <f t="shared" si="520"/>
        <v>0</v>
      </c>
      <c r="CQ158" s="104"/>
      <c r="CR158" s="111"/>
      <c r="CS158" s="104"/>
      <c r="CT158" s="104">
        <f t="shared" si="521"/>
        <v>0</v>
      </c>
      <c r="CU158" s="105">
        <f t="shared" si="522"/>
        <v>293</v>
      </c>
      <c r="CV158" s="105">
        <f t="shared" si="522"/>
        <v>168755518.24767998</v>
      </c>
    </row>
    <row r="159" spans="1:100" ht="30" customHeight="1" x14ac:dyDescent="0.25">
      <c r="A159" s="76"/>
      <c r="B159" s="98">
        <v>129</v>
      </c>
      <c r="C159" s="99" t="s">
        <v>399</v>
      </c>
      <c r="D159" s="126" t="s">
        <v>400</v>
      </c>
      <c r="E159" s="80">
        <v>28004</v>
      </c>
      <c r="F159" s="101">
        <v>1.92</v>
      </c>
      <c r="G159" s="94">
        <v>1.4</v>
      </c>
      <c r="H159" s="157"/>
      <c r="I159" s="157"/>
      <c r="J159" s="157"/>
      <c r="K159" s="53"/>
      <c r="L159" s="102">
        <v>1.4</v>
      </c>
      <c r="M159" s="102">
        <v>1.68</v>
      </c>
      <c r="N159" s="102">
        <v>2.23</v>
      </c>
      <c r="O159" s="103">
        <v>2.57</v>
      </c>
      <c r="P159" s="104"/>
      <c r="Q159" s="104">
        <f t="shared" si="486"/>
        <v>0</v>
      </c>
      <c r="R159" s="104"/>
      <c r="S159" s="104">
        <f t="shared" si="487"/>
        <v>0</v>
      </c>
      <c r="T159" s="104"/>
      <c r="U159" s="104">
        <f t="shared" si="488"/>
        <v>0</v>
      </c>
      <c r="V159" s="104">
        <v>230</v>
      </c>
      <c r="W159" s="105">
        <f t="shared" si="489"/>
        <v>33933858.2016</v>
      </c>
      <c r="X159" s="104"/>
      <c r="Y159" s="104">
        <f t="shared" si="490"/>
        <v>0</v>
      </c>
      <c r="Z159" s="104"/>
      <c r="AA159" s="104">
        <f t="shared" si="491"/>
        <v>0</v>
      </c>
      <c r="AB159" s="104"/>
      <c r="AC159" s="104"/>
      <c r="AD159" s="104"/>
      <c r="AE159" s="104">
        <f t="shared" si="492"/>
        <v>0</v>
      </c>
      <c r="AF159" s="104"/>
      <c r="AG159" s="105">
        <f t="shared" si="493"/>
        <v>0</v>
      </c>
      <c r="AH159" s="104"/>
      <c r="AI159" s="104">
        <f t="shared" si="494"/>
        <v>0</v>
      </c>
      <c r="AJ159" s="104">
        <v>20</v>
      </c>
      <c r="AK159" s="104">
        <f t="shared" si="495"/>
        <v>3288001.1673599994</v>
      </c>
      <c r="AL159" s="109"/>
      <c r="AM159" s="104">
        <f t="shared" si="496"/>
        <v>0</v>
      </c>
      <c r="AN159" s="104"/>
      <c r="AO159" s="108">
        <f t="shared" si="497"/>
        <v>0</v>
      </c>
      <c r="AP159" s="104"/>
      <c r="AQ159" s="104">
        <f t="shared" si="498"/>
        <v>0</v>
      </c>
      <c r="AR159" s="104"/>
      <c r="AS159" s="105">
        <f t="shared" si="499"/>
        <v>0</v>
      </c>
      <c r="AT159" s="104"/>
      <c r="AU159" s="104">
        <f t="shared" si="500"/>
        <v>0</v>
      </c>
      <c r="AV159" s="88" t="e">
        <f>AU159-#REF!</f>
        <v>#REF!</v>
      </c>
      <c r="AW159" s="104"/>
      <c r="AX159" s="104">
        <f t="shared" si="501"/>
        <v>0</v>
      </c>
      <c r="AY159" s="104">
        <v>120</v>
      </c>
      <c r="AZ159" s="104">
        <f t="shared" si="502"/>
        <v>15175390.003199996</v>
      </c>
      <c r="BA159" s="104"/>
      <c r="BB159" s="105">
        <f t="shared" si="503"/>
        <v>0</v>
      </c>
      <c r="BC159" s="104"/>
      <c r="BD159" s="104">
        <f t="shared" si="523"/>
        <v>0</v>
      </c>
      <c r="BE159" s="104"/>
      <c r="BF159" s="104">
        <f t="shared" si="504"/>
        <v>0</v>
      </c>
      <c r="BG159" s="104"/>
      <c r="BH159" s="105">
        <f t="shared" si="524"/>
        <v>0</v>
      </c>
      <c r="BI159" s="104"/>
      <c r="BJ159" s="108">
        <f t="shared" si="505"/>
        <v>0</v>
      </c>
      <c r="BK159" s="104"/>
      <c r="BL159" s="104">
        <f t="shared" si="506"/>
        <v>0</v>
      </c>
      <c r="BM159" s="104">
        <v>60</v>
      </c>
      <c r="BN159" s="104">
        <f t="shared" si="507"/>
        <v>6323079.1679999987</v>
      </c>
      <c r="BO159" s="104"/>
      <c r="BP159" s="104">
        <f t="shared" si="508"/>
        <v>0</v>
      </c>
      <c r="BQ159" s="104">
        <v>8</v>
      </c>
      <c r="BR159" s="104"/>
      <c r="BS159" s="104"/>
      <c r="BT159" s="105">
        <f t="shared" si="510"/>
        <v>0</v>
      </c>
      <c r="BU159" s="104"/>
      <c r="BV159" s="105">
        <f t="shared" si="511"/>
        <v>0</v>
      </c>
      <c r="BW159" s="104"/>
      <c r="BX159" s="104">
        <f t="shared" si="512"/>
        <v>0</v>
      </c>
      <c r="BY159" s="104">
        <v>12</v>
      </c>
      <c r="BZ159" s="104"/>
      <c r="CA159" s="104"/>
      <c r="CB159" s="104">
        <f t="shared" si="514"/>
        <v>0</v>
      </c>
      <c r="CC159" s="104">
        <v>5</v>
      </c>
      <c r="CD159" s="104"/>
      <c r="CE159" s="109"/>
      <c r="CF159" s="104">
        <f t="shared" si="515"/>
        <v>0</v>
      </c>
      <c r="CG159" s="104"/>
      <c r="CH159" s="108">
        <f t="shared" si="516"/>
        <v>0</v>
      </c>
      <c r="CI159" s="104"/>
      <c r="CJ159" s="104">
        <f t="shared" si="517"/>
        <v>0</v>
      </c>
      <c r="CK159" s="110"/>
      <c r="CL159" s="104">
        <f t="shared" si="518"/>
        <v>0</v>
      </c>
      <c r="CM159" s="104"/>
      <c r="CN159" s="104">
        <f t="shared" si="519"/>
        <v>0</v>
      </c>
      <c r="CO159" s="104"/>
      <c r="CP159" s="104">
        <f t="shared" si="520"/>
        <v>0</v>
      </c>
      <c r="CQ159" s="104"/>
      <c r="CR159" s="111"/>
      <c r="CS159" s="104"/>
      <c r="CT159" s="104">
        <f t="shared" si="521"/>
        <v>0</v>
      </c>
      <c r="CU159" s="105">
        <f t="shared" si="522"/>
        <v>455</v>
      </c>
      <c r="CV159" s="105">
        <f t="shared" si="522"/>
        <v>58720328.540159993</v>
      </c>
    </row>
    <row r="160" spans="1:100" ht="30" customHeight="1" x14ac:dyDescent="0.25">
      <c r="A160" s="76"/>
      <c r="B160" s="98">
        <v>130</v>
      </c>
      <c r="C160" s="99" t="s">
        <v>401</v>
      </c>
      <c r="D160" s="126" t="s">
        <v>402</v>
      </c>
      <c r="E160" s="80">
        <v>28004</v>
      </c>
      <c r="F160" s="101">
        <v>1.39</v>
      </c>
      <c r="G160" s="94">
        <v>1.4</v>
      </c>
      <c r="H160" s="157"/>
      <c r="I160" s="157"/>
      <c r="J160" s="157"/>
      <c r="K160" s="53"/>
      <c r="L160" s="102">
        <v>1.4</v>
      </c>
      <c r="M160" s="102">
        <v>1.68</v>
      </c>
      <c r="N160" s="102">
        <v>2.23</v>
      </c>
      <c r="O160" s="103">
        <v>2.57</v>
      </c>
      <c r="P160" s="104"/>
      <c r="Q160" s="104">
        <f t="shared" si="486"/>
        <v>0</v>
      </c>
      <c r="R160" s="104"/>
      <c r="S160" s="104">
        <f t="shared" si="487"/>
        <v>0</v>
      </c>
      <c r="T160" s="104"/>
      <c r="U160" s="104">
        <f t="shared" si="488"/>
        <v>0</v>
      </c>
      <c r="V160" s="104">
        <v>260</v>
      </c>
      <c r="W160" s="105">
        <f t="shared" si="489"/>
        <v>27771051.526399992</v>
      </c>
      <c r="X160" s="104"/>
      <c r="Y160" s="104">
        <f t="shared" si="490"/>
        <v>0</v>
      </c>
      <c r="Z160" s="104"/>
      <c r="AA160" s="104">
        <f t="shared" si="491"/>
        <v>0</v>
      </c>
      <c r="AB160" s="104"/>
      <c r="AC160" s="104"/>
      <c r="AD160" s="104"/>
      <c r="AE160" s="104">
        <f t="shared" si="492"/>
        <v>0</v>
      </c>
      <c r="AF160" s="104"/>
      <c r="AG160" s="105">
        <f t="shared" si="493"/>
        <v>0</v>
      </c>
      <c r="AH160" s="104"/>
      <c r="AI160" s="104">
        <f t="shared" si="494"/>
        <v>0</v>
      </c>
      <c r="AJ160" s="104">
        <v>20</v>
      </c>
      <c r="AK160" s="104">
        <f t="shared" si="495"/>
        <v>2380375.8451199997</v>
      </c>
      <c r="AL160" s="109"/>
      <c r="AM160" s="104">
        <f t="shared" si="496"/>
        <v>0</v>
      </c>
      <c r="AN160" s="104"/>
      <c r="AO160" s="108">
        <f t="shared" si="497"/>
        <v>0</v>
      </c>
      <c r="AP160" s="104"/>
      <c r="AQ160" s="104">
        <f t="shared" si="498"/>
        <v>0</v>
      </c>
      <c r="AR160" s="104"/>
      <c r="AS160" s="105">
        <f t="shared" si="499"/>
        <v>0</v>
      </c>
      <c r="AT160" s="104">
        <v>5</v>
      </c>
      <c r="AU160" s="104"/>
      <c r="AV160" s="88" t="e">
        <f>AU160-#REF!</f>
        <v>#REF!</v>
      </c>
      <c r="AW160" s="104"/>
      <c r="AX160" s="104">
        <f t="shared" si="501"/>
        <v>0</v>
      </c>
      <c r="AY160" s="104">
        <v>170</v>
      </c>
      <c r="AZ160" s="104">
        <f t="shared" si="502"/>
        <v>15563995.910399996</v>
      </c>
      <c r="BA160" s="104"/>
      <c r="BB160" s="105">
        <f t="shared" si="503"/>
        <v>0</v>
      </c>
      <c r="BC160" s="104">
        <v>10</v>
      </c>
      <c r="BD160" s="104"/>
      <c r="BE160" s="104"/>
      <c r="BF160" s="104">
        <f t="shared" si="504"/>
        <v>0</v>
      </c>
      <c r="BG160" s="104"/>
      <c r="BH160" s="105">
        <f t="shared" si="524"/>
        <v>0</v>
      </c>
      <c r="BI160" s="104"/>
      <c r="BJ160" s="108">
        <f t="shared" si="505"/>
        <v>0</v>
      </c>
      <c r="BK160" s="104"/>
      <c r="BL160" s="104">
        <f t="shared" si="506"/>
        <v>0</v>
      </c>
      <c r="BM160" s="104"/>
      <c r="BN160" s="104">
        <f t="shared" si="507"/>
        <v>0</v>
      </c>
      <c r="BO160" s="104"/>
      <c r="BP160" s="104">
        <f t="shared" si="508"/>
        <v>0</v>
      </c>
      <c r="BQ160" s="104">
        <v>5</v>
      </c>
      <c r="BR160" s="104"/>
      <c r="BS160" s="104"/>
      <c r="BT160" s="105">
        <f t="shared" si="510"/>
        <v>0</v>
      </c>
      <c r="BU160" s="104"/>
      <c r="BV160" s="105">
        <f t="shared" si="511"/>
        <v>0</v>
      </c>
      <c r="BW160" s="104"/>
      <c r="BX160" s="104">
        <f t="shared" si="512"/>
        <v>0</v>
      </c>
      <c r="BY160" s="104">
        <v>18</v>
      </c>
      <c r="BZ160" s="104"/>
      <c r="CA160" s="104"/>
      <c r="CB160" s="104">
        <f t="shared" si="514"/>
        <v>0</v>
      </c>
      <c r="CC160" s="104"/>
      <c r="CD160" s="104">
        <f t="shared" si="525"/>
        <v>0</v>
      </c>
      <c r="CE160" s="109"/>
      <c r="CF160" s="104">
        <f t="shared" si="515"/>
        <v>0</v>
      </c>
      <c r="CG160" s="104"/>
      <c r="CH160" s="108">
        <f t="shared" si="516"/>
        <v>0</v>
      </c>
      <c r="CI160" s="104"/>
      <c r="CJ160" s="104">
        <f t="shared" si="517"/>
        <v>0</v>
      </c>
      <c r="CK160" s="110"/>
      <c r="CL160" s="104">
        <f t="shared" si="518"/>
        <v>0</v>
      </c>
      <c r="CM160" s="104"/>
      <c r="CN160" s="104">
        <f t="shared" si="519"/>
        <v>0</v>
      </c>
      <c r="CO160" s="104"/>
      <c r="CP160" s="104">
        <f t="shared" si="520"/>
        <v>0</v>
      </c>
      <c r="CQ160" s="104"/>
      <c r="CR160" s="111"/>
      <c r="CS160" s="104"/>
      <c r="CT160" s="104">
        <f t="shared" si="521"/>
        <v>0</v>
      </c>
      <c r="CU160" s="105">
        <f t="shared" si="522"/>
        <v>488</v>
      </c>
      <c r="CV160" s="105">
        <f t="shared" si="522"/>
        <v>45715423.281919986</v>
      </c>
    </row>
    <row r="161" spans="1:100" ht="30" customHeight="1" x14ac:dyDescent="0.25">
      <c r="A161" s="76"/>
      <c r="B161" s="98">
        <v>131</v>
      </c>
      <c r="C161" s="99" t="s">
        <v>403</v>
      </c>
      <c r="D161" s="126" t="s">
        <v>404</v>
      </c>
      <c r="E161" s="80">
        <v>28004</v>
      </c>
      <c r="F161" s="101">
        <v>1.89</v>
      </c>
      <c r="G161" s="94">
        <v>1.4</v>
      </c>
      <c r="H161" s="157"/>
      <c r="I161" s="157"/>
      <c r="J161" s="157"/>
      <c r="K161" s="53"/>
      <c r="L161" s="102">
        <v>1.4</v>
      </c>
      <c r="M161" s="102">
        <v>1.68</v>
      </c>
      <c r="N161" s="102">
        <v>2.23</v>
      </c>
      <c r="O161" s="103">
        <v>2.57</v>
      </c>
      <c r="P161" s="104"/>
      <c r="Q161" s="104">
        <f t="shared" si="486"/>
        <v>0</v>
      </c>
      <c r="R161" s="104"/>
      <c r="S161" s="104">
        <f t="shared" si="487"/>
        <v>0</v>
      </c>
      <c r="T161" s="104"/>
      <c r="U161" s="104">
        <f t="shared" si="488"/>
        <v>0</v>
      </c>
      <c r="V161" s="104">
        <v>110</v>
      </c>
      <c r="W161" s="105">
        <f t="shared" si="489"/>
        <v>15975654.710399996</v>
      </c>
      <c r="X161" s="104"/>
      <c r="Y161" s="104">
        <f t="shared" si="490"/>
        <v>0</v>
      </c>
      <c r="Z161" s="104"/>
      <c r="AA161" s="104">
        <f t="shared" si="491"/>
        <v>0</v>
      </c>
      <c r="AB161" s="104"/>
      <c r="AC161" s="104"/>
      <c r="AD161" s="104"/>
      <c r="AE161" s="104">
        <f t="shared" si="492"/>
        <v>0</v>
      </c>
      <c r="AF161" s="104"/>
      <c r="AG161" s="105">
        <f t="shared" si="493"/>
        <v>0</v>
      </c>
      <c r="AH161" s="104"/>
      <c r="AI161" s="104">
        <f t="shared" si="494"/>
        <v>0</v>
      </c>
      <c r="AJ161" s="104">
        <v>70</v>
      </c>
      <c r="AK161" s="104">
        <f t="shared" si="495"/>
        <v>11328191.521919997</v>
      </c>
      <c r="AL161" s="109"/>
      <c r="AM161" s="104">
        <f t="shared" si="496"/>
        <v>0</v>
      </c>
      <c r="AN161" s="104"/>
      <c r="AO161" s="108">
        <f t="shared" si="497"/>
        <v>0</v>
      </c>
      <c r="AP161" s="104"/>
      <c r="AQ161" s="104">
        <f t="shared" si="498"/>
        <v>0</v>
      </c>
      <c r="AR161" s="104"/>
      <c r="AS161" s="105">
        <f t="shared" si="499"/>
        <v>0</v>
      </c>
      <c r="AT161" s="104"/>
      <c r="AU161" s="104">
        <f t="shared" si="500"/>
        <v>0</v>
      </c>
      <c r="AV161" s="88" t="e">
        <f>AU161-#REF!</f>
        <v>#REF!</v>
      </c>
      <c r="AW161" s="104"/>
      <c r="AX161" s="104">
        <f t="shared" si="501"/>
        <v>0</v>
      </c>
      <c r="AY161" s="104">
        <v>32</v>
      </c>
      <c r="AZ161" s="104">
        <f t="shared" si="502"/>
        <v>3983539.8758399994</v>
      </c>
      <c r="BA161" s="104"/>
      <c r="BB161" s="105">
        <f t="shared" si="503"/>
        <v>0</v>
      </c>
      <c r="BC161" s="104"/>
      <c r="BD161" s="104">
        <f t="shared" si="523"/>
        <v>0</v>
      </c>
      <c r="BE161" s="104"/>
      <c r="BF161" s="104">
        <f t="shared" si="504"/>
        <v>0</v>
      </c>
      <c r="BG161" s="104">
        <v>10</v>
      </c>
      <c r="BH161" s="105"/>
      <c r="BI161" s="104"/>
      <c r="BJ161" s="108">
        <f t="shared" si="505"/>
        <v>0</v>
      </c>
      <c r="BK161" s="104"/>
      <c r="BL161" s="104">
        <f t="shared" si="506"/>
        <v>0</v>
      </c>
      <c r="BM161" s="104"/>
      <c r="BN161" s="104">
        <f t="shared" si="507"/>
        <v>0</v>
      </c>
      <c r="BO161" s="104"/>
      <c r="BP161" s="104">
        <f t="shared" si="508"/>
        <v>0</v>
      </c>
      <c r="BQ161" s="104">
        <v>0</v>
      </c>
      <c r="BR161" s="104">
        <f t="shared" si="509"/>
        <v>0</v>
      </c>
      <c r="BS161" s="104"/>
      <c r="BT161" s="105">
        <f t="shared" si="510"/>
        <v>0</v>
      </c>
      <c r="BU161" s="104"/>
      <c r="BV161" s="105">
        <f t="shared" si="511"/>
        <v>0</v>
      </c>
      <c r="BW161" s="104"/>
      <c r="BX161" s="104">
        <f t="shared" si="512"/>
        <v>0</v>
      </c>
      <c r="BY161" s="104"/>
      <c r="BZ161" s="104">
        <f t="shared" si="513"/>
        <v>0</v>
      </c>
      <c r="CA161" s="104"/>
      <c r="CB161" s="104">
        <f t="shared" si="514"/>
        <v>0</v>
      </c>
      <c r="CC161" s="104">
        <v>1</v>
      </c>
      <c r="CD161" s="104"/>
      <c r="CE161" s="109"/>
      <c r="CF161" s="104">
        <f t="shared" si="515"/>
        <v>0</v>
      </c>
      <c r="CG161" s="104"/>
      <c r="CH161" s="108">
        <f t="shared" si="516"/>
        <v>0</v>
      </c>
      <c r="CI161" s="104"/>
      <c r="CJ161" s="104">
        <f t="shared" si="517"/>
        <v>0</v>
      </c>
      <c r="CK161" s="110"/>
      <c r="CL161" s="104">
        <f t="shared" si="518"/>
        <v>0</v>
      </c>
      <c r="CM161" s="104"/>
      <c r="CN161" s="104">
        <f t="shared" si="519"/>
        <v>0</v>
      </c>
      <c r="CO161" s="104"/>
      <c r="CP161" s="104">
        <f t="shared" si="520"/>
        <v>0</v>
      </c>
      <c r="CQ161" s="104"/>
      <c r="CR161" s="111"/>
      <c r="CS161" s="104"/>
      <c r="CT161" s="104">
        <f t="shared" si="521"/>
        <v>0</v>
      </c>
      <c r="CU161" s="105">
        <f t="shared" si="522"/>
        <v>223</v>
      </c>
      <c r="CV161" s="105">
        <f t="shared" si="522"/>
        <v>31287386.108159997</v>
      </c>
    </row>
    <row r="162" spans="1:100" ht="30" customHeight="1" x14ac:dyDescent="0.25">
      <c r="A162" s="76"/>
      <c r="B162" s="98">
        <v>132</v>
      </c>
      <c r="C162" s="99" t="s">
        <v>405</v>
      </c>
      <c r="D162" s="126" t="s">
        <v>406</v>
      </c>
      <c r="E162" s="80">
        <v>28004</v>
      </c>
      <c r="F162" s="101">
        <v>2.56</v>
      </c>
      <c r="G162" s="94">
        <v>1.4</v>
      </c>
      <c r="H162" s="157"/>
      <c r="I162" s="157"/>
      <c r="J162" s="157"/>
      <c r="K162" s="53"/>
      <c r="L162" s="102">
        <v>1.4</v>
      </c>
      <c r="M162" s="102">
        <v>1.68</v>
      </c>
      <c r="N162" s="102">
        <v>2.23</v>
      </c>
      <c r="O162" s="103">
        <v>2.57</v>
      </c>
      <c r="P162" s="104"/>
      <c r="Q162" s="104">
        <f t="shared" si="486"/>
        <v>0</v>
      </c>
      <c r="R162" s="104"/>
      <c r="S162" s="104">
        <f t="shared" si="487"/>
        <v>0</v>
      </c>
      <c r="T162" s="104"/>
      <c r="U162" s="104">
        <f t="shared" si="488"/>
        <v>0</v>
      </c>
      <c r="V162" s="104">
        <v>10</v>
      </c>
      <c r="W162" s="105">
        <f t="shared" si="489"/>
        <v>1967180.1855999997</v>
      </c>
      <c r="X162" s="104"/>
      <c r="Y162" s="104">
        <f t="shared" si="490"/>
        <v>0</v>
      </c>
      <c r="Z162" s="104"/>
      <c r="AA162" s="104">
        <f t="shared" si="491"/>
        <v>0</v>
      </c>
      <c r="AB162" s="104"/>
      <c r="AC162" s="104"/>
      <c r="AD162" s="104"/>
      <c r="AE162" s="104">
        <f t="shared" si="492"/>
        <v>0</v>
      </c>
      <c r="AF162" s="104"/>
      <c r="AG162" s="105">
        <f t="shared" si="493"/>
        <v>0</v>
      </c>
      <c r="AH162" s="104"/>
      <c r="AI162" s="104">
        <f t="shared" si="494"/>
        <v>0</v>
      </c>
      <c r="AJ162" s="104">
        <v>6</v>
      </c>
      <c r="AK162" s="104">
        <f t="shared" si="495"/>
        <v>1315200.466944</v>
      </c>
      <c r="AL162" s="109"/>
      <c r="AM162" s="104">
        <f t="shared" si="496"/>
        <v>0</v>
      </c>
      <c r="AN162" s="104"/>
      <c r="AO162" s="108">
        <f t="shared" si="497"/>
        <v>0</v>
      </c>
      <c r="AP162" s="104"/>
      <c r="AQ162" s="104">
        <f t="shared" si="498"/>
        <v>0</v>
      </c>
      <c r="AR162" s="104"/>
      <c r="AS162" s="105">
        <f t="shared" si="499"/>
        <v>0</v>
      </c>
      <c r="AT162" s="104"/>
      <c r="AU162" s="104">
        <f t="shared" si="500"/>
        <v>0</v>
      </c>
      <c r="AV162" s="88" t="e">
        <f>AU162-#REF!</f>
        <v>#REF!</v>
      </c>
      <c r="AW162" s="104"/>
      <c r="AX162" s="104">
        <f t="shared" si="501"/>
        <v>0</v>
      </c>
      <c r="AY162" s="104">
        <v>2</v>
      </c>
      <c r="AZ162" s="104">
        <f t="shared" si="502"/>
        <v>337230.88895999995</v>
      </c>
      <c r="BA162" s="104"/>
      <c r="BB162" s="105">
        <f t="shared" si="503"/>
        <v>0</v>
      </c>
      <c r="BC162" s="104"/>
      <c r="BD162" s="104">
        <f t="shared" si="523"/>
        <v>0</v>
      </c>
      <c r="BE162" s="104"/>
      <c r="BF162" s="104">
        <f t="shared" si="504"/>
        <v>0</v>
      </c>
      <c r="BG162" s="104"/>
      <c r="BH162" s="105">
        <f t="shared" si="524"/>
        <v>0</v>
      </c>
      <c r="BI162" s="104"/>
      <c r="BJ162" s="108">
        <f t="shared" si="505"/>
        <v>0</v>
      </c>
      <c r="BK162" s="104"/>
      <c r="BL162" s="104">
        <f t="shared" si="506"/>
        <v>0</v>
      </c>
      <c r="BM162" s="104"/>
      <c r="BN162" s="104">
        <f t="shared" si="507"/>
        <v>0</v>
      </c>
      <c r="BO162" s="104"/>
      <c r="BP162" s="104">
        <f t="shared" si="508"/>
        <v>0</v>
      </c>
      <c r="BQ162" s="104">
        <v>0</v>
      </c>
      <c r="BR162" s="104">
        <f t="shared" si="509"/>
        <v>0</v>
      </c>
      <c r="BS162" s="104"/>
      <c r="BT162" s="105">
        <f t="shared" si="510"/>
        <v>0</v>
      </c>
      <c r="BU162" s="104"/>
      <c r="BV162" s="105">
        <f t="shared" si="511"/>
        <v>0</v>
      </c>
      <c r="BW162" s="104"/>
      <c r="BX162" s="104">
        <f t="shared" si="512"/>
        <v>0</v>
      </c>
      <c r="BY162" s="104">
        <v>1</v>
      </c>
      <c r="BZ162" s="104"/>
      <c r="CA162" s="104">
        <v>1</v>
      </c>
      <c r="CB162" s="104"/>
      <c r="CC162" s="104"/>
      <c r="CD162" s="104">
        <f t="shared" si="525"/>
        <v>0</v>
      </c>
      <c r="CE162" s="109"/>
      <c r="CF162" s="104">
        <f t="shared" si="515"/>
        <v>0</v>
      </c>
      <c r="CG162" s="104"/>
      <c r="CH162" s="108">
        <f t="shared" si="516"/>
        <v>0</v>
      </c>
      <c r="CI162" s="104"/>
      <c r="CJ162" s="104">
        <f t="shared" si="517"/>
        <v>0</v>
      </c>
      <c r="CK162" s="110"/>
      <c r="CL162" s="104">
        <f t="shared" si="518"/>
        <v>0</v>
      </c>
      <c r="CM162" s="104"/>
      <c r="CN162" s="104">
        <f t="shared" si="519"/>
        <v>0</v>
      </c>
      <c r="CO162" s="104"/>
      <c r="CP162" s="104">
        <f t="shared" si="520"/>
        <v>0</v>
      </c>
      <c r="CQ162" s="104"/>
      <c r="CR162" s="111"/>
      <c r="CS162" s="104"/>
      <c r="CT162" s="104">
        <f t="shared" si="521"/>
        <v>0</v>
      </c>
      <c r="CU162" s="105">
        <f t="shared" si="522"/>
        <v>20</v>
      </c>
      <c r="CV162" s="105">
        <f t="shared" si="522"/>
        <v>3619611.5415039998</v>
      </c>
    </row>
    <row r="163" spans="1:100" ht="16.5" customHeight="1" x14ac:dyDescent="0.25">
      <c r="A163" s="93">
        <v>18</v>
      </c>
      <c r="B163" s="127"/>
      <c r="C163" s="78" t="s">
        <v>407</v>
      </c>
      <c r="D163" s="127" t="s">
        <v>408</v>
      </c>
      <c r="E163" s="80">
        <v>28004</v>
      </c>
      <c r="F163" s="120">
        <v>1.69</v>
      </c>
      <c r="G163" s="128"/>
      <c r="H163" s="90"/>
      <c r="I163" s="90"/>
      <c r="J163" s="90"/>
      <c r="K163" s="95"/>
      <c r="L163" s="96">
        <v>1.4</v>
      </c>
      <c r="M163" s="96">
        <v>1.68</v>
      </c>
      <c r="N163" s="96">
        <v>2.23</v>
      </c>
      <c r="O163" s="97">
        <v>2.57</v>
      </c>
      <c r="P163" s="87">
        <f t="shared" ref="P163:CA163" si="526">SUM(P164:P166)</f>
        <v>368</v>
      </c>
      <c r="Q163" s="87">
        <f t="shared" si="526"/>
        <v>25902261.714560002</v>
      </c>
      <c r="R163" s="87">
        <f t="shared" si="526"/>
        <v>0</v>
      </c>
      <c r="S163" s="87">
        <f t="shared" si="526"/>
        <v>0</v>
      </c>
      <c r="T163" s="87">
        <f t="shared" si="526"/>
        <v>47</v>
      </c>
      <c r="U163" s="87">
        <f t="shared" si="526"/>
        <v>4162090.0193599989</v>
      </c>
      <c r="V163" s="87">
        <f t="shared" si="526"/>
        <v>0</v>
      </c>
      <c r="W163" s="87">
        <f t="shared" si="526"/>
        <v>0</v>
      </c>
      <c r="X163" s="87">
        <f t="shared" si="526"/>
        <v>0</v>
      </c>
      <c r="Y163" s="87">
        <f t="shared" si="526"/>
        <v>0</v>
      </c>
      <c r="Z163" s="87">
        <f t="shared" si="526"/>
        <v>0</v>
      </c>
      <c r="AA163" s="87">
        <f t="shared" si="526"/>
        <v>0</v>
      </c>
      <c r="AB163" s="87">
        <f t="shared" si="526"/>
        <v>0</v>
      </c>
      <c r="AC163" s="87">
        <f t="shared" si="526"/>
        <v>0</v>
      </c>
      <c r="AD163" s="87">
        <f t="shared" si="526"/>
        <v>215</v>
      </c>
      <c r="AE163" s="87">
        <f t="shared" si="526"/>
        <v>14903430.557399999</v>
      </c>
      <c r="AF163" s="87">
        <f t="shared" si="526"/>
        <v>12</v>
      </c>
      <c r="AG163" s="87">
        <f t="shared" si="526"/>
        <v>836604.37783999986</v>
      </c>
      <c r="AH163" s="87">
        <f t="shared" si="526"/>
        <v>6</v>
      </c>
      <c r="AI163" s="87">
        <f t="shared" si="526"/>
        <v>484673.34915999993</v>
      </c>
      <c r="AJ163" s="87">
        <f t="shared" si="526"/>
        <v>0</v>
      </c>
      <c r="AK163" s="87">
        <f t="shared" si="526"/>
        <v>0</v>
      </c>
      <c r="AL163" s="87">
        <f t="shared" si="526"/>
        <v>0</v>
      </c>
      <c r="AM163" s="87">
        <f t="shared" si="526"/>
        <v>0</v>
      </c>
      <c r="AN163" s="87">
        <f t="shared" si="526"/>
        <v>0</v>
      </c>
      <c r="AO163" s="87">
        <f t="shared" si="526"/>
        <v>0</v>
      </c>
      <c r="AP163" s="87">
        <f t="shared" si="526"/>
        <v>0</v>
      </c>
      <c r="AQ163" s="87">
        <f t="shared" si="526"/>
        <v>0</v>
      </c>
      <c r="AR163" s="87">
        <f t="shared" si="526"/>
        <v>0</v>
      </c>
      <c r="AS163" s="87">
        <f t="shared" si="526"/>
        <v>0</v>
      </c>
      <c r="AT163" s="87">
        <f t="shared" si="526"/>
        <v>0</v>
      </c>
      <c r="AU163" s="87">
        <f t="shared" si="526"/>
        <v>0</v>
      </c>
      <c r="AV163" s="88" t="e">
        <f>AU163-#REF!</f>
        <v>#REF!</v>
      </c>
      <c r="AW163" s="87">
        <f t="shared" si="526"/>
        <v>124</v>
      </c>
      <c r="AX163" s="87">
        <f t="shared" si="526"/>
        <v>10350951.168096</v>
      </c>
      <c r="AY163" s="87">
        <f t="shared" si="526"/>
        <v>9</v>
      </c>
      <c r="AZ163" s="87">
        <f t="shared" si="526"/>
        <v>687846.56975999987</v>
      </c>
      <c r="BA163" s="87">
        <f t="shared" si="526"/>
        <v>0</v>
      </c>
      <c r="BB163" s="87">
        <f t="shared" si="526"/>
        <v>0</v>
      </c>
      <c r="BC163" s="87">
        <f t="shared" si="526"/>
        <v>4</v>
      </c>
      <c r="BD163" s="87"/>
      <c r="BE163" s="87">
        <f t="shared" si="526"/>
        <v>0</v>
      </c>
      <c r="BF163" s="87">
        <f t="shared" si="526"/>
        <v>0</v>
      </c>
      <c r="BG163" s="87">
        <f t="shared" si="526"/>
        <v>3</v>
      </c>
      <c r="BH163" s="87"/>
      <c r="BI163" s="87">
        <f t="shared" si="526"/>
        <v>60</v>
      </c>
      <c r="BJ163" s="87"/>
      <c r="BK163" s="87">
        <f t="shared" si="526"/>
        <v>0</v>
      </c>
      <c r="BL163" s="87">
        <f t="shared" si="526"/>
        <v>0</v>
      </c>
      <c r="BM163" s="87">
        <f t="shared" si="526"/>
        <v>0</v>
      </c>
      <c r="BN163" s="87">
        <f t="shared" si="526"/>
        <v>0</v>
      </c>
      <c r="BO163" s="87">
        <f t="shared" si="526"/>
        <v>0</v>
      </c>
      <c r="BP163" s="87">
        <f t="shared" si="526"/>
        <v>0</v>
      </c>
      <c r="BQ163" s="87">
        <f t="shared" si="526"/>
        <v>4</v>
      </c>
      <c r="BR163" s="87"/>
      <c r="BS163" s="87">
        <f t="shared" si="526"/>
        <v>0</v>
      </c>
      <c r="BT163" s="87">
        <f t="shared" si="526"/>
        <v>0</v>
      </c>
      <c r="BU163" s="87">
        <f t="shared" si="526"/>
        <v>0</v>
      </c>
      <c r="BV163" s="87">
        <f t="shared" si="526"/>
        <v>0</v>
      </c>
      <c r="BW163" s="87">
        <f t="shared" si="526"/>
        <v>0</v>
      </c>
      <c r="BX163" s="87">
        <f t="shared" si="526"/>
        <v>0</v>
      </c>
      <c r="BY163" s="87">
        <f t="shared" si="526"/>
        <v>5</v>
      </c>
      <c r="BZ163" s="87">
        <f t="shared" si="526"/>
        <v>0</v>
      </c>
      <c r="CA163" s="87">
        <f t="shared" si="526"/>
        <v>0</v>
      </c>
      <c r="CB163" s="87">
        <f t="shared" ref="CB163:CT163" si="527">SUM(CB164:CB166)</f>
        <v>0</v>
      </c>
      <c r="CC163" s="87">
        <f t="shared" si="527"/>
        <v>0</v>
      </c>
      <c r="CD163" s="87">
        <f t="shared" si="527"/>
        <v>0</v>
      </c>
      <c r="CE163" s="87">
        <f t="shared" si="527"/>
        <v>0</v>
      </c>
      <c r="CF163" s="87">
        <f t="shared" si="527"/>
        <v>0</v>
      </c>
      <c r="CG163" s="87">
        <f t="shared" si="527"/>
        <v>0</v>
      </c>
      <c r="CH163" s="87">
        <f t="shared" si="527"/>
        <v>0</v>
      </c>
      <c r="CI163" s="87">
        <f t="shared" si="527"/>
        <v>0</v>
      </c>
      <c r="CJ163" s="87">
        <f t="shared" si="527"/>
        <v>0</v>
      </c>
      <c r="CK163" s="87">
        <f t="shared" si="527"/>
        <v>0</v>
      </c>
      <c r="CL163" s="87">
        <f t="shared" si="527"/>
        <v>0</v>
      </c>
      <c r="CM163" s="87">
        <f t="shared" si="527"/>
        <v>2</v>
      </c>
      <c r="CN163" s="87">
        <f t="shared" si="527"/>
        <v>152854.79327999995</v>
      </c>
      <c r="CO163" s="87">
        <f t="shared" si="527"/>
        <v>0</v>
      </c>
      <c r="CP163" s="87">
        <f t="shared" si="527"/>
        <v>0</v>
      </c>
      <c r="CQ163" s="87">
        <f t="shared" si="527"/>
        <v>7</v>
      </c>
      <c r="CR163" s="87"/>
      <c r="CS163" s="87">
        <f t="shared" si="527"/>
        <v>0</v>
      </c>
      <c r="CT163" s="87">
        <f t="shared" si="527"/>
        <v>0</v>
      </c>
      <c r="CU163" s="87">
        <f>SUM(CU164:CU166)</f>
        <v>866</v>
      </c>
      <c r="CV163" s="87">
        <f t="shared" ref="CV163" si="528">SUM(CV164:CV166)</f>
        <v>57480712.549456</v>
      </c>
    </row>
    <row r="164" spans="1:100" ht="18.75" customHeight="1" x14ac:dyDescent="0.25">
      <c r="A164" s="76"/>
      <c r="B164" s="166">
        <v>133</v>
      </c>
      <c r="C164" s="99" t="s">
        <v>409</v>
      </c>
      <c r="D164" s="126" t="s">
        <v>410</v>
      </c>
      <c r="E164" s="80">
        <v>28004</v>
      </c>
      <c r="F164" s="101">
        <v>1.66</v>
      </c>
      <c r="G164" s="94">
        <v>0.95</v>
      </c>
      <c r="H164" s="157"/>
      <c r="I164" s="157"/>
      <c r="J164" s="157"/>
      <c r="K164" s="53"/>
      <c r="L164" s="102">
        <v>1.4</v>
      </c>
      <c r="M164" s="102">
        <v>1.68</v>
      </c>
      <c r="N164" s="102">
        <v>2.23</v>
      </c>
      <c r="O164" s="103">
        <v>2.57</v>
      </c>
      <c r="P164" s="104">
        <v>188</v>
      </c>
      <c r="Q164" s="104">
        <f t="shared" ref="Q164:Q166" si="529">(P164*$E164*$F164*$G164*$L164*$Q$11)</f>
        <v>12785871.41216</v>
      </c>
      <c r="R164" s="104"/>
      <c r="S164" s="104">
        <f>(R164*$E164*$F164*$G164*$L164*$S$11)</f>
        <v>0</v>
      </c>
      <c r="T164" s="104">
        <v>11</v>
      </c>
      <c r="U164" s="104">
        <f>(T164*$E164*$F164*$G164*$L164*$U$11)</f>
        <v>952139.36047999992</v>
      </c>
      <c r="V164" s="104"/>
      <c r="W164" s="105">
        <f>(V164*$E164*$F164*$G164*$L164*$W$11)</f>
        <v>0</v>
      </c>
      <c r="X164" s="104"/>
      <c r="Y164" s="104">
        <f>(X164*$E164*$F164*$G164*$L164*$Y$11)</f>
        <v>0</v>
      </c>
      <c r="Z164" s="104"/>
      <c r="AA164" s="104">
        <f>(Z164*$E164*$F164*$G164*$L164*$AA$11)</f>
        <v>0</v>
      </c>
      <c r="AB164" s="104"/>
      <c r="AC164" s="104"/>
      <c r="AD164" s="104">
        <v>160</v>
      </c>
      <c r="AE164" s="104">
        <f>(AD164*$E164*$F164*$G164*$L164*$AE$11)</f>
        <v>10881592.691199999</v>
      </c>
      <c r="AF164" s="104">
        <v>2</v>
      </c>
      <c r="AG164" s="105">
        <f>(AF164*$E164*$F164*$G164*$L164*$AG$11)</f>
        <v>136019.90864000001</v>
      </c>
      <c r="AH164" s="104">
        <v>5</v>
      </c>
      <c r="AI164" s="104">
        <f>(AH164*$E164*$F164*$G164*$L164*$AI$11)</f>
        <v>401877.00279999996</v>
      </c>
      <c r="AJ164" s="104"/>
      <c r="AK164" s="104">
        <f>(AJ164*$E164*$F164*$G164*$M164*$AK$11)</f>
        <v>0</v>
      </c>
      <c r="AL164" s="109"/>
      <c r="AM164" s="104">
        <f>(AL164*$E164*$F164*$G164*$M164*$AM$11)</f>
        <v>0</v>
      </c>
      <c r="AN164" s="104"/>
      <c r="AO164" s="108">
        <f>(AN164*$E164*$F164*$G164*$M164*$AO$11)</f>
        <v>0</v>
      </c>
      <c r="AP164" s="104"/>
      <c r="AQ164" s="104">
        <f>(AP164*$E164*$F164*$G164*$L164*$AQ$11)</f>
        <v>0</v>
      </c>
      <c r="AR164" s="104"/>
      <c r="AS164" s="105">
        <f>(AR164*$E164*$F164*$G164*$L164*$AS$11)</f>
        <v>0</v>
      </c>
      <c r="AT164" s="104"/>
      <c r="AU164" s="104">
        <f>(AT164*$E164*$F164*$G164*$L164*$AU$11)</f>
        <v>0</v>
      </c>
      <c r="AV164" s="88" t="e">
        <f>AU164-#REF!</f>
        <v>#REF!</v>
      </c>
      <c r="AW164" s="104">
        <v>30</v>
      </c>
      <c r="AX164" s="104">
        <f>(AW164*$E164*$F164*$G164*$M164*$AX$11)</f>
        <v>2448358.3555200002</v>
      </c>
      <c r="AY164" s="104"/>
      <c r="AZ164" s="104">
        <f>(AY164*$E164*$F164*$G164*$M164*$AZ$11)</f>
        <v>0</v>
      </c>
      <c r="BA164" s="104"/>
      <c r="BB164" s="105">
        <f>(BA164*$E164*$F164*$G164*$M164*$BB$11)</f>
        <v>0</v>
      </c>
      <c r="BC164" s="104">
        <v>4</v>
      </c>
      <c r="BD164" s="104"/>
      <c r="BE164" s="104"/>
      <c r="BF164" s="104">
        <f>(BE164*$E164*$F164*$G164*$M164*$BF$11)</f>
        <v>0</v>
      </c>
      <c r="BG164" s="104">
        <v>3</v>
      </c>
      <c r="BH164" s="105"/>
      <c r="BI164" s="104">
        <v>50</v>
      </c>
      <c r="BJ164" s="108"/>
      <c r="BK164" s="104"/>
      <c r="BL164" s="104">
        <f>(BK164*$E164*$F164*$G164*$L164*$BL$11)</f>
        <v>0</v>
      </c>
      <c r="BM164" s="104"/>
      <c r="BN164" s="104">
        <f>(BM164*$E164*$F164*$G164*$L164*$BN$11)</f>
        <v>0</v>
      </c>
      <c r="BO164" s="104"/>
      <c r="BP164" s="104">
        <f>(BO164*$E164*$F164*$G164*$L164*$BP$11)</f>
        <v>0</v>
      </c>
      <c r="BQ164" s="104">
        <v>2</v>
      </c>
      <c r="BR164" s="104"/>
      <c r="BS164" s="104"/>
      <c r="BT164" s="105">
        <f>(BS164*$E164*$F164*$G164*$L164*$BT$11)</f>
        <v>0</v>
      </c>
      <c r="BU164" s="104"/>
      <c r="BV164" s="105">
        <f>(BU164*$E164*$F164*$G164*$L164*$BV$11)</f>
        <v>0</v>
      </c>
      <c r="BW164" s="104"/>
      <c r="BX164" s="104">
        <f>(BW164*$E164*$F164*$G164*$L164*$BX$11)</f>
        <v>0</v>
      </c>
      <c r="BY164" s="104">
        <v>4</v>
      </c>
      <c r="BZ164" s="104"/>
      <c r="CA164" s="104"/>
      <c r="CB164" s="104">
        <f>(CA164*$E164*$F164*$G164*$L164*$CB$11)</f>
        <v>0</v>
      </c>
      <c r="CC164" s="104"/>
      <c r="CD164" s="104">
        <f>(CC164*$E164*$F164*$G164*$M164*$CD$11)</f>
        <v>0</v>
      </c>
      <c r="CE164" s="109"/>
      <c r="CF164" s="104">
        <f>(CE164*$E164*$F164*$G164*$M164*$CF$11)</f>
        <v>0</v>
      </c>
      <c r="CG164" s="104"/>
      <c r="CH164" s="108">
        <f t="shared" ref="CH164:CH166" si="530">(CG164*$E164*$F164*$G164*$M164*CH$11)</f>
        <v>0</v>
      </c>
      <c r="CI164" s="104"/>
      <c r="CJ164" s="104">
        <f>(CI164*$E164*$F164*$G164*$M164*$CJ$11)</f>
        <v>0</v>
      </c>
      <c r="CK164" s="110"/>
      <c r="CL164" s="104">
        <f>(CK164*$E164*$F164*$G164*$M164*$CL$11)</f>
        <v>0</v>
      </c>
      <c r="CM164" s="104"/>
      <c r="CN164" s="104">
        <f>(CM164*$E164*$F164*$G164*$M164*$CN$11)</f>
        <v>0</v>
      </c>
      <c r="CO164" s="104"/>
      <c r="CP164" s="104">
        <f>(CO164*$E164*$F164*$G164*$N164*$CP$11)</f>
        <v>0</v>
      </c>
      <c r="CQ164" s="104">
        <v>2</v>
      </c>
      <c r="CR164" s="111"/>
      <c r="CS164" s="104"/>
      <c r="CT164" s="104">
        <f t="shared" ref="CT164:CT166" si="531">(CS164*$E164*$F164*$G164*$L164*CT$11)/12*6+(CS164*$E164*$F164*$G164*1*CT$11)/12*6</f>
        <v>0</v>
      </c>
      <c r="CU164" s="105">
        <f t="shared" ref="CU164:CV166" si="532">SUM(P164,R164,T164,V164,X164,Z164,AB164,AD164,AF164,AL164,BO164,AH164,AR164,CA164,AT164,AW164,AJ164,BA164,AN164,BC164,CC164,BE164,BG164,BI164,BQ164,BK164,BM164,BS164,BU164,BW164,BY164,CE164,AY164,AP164,CG164,CI164,CK164,CM164,CO164,CQ164,CS164)</f>
        <v>461</v>
      </c>
      <c r="CV164" s="105">
        <f t="shared" si="532"/>
        <v>27605858.730799999</v>
      </c>
    </row>
    <row r="165" spans="1:100" ht="30" customHeight="1" x14ac:dyDescent="0.25">
      <c r="A165" s="76"/>
      <c r="B165" s="166">
        <v>134</v>
      </c>
      <c r="C165" s="99" t="s">
        <v>411</v>
      </c>
      <c r="D165" s="126" t="s">
        <v>412</v>
      </c>
      <c r="E165" s="80">
        <v>28004</v>
      </c>
      <c r="F165" s="101">
        <v>1.82</v>
      </c>
      <c r="G165" s="89">
        <v>1</v>
      </c>
      <c r="H165" s="90"/>
      <c r="I165" s="90"/>
      <c r="J165" s="90"/>
      <c r="K165" s="53"/>
      <c r="L165" s="102">
        <v>1.4</v>
      </c>
      <c r="M165" s="102">
        <v>1.68</v>
      </c>
      <c r="N165" s="102">
        <v>2.23</v>
      </c>
      <c r="O165" s="103">
        <v>2.57</v>
      </c>
      <c r="P165" s="104">
        <v>60</v>
      </c>
      <c r="Q165" s="104">
        <f t="shared" si="529"/>
        <v>4709376.6720000012</v>
      </c>
      <c r="R165" s="104"/>
      <c r="S165" s="104">
        <f>(R165*$E165*$F165*$G165*$L165*$S$11)</f>
        <v>0</v>
      </c>
      <c r="T165" s="104"/>
      <c r="U165" s="104">
        <f>(T165*$E165*$F165*$G165*$L165*$U$11)</f>
        <v>0</v>
      </c>
      <c r="V165" s="104"/>
      <c r="W165" s="105">
        <f>(V165*$E165*$F165*$G165*$L165*$W$11)</f>
        <v>0</v>
      </c>
      <c r="X165" s="104"/>
      <c r="Y165" s="104">
        <f>(X165*$E165*$F165*$G165*$L165*$Y$11)</f>
        <v>0</v>
      </c>
      <c r="Z165" s="104"/>
      <c r="AA165" s="104">
        <f>(Z165*$E165*$F165*$G165*$L165*$AA$11)</f>
        <v>0</v>
      </c>
      <c r="AB165" s="104"/>
      <c r="AC165" s="104"/>
      <c r="AD165" s="104">
        <v>20</v>
      </c>
      <c r="AE165" s="104">
        <f>(AD165*$E165*$F165*$G165*$L165*$AE$11)</f>
        <v>1569792.2239999999</v>
      </c>
      <c r="AF165" s="104">
        <v>0</v>
      </c>
      <c r="AG165" s="105">
        <f>(AF165*$E165*$F165*$G165*$L165*$AG$11)</f>
        <v>0</v>
      </c>
      <c r="AH165" s="104"/>
      <c r="AI165" s="104">
        <f>(AH165*$E165*$F165*$G165*$L165*$AI$11)</f>
        <v>0</v>
      </c>
      <c r="AJ165" s="104"/>
      <c r="AK165" s="104">
        <f>(AJ165*$E165*$F165*$G165*$M165*$AK$11)</f>
        <v>0</v>
      </c>
      <c r="AL165" s="109"/>
      <c r="AM165" s="104">
        <f>(AL165*$E165*$F165*$G165*$M165*$AM$11)</f>
        <v>0</v>
      </c>
      <c r="AN165" s="104"/>
      <c r="AO165" s="108">
        <f>(AN165*$E165*$F165*$G165*$M165*$AO$11)</f>
        <v>0</v>
      </c>
      <c r="AP165" s="104"/>
      <c r="AQ165" s="104">
        <f>(AP165*$E165*$F165*$G165*$L165*$AQ$11)</f>
        <v>0</v>
      </c>
      <c r="AR165" s="104"/>
      <c r="AS165" s="105">
        <f>(AR165*$E165*$F165*$G165*$L165*$AS$11)</f>
        <v>0</v>
      </c>
      <c r="AT165" s="104"/>
      <c r="AU165" s="104">
        <f>(AT165*$E165*$F165*$G165*$L165*$AU$11)</f>
        <v>0</v>
      </c>
      <c r="AV165" s="88" t="e">
        <f>AU165-#REF!</f>
        <v>#REF!</v>
      </c>
      <c r="AW165" s="104">
        <v>0</v>
      </c>
      <c r="AX165" s="104">
        <f>(AW165*$E165*$F165*$G165*$M165*$AX$11)</f>
        <v>0</v>
      </c>
      <c r="AY165" s="104"/>
      <c r="AZ165" s="104">
        <f>(AY165*$E165*$F165*$G165*$M165*$AZ$11)</f>
        <v>0</v>
      </c>
      <c r="BA165" s="104"/>
      <c r="BB165" s="105">
        <f>(BA165*$E165*$F165*$G165*$M165*$BB$11)</f>
        <v>0</v>
      </c>
      <c r="BC165" s="104"/>
      <c r="BD165" s="104">
        <f>(BC165*$E165*$F165*$G165*$M165*$BD$11)</f>
        <v>0</v>
      </c>
      <c r="BE165" s="104"/>
      <c r="BF165" s="104">
        <f>(BE165*$E165*$F165*$G165*$M165*$BF$11)</f>
        <v>0</v>
      </c>
      <c r="BG165" s="104"/>
      <c r="BH165" s="105">
        <f>(BG165*$E165*$F165*$G165*$M165*$BH$11)</f>
        <v>0</v>
      </c>
      <c r="BI165" s="104"/>
      <c r="BJ165" s="108">
        <f>(BI165*$E165*$F165*$G165*$M165*$BJ$11)</f>
        <v>0</v>
      </c>
      <c r="BK165" s="104"/>
      <c r="BL165" s="104">
        <f>(BK165*$E165*$F165*$G165*$L165*$BL$11)</f>
        <v>0</v>
      </c>
      <c r="BM165" s="104"/>
      <c r="BN165" s="104">
        <f>(BM165*$E165*$F165*$G165*$L165*$BN$11)</f>
        <v>0</v>
      </c>
      <c r="BO165" s="104"/>
      <c r="BP165" s="104">
        <f>(BO165*$E165*$F165*$G165*$L165*$BP$11)</f>
        <v>0</v>
      </c>
      <c r="BQ165" s="104">
        <v>0</v>
      </c>
      <c r="BR165" s="104">
        <f>(BQ165*$E165*$F165*$G165*$M165*$BR$11)</f>
        <v>0</v>
      </c>
      <c r="BS165" s="104"/>
      <c r="BT165" s="105">
        <f>(BS165*$E165*$F165*$G165*$L165*$BT$11)</f>
        <v>0</v>
      </c>
      <c r="BU165" s="104"/>
      <c r="BV165" s="105">
        <f>(BU165*$E165*$F165*$G165*$L165*$BV$11)</f>
        <v>0</v>
      </c>
      <c r="BW165" s="104"/>
      <c r="BX165" s="104">
        <f>(BW165*$E165*$F165*$G165*$L165*$BX$11)</f>
        <v>0</v>
      </c>
      <c r="BY165" s="104"/>
      <c r="BZ165" s="104">
        <f>(BY165*$E165*$F165*$G165*$L165*$BZ$11)</f>
        <v>0</v>
      </c>
      <c r="CA165" s="104"/>
      <c r="CB165" s="104">
        <f>(CA165*$E165*$F165*$G165*$L165*$CB$11)</f>
        <v>0</v>
      </c>
      <c r="CC165" s="104"/>
      <c r="CD165" s="104">
        <f>(CC165*$E165*$F165*$G165*$M165*$CD$11)</f>
        <v>0</v>
      </c>
      <c r="CE165" s="109"/>
      <c r="CF165" s="104">
        <f>(CE165*$E165*$F165*$G165*$M165*$CF$11)</f>
        <v>0</v>
      </c>
      <c r="CG165" s="104"/>
      <c r="CH165" s="108">
        <f t="shared" si="530"/>
        <v>0</v>
      </c>
      <c r="CI165" s="104"/>
      <c r="CJ165" s="104">
        <f>(CI165*$E165*$F165*$G165*$M165*$CJ$11)</f>
        <v>0</v>
      </c>
      <c r="CK165" s="110"/>
      <c r="CL165" s="104">
        <f>(CK165*$E165*$F165*$G165*$M165*$CL$11)</f>
        <v>0</v>
      </c>
      <c r="CM165" s="104"/>
      <c r="CN165" s="104">
        <f>(CM165*$E165*$F165*$G165*$M165*$CN$11)</f>
        <v>0</v>
      </c>
      <c r="CO165" s="104"/>
      <c r="CP165" s="104">
        <f>(CO165*$E165*$F165*$G165*$N165*$CP$11)</f>
        <v>0</v>
      </c>
      <c r="CQ165" s="104"/>
      <c r="CR165" s="111"/>
      <c r="CS165" s="104"/>
      <c r="CT165" s="104">
        <f t="shared" si="531"/>
        <v>0</v>
      </c>
      <c r="CU165" s="105">
        <f t="shared" si="532"/>
        <v>80</v>
      </c>
      <c r="CV165" s="105">
        <f t="shared" si="532"/>
        <v>6279168.8960000016</v>
      </c>
    </row>
    <row r="166" spans="1:100" ht="19.5" customHeight="1" x14ac:dyDescent="0.25">
      <c r="A166" s="76"/>
      <c r="B166" s="166">
        <v>135</v>
      </c>
      <c r="C166" s="99" t="s">
        <v>413</v>
      </c>
      <c r="D166" s="126" t="s">
        <v>414</v>
      </c>
      <c r="E166" s="80">
        <v>28004</v>
      </c>
      <c r="F166" s="101">
        <v>1.71</v>
      </c>
      <c r="G166" s="94">
        <v>0.95</v>
      </c>
      <c r="H166" s="90"/>
      <c r="I166" s="90"/>
      <c r="J166" s="90"/>
      <c r="K166" s="53"/>
      <c r="L166" s="102">
        <v>1.4</v>
      </c>
      <c r="M166" s="102">
        <v>1.68</v>
      </c>
      <c r="N166" s="102">
        <v>2.23</v>
      </c>
      <c r="O166" s="103">
        <v>2.57</v>
      </c>
      <c r="P166" s="104">
        <v>120</v>
      </c>
      <c r="Q166" s="104">
        <f t="shared" si="529"/>
        <v>8407013.6304000001</v>
      </c>
      <c r="R166" s="104"/>
      <c r="S166" s="104">
        <f>(R166*$E166*$F166*$G166*$L166*$S$11)</f>
        <v>0</v>
      </c>
      <c r="T166" s="104">
        <v>36</v>
      </c>
      <c r="U166" s="104">
        <f>(T166*$E166*$F166*$G166*$L166*$U$11)</f>
        <v>3209950.6588799991</v>
      </c>
      <c r="V166" s="104"/>
      <c r="W166" s="105">
        <f>(V166*$E166*$F166*$G166*$L166*$W$11)</f>
        <v>0</v>
      </c>
      <c r="X166" s="104"/>
      <c r="Y166" s="104">
        <f>(X166*$E166*$F166*$G166*$L166*$Y$11)</f>
        <v>0</v>
      </c>
      <c r="Z166" s="104"/>
      <c r="AA166" s="104">
        <f>(Z166*$E166*$F166*$G166*$L166*$AA$11)</f>
        <v>0</v>
      </c>
      <c r="AB166" s="104"/>
      <c r="AC166" s="104"/>
      <c r="AD166" s="104">
        <v>35</v>
      </c>
      <c r="AE166" s="104">
        <f>(AD166*$E166*$F166*$G166*$L166*$AE$11)</f>
        <v>2452045.6422000001</v>
      </c>
      <c r="AF166" s="104">
        <v>10</v>
      </c>
      <c r="AG166" s="105">
        <f>(AF166*$E166*$F166*$G166*$L166*$AG$11)</f>
        <v>700584.46919999982</v>
      </c>
      <c r="AH166" s="104">
        <v>1</v>
      </c>
      <c r="AI166" s="104">
        <f>(AH166*$E166*$F166*$G166*$L166*$AI$11)</f>
        <v>82796.346359999981</v>
      </c>
      <c r="AJ166" s="104"/>
      <c r="AK166" s="104">
        <f>(AJ166*$E166*$F166*$G166*$M166*$AK$11)</f>
        <v>0</v>
      </c>
      <c r="AL166" s="109"/>
      <c r="AM166" s="104">
        <f>(AL166*$E166*$F166*$G166*$M166*$AM$11)</f>
        <v>0</v>
      </c>
      <c r="AN166" s="104"/>
      <c r="AO166" s="108">
        <f>(AN166*$E166*$F166*$G166*$M166*$AO$11)</f>
        <v>0</v>
      </c>
      <c r="AP166" s="104"/>
      <c r="AQ166" s="104">
        <f>(AP166*$E166*$F166*$G166*$L166*$AQ$11)</f>
        <v>0</v>
      </c>
      <c r="AR166" s="104"/>
      <c r="AS166" s="105">
        <f>(AR166*$E166*$F166*$G166*$L166*$AS$11)</f>
        <v>0</v>
      </c>
      <c r="AT166" s="104"/>
      <c r="AU166" s="104">
        <f>(AT166*$E166*$F166*$G166*$L166*$AU$11)</f>
        <v>0</v>
      </c>
      <c r="AV166" s="88" t="e">
        <f>AU166-#REF!</f>
        <v>#REF!</v>
      </c>
      <c r="AW166" s="104">
        <v>94</v>
      </c>
      <c r="AX166" s="104">
        <f>(AW166*$E166*$F166*$G166*$M166*$AX$11)</f>
        <v>7902592.8125759996</v>
      </c>
      <c r="AY166" s="104">
        <v>9</v>
      </c>
      <c r="AZ166" s="104">
        <f>(AY166*$E166*$F166*$G166*$M166*$AZ$11)</f>
        <v>687846.56975999987</v>
      </c>
      <c r="BA166" s="104"/>
      <c r="BB166" s="105">
        <f>(BA166*$E166*$F166*$G166*$M166*$BB$11)</f>
        <v>0</v>
      </c>
      <c r="BC166" s="104"/>
      <c r="BD166" s="104">
        <f>(BC166*$E166*$F166*$G166*$M166*$BD$11)</f>
        <v>0</v>
      </c>
      <c r="BE166" s="104"/>
      <c r="BF166" s="104">
        <f>(BE166*$E166*$F166*$G166*$M166*$BF$11)</f>
        <v>0</v>
      </c>
      <c r="BG166" s="104"/>
      <c r="BH166" s="105">
        <f>(BG166*$E166*$F166*$G166*$M166*$BH$11)</f>
        <v>0</v>
      </c>
      <c r="BI166" s="104">
        <v>10</v>
      </c>
      <c r="BJ166" s="108"/>
      <c r="BK166" s="104"/>
      <c r="BL166" s="104">
        <f>(BK166*$E166*$F166*$G166*$L166*$BL$11)</f>
        <v>0</v>
      </c>
      <c r="BM166" s="104"/>
      <c r="BN166" s="104">
        <f>(BM166*$E166*$F166*$G166*$L166*$BN$11)</f>
        <v>0</v>
      </c>
      <c r="BO166" s="104"/>
      <c r="BP166" s="104">
        <f>(BO166*$E166*$F166*$G166*$L166*$BP$11)</f>
        <v>0</v>
      </c>
      <c r="BQ166" s="104">
        <v>2</v>
      </c>
      <c r="BR166" s="104"/>
      <c r="BS166" s="104"/>
      <c r="BT166" s="105">
        <f>(BS166*$E166*$F166*$G166*$L166*$BT$11)</f>
        <v>0</v>
      </c>
      <c r="BU166" s="104"/>
      <c r="BV166" s="105">
        <f>(BU166*$E166*$F166*$G166*$L166*$BV$11)</f>
        <v>0</v>
      </c>
      <c r="BW166" s="104"/>
      <c r="BX166" s="104">
        <f>(BW166*$E166*$F166*$G166*$L166*$BX$11)</f>
        <v>0</v>
      </c>
      <c r="BY166" s="104">
        <v>1</v>
      </c>
      <c r="BZ166" s="104"/>
      <c r="CA166" s="104"/>
      <c r="CB166" s="104">
        <f>(CA166*$E166*$F166*$G166*$L166*$CB$11)</f>
        <v>0</v>
      </c>
      <c r="CC166" s="104"/>
      <c r="CD166" s="104">
        <f>(CC166*$E166*$F166*$G166*$M166*$CD$11)</f>
        <v>0</v>
      </c>
      <c r="CE166" s="109"/>
      <c r="CF166" s="104">
        <f>(CE166*$E166*$F166*$G166*$M166*$CF$11)</f>
        <v>0</v>
      </c>
      <c r="CG166" s="104"/>
      <c r="CH166" s="108">
        <f t="shared" si="530"/>
        <v>0</v>
      </c>
      <c r="CI166" s="104"/>
      <c r="CJ166" s="104">
        <f>(CI166*$E166*$F166*$G166*$M166*$CJ$11)</f>
        <v>0</v>
      </c>
      <c r="CK166" s="110"/>
      <c r="CL166" s="104">
        <f>(CK166*$E166*$F166*$G166*$M166*$CL$11)</f>
        <v>0</v>
      </c>
      <c r="CM166" s="104">
        <v>2</v>
      </c>
      <c r="CN166" s="104">
        <f>(CM166*$E166*$F166*$G166*$M166*$CN$11)</f>
        <v>152854.79327999995</v>
      </c>
      <c r="CO166" s="104"/>
      <c r="CP166" s="104">
        <f>(CO166*$E166*$F166*$G166*$N166*$CP$11)</f>
        <v>0</v>
      </c>
      <c r="CQ166" s="104">
        <v>5</v>
      </c>
      <c r="CR166" s="111"/>
      <c r="CS166" s="104"/>
      <c r="CT166" s="104">
        <f t="shared" si="531"/>
        <v>0</v>
      </c>
      <c r="CU166" s="105">
        <f t="shared" si="532"/>
        <v>325</v>
      </c>
      <c r="CV166" s="105">
        <f t="shared" si="532"/>
        <v>23595684.922656</v>
      </c>
    </row>
    <row r="167" spans="1:100" ht="15.75" customHeight="1" x14ac:dyDescent="0.25">
      <c r="A167" s="93">
        <v>19</v>
      </c>
      <c r="B167" s="127"/>
      <c r="C167" s="78" t="s">
        <v>415</v>
      </c>
      <c r="D167" s="127" t="s">
        <v>416</v>
      </c>
      <c r="E167" s="80">
        <v>28004</v>
      </c>
      <c r="F167" s="120">
        <v>4.26</v>
      </c>
      <c r="G167" s="128"/>
      <c r="H167" s="90"/>
      <c r="I167" s="90"/>
      <c r="J167" s="90"/>
      <c r="K167" s="95"/>
      <c r="L167" s="96">
        <v>1.4</v>
      </c>
      <c r="M167" s="96">
        <v>1.68</v>
      </c>
      <c r="N167" s="96">
        <v>2.23</v>
      </c>
      <c r="O167" s="97">
        <v>2.57</v>
      </c>
      <c r="P167" s="87">
        <f t="shared" ref="P167:AO167" si="533">SUM(P168:P246)</f>
        <v>1120</v>
      </c>
      <c r="Q167" s="87">
        <f t="shared" si="533"/>
        <v>220289963.30840695</v>
      </c>
      <c r="R167" s="87">
        <f t="shared" si="533"/>
        <v>27</v>
      </c>
      <c r="S167" s="87">
        <f t="shared" si="533"/>
        <v>5020747.5471999999</v>
      </c>
      <c r="T167" s="87">
        <f t="shared" si="533"/>
        <v>10</v>
      </c>
      <c r="U167" s="87">
        <f t="shared" si="533"/>
        <v>1759155.2719999999</v>
      </c>
      <c r="V167" s="87">
        <f t="shared" si="533"/>
        <v>0</v>
      </c>
      <c r="W167" s="87">
        <f t="shared" si="533"/>
        <v>0</v>
      </c>
      <c r="X167" s="87">
        <f t="shared" si="533"/>
        <v>7104</v>
      </c>
      <c r="Y167" s="87">
        <f t="shared" si="533"/>
        <v>1123766559.4103005</v>
      </c>
      <c r="Z167" s="87">
        <f t="shared" si="533"/>
        <v>0</v>
      </c>
      <c r="AA167" s="87">
        <f t="shared" si="533"/>
        <v>0</v>
      </c>
      <c r="AB167" s="87">
        <f t="shared" si="533"/>
        <v>0</v>
      </c>
      <c r="AC167" s="87">
        <f t="shared" si="533"/>
        <v>0</v>
      </c>
      <c r="AD167" s="87">
        <f t="shared" si="533"/>
        <v>56</v>
      </c>
      <c r="AE167" s="87">
        <f t="shared" si="533"/>
        <v>9633090.3592000008</v>
      </c>
      <c r="AF167" s="87">
        <f t="shared" si="533"/>
        <v>72</v>
      </c>
      <c r="AG167" s="87">
        <f t="shared" si="533"/>
        <v>9553738.2248</v>
      </c>
      <c r="AH167" s="87">
        <f t="shared" si="533"/>
        <v>0</v>
      </c>
      <c r="AI167" s="87">
        <f t="shared" si="533"/>
        <v>0</v>
      </c>
      <c r="AJ167" s="87">
        <f t="shared" si="533"/>
        <v>0</v>
      </c>
      <c r="AK167" s="87">
        <f t="shared" si="533"/>
        <v>0</v>
      </c>
      <c r="AL167" s="87">
        <f t="shared" si="533"/>
        <v>3637</v>
      </c>
      <c r="AM167" s="87">
        <f t="shared" si="533"/>
        <v>576337938.68817043</v>
      </c>
      <c r="AN167" s="87">
        <f t="shared" si="533"/>
        <v>0</v>
      </c>
      <c r="AO167" s="87">
        <f t="shared" si="533"/>
        <v>0</v>
      </c>
      <c r="AP167" s="87">
        <f t="shared" ref="AP167:AQ167" si="534">SUM(AP168:AP246)</f>
        <v>0</v>
      </c>
      <c r="AQ167" s="87">
        <f t="shared" si="534"/>
        <v>0</v>
      </c>
      <c r="AR167" s="87">
        <f>SUM(AR168:AR246)</f>
        <v>0</v>
      </c>
      <c r="AS167" s="87">
        <f>SUM(AS168:AS246)</f>
        <v>0</v>
      </c>
      <c r="AT167" s="87">
        <f>SUM(AT168:AT246)</f>
        <v>0</v>
      </c>
      <c r="AU167" s="87">
        <f>SUM(AU168:AU246)</f>
        <v>0</v>
      </c>
      <c r="AV167" s="88" t="e">
        <f>AU167-#REF!</f>
        <v>#REF!</v>
      </c>
      <c r="AW167" s="87">
        <f t="shared" ref="AW167:CB167" si="535">SUM(AW168:AW246)</f>
        <v>0</v>
      </c>
      <c r="AX167" s="87">
        <f t="shared" si="535"/>
        <v>0</v>
      </c>
      <c r="AY167" s="87">
        <f t="shared" si="535"/>
        <v>0</v>
      </c>
      <c r="AZ167" s="87">
        <f t="shared" si="535"/>
        <v>0</v>
      </c>
      <c r="BA167" s="87">
        <f t="shared" si="535"/>
        <v>0</v>
      </c>
      <c r="BB167" s="87">
        <f t="shared" si="535"/>
        <v>0</v>
      </c>
      <c r="BC167" s="87">
        <f t="shared" si="535"/>
        <v>0</v>
      </c>
      <c r="BD167" s="87">
        <f t="shared" si="535"/>
        <v>0</v>
      </c>
      <c r="BE167" s="87">
        <f t="shared" si="535"/>
        <v>0</v>
      </c>
      <c r="BF167" s="87">
        <f t="shared" si="535"/>
        <v>0</v>
      </c>
      <c r="BG167" s="87">
        <f t="shared" si="535"/>
        <v>0</v>
      </c>
      <c r="BH167" s="87">
        <f t="shared" si="535"/>
        <v>0</v>
      </c>
      <c r="BI167" s="87">
        <f t="shared" si="535"/>
        <v>0</v>
      </c>
      <c r="BJ167" s="87">
        <f t="shared" si="535"/>
        <v>0</v>
      </c>
      <c r="BK167" s="87">
        <f t="shared" si="535"/>
        <v>0</v>
      </c>
      <c r="BL167" s="87">
        <f t="shared" si="535"/>
        <v>0</v>
      </c>
      <c r="BM167" s="87">
        <f t="shared" si="535"/>
        <v>0</v>
      </c>
      <c r="BN167" s="87">
        <f t="shared" si="535"/>
        <v>0</v>
      </c>
      <c r="BO167" s="87">
        <f t="shared" si="535"/>
        <v>0</v>
      </c>
      <c r="BP167" s="87">
        <f t="shared" si="535"/>
        <v>0</v>
      </c>
      <c r="BQ167" s="87">
        <f t="shared" si="535"/>
        <v>0</v>
      </c>
      <c r="BR167" s="87">
        <f t="shared" si="535"/>
        <v>0</v>
      </c>
      <c r="BS167" s="87">
        <f t="shared" si="535"/>
        <v>0</v>
      </c>
      <c r="BT167" s="87">
        <f t="shared" si="535"/>
        <v>0</v>
      </c>
      <c r="BU167" s="87">
        <f t="shared" si="535"/>
        <v>0</v>
      </c>
      <c r="BV167" s="87">
        <f t="shared" si="535"/>
        <v>0</v>
      </c>
      <c r="BW167" s="87">
        <f t="shared" si="535"/>
        <v>0</v>
      </c>
      <c r="BX167" s="87">
        <f t="shared" si="535"/>
        <v>0</v>
      </c>
      <c r="BY167" s="87">
        <f t="shared" si="535"/>
        <v>0</v>
      </c>
      <c r="BZ167" s="87">
        <f t="shared" si="535"/>
        <v>0</v>
      </c>
      <c r="CA167" s="87">
        <f t="shared" si="535"/>
        <v>1</v>
      </c>
      <c r="CB167" s="87">
        <f t="shared" si="535"/>
        <v>0</v>
      </c>
      <c r="CC167" s="87">
        <f t="shared" ref="CC167:DH167" si="536">SUM(CC168:CC246)</f>
        <v>0</v>
      </c>
      <c r="CD167" s="87">
        <f t="shared" si="536"/>
        <v>0</v>
      </c>
      <c r="CE167" s="87">
        <f t="shared" si="536"/>
        <v>0</v>
      </c>
      <c r="CF167" s="87">
        <f t="shared" si="536"/>
        <v>0</v>
      </c>
      <c r="CG167" s="87">
        <f t="shared" si="536"/>
        <v>0</v>
      </c>
      <c r="CH167" s="87">
        <f t="shared" si="536"/>
        <v>0</v>
      </c>
      <c r="CI167" s="87">
        <f t="shared" si="536"/>
        <v>0</v>
      </c>
      <c r="CJ167" s="87">
        <f t="shared" si="536"/>
        <v>0</v>
      </c>
      <c r="CK167" s="87">
        <f t="shared" si="536"/>
        <v>0</v>
      </c>
      <c r="CL167" s="87">
        <f t="shared" si="536"/>
        <v>0</v>
      </c>
      <c r="CM167" s="87">
        <f t="shared" si="536"/>
        <v>0</v>
      </c>
      <c r="CN167" s="87">
        <f t="shared" si="536"/>
        <v>0</v>
      </c>
      <c r="CO167" s="87">
        <f t="shared" si="536"/>
        <v>0</v>
      </c>
      <c r="CP167" s="87">
        <f t="shared" si="536"/>
        <v>0</v>
      </c>
      <c r="CQ167" s="87">
        <f t="shared" si="536"/>
        <v>0</v>
      </c>
      <c r="CR167" s="87"/>
      <c r="CS167" s="87">
        <f t="shared" si="536"/>
        <v>0</v>
      </c>
      <c r="CT167" s="87">
        <f t="shared" si="536"/>
        <v>0</v>
      </c>
      <c r="CU167" s="87">
        <f t="shared" si="536"/>
        <v>12027</v>
      </c>
      <c r="CV167" s="87">
        <f t="shared" si="536"/>
        <v>1946361192.8100774</v>
      </c>
    </row>
    <row r="168" spans="1:100" ht="30" customHeight="1" x14ac:dyDescent="0.25">
      <c r="A168" s="76"/>
      <c r="B168" s="98">
        <v>136</v>
      </c>
      <c r="C168" s="99" t="s">
        <v>417</v>
      </c>
      <c r="D168" s="126" t="s">
        <v>418</v>
      </c>
      <c r="E168" s="80">
        <v>28004</v>
      </c>
      <c r="F168" s="102">
        <v>2.41</v>
      </c>
      <c r="G168" s="89">
        <v>1</v>
      </c>
      <c r="H168" s="90"/>
      <c r="I168" s="90"/>
      <c r="J168" s="90"/>
      <c r="K168" s="53"/>
      <c r="L168" s="102">
        <v>1.4</v>
      </c>
      <c r="M168" s="102">
        <v>1.68</v>
      </c>
      <c r="N168" s="102">
        <v>2.23</v>
      </c>
      <c r="O168" s="103">
        <v>2.57</v>
      </c>
      <c r="P168" s="104">
        <v>9</v>
      </c>
      <c r="Q168" s="104">
        <f t="shared" ref="Q168:Q193" si="537">(P168*$E168*$F168*$G168*$L168*$Q$11)</f>
        <v>935406.41039999994</v>
      </c>
      <c r="R168" s="104"/>
      <c r="S168" s="104">
        <f t="shared" ref="S168:S193" si="538">(R168*$E168*$F168*$G168*$L168*$S$11)</f>
        <v>0</v>
      </c>
      <c r="T168" s="104"/>
      <c r="U168" s="104">
        <f t="shared" ref="U168:U193" si="539">(T168*$E168*$F168*$G168*$L168*$U$11)</f>
        <v>0</v>
      </c>
      <c r="V168" s="104"/>
      <c r="W168" s="105">
        <f t="shared" ref="W168:W193" si="540">(V168*$E168*$F168*$G168*$L168*$W$11)</f>
        <v>0</v>
      </c>
      <c r="X168" s="104">
        <v>33</v>
      </c>
      <c r="Y168" s="104">
        <f t="shared" ref="Y168:Y193" si="541">(X168*$E168*$F168*$G168*$L168*$Y$11)</f>
        <v>4365229.9151999997</v>
      </c>
      <c r="Z168" s="104"/>
      <c r="AA168" s="104">
        <f t="shared" ref="AA168:AA193" si="542">(Z168*$E168*$F168*$G168*$L168*$AA$11)</f>
        <v>0</v>
      </c>
      <c r="AB168" s="104"/>
      <c r="AC168" s="104"/>
      <c r="AD168" s="104"/>
      <c r="AE168" s="104">
        <f t="shared" ref="AE168:AE193" si="543">(AD168*$E168*$F168*$G168*$L168*$AE$11)</f>
        <v>0</v>
      </c>
      <c r="AF168" s="104">
        <v>0</v>
      </c>
      <c r="AG168" s="105">
        <f t="shared" ref="AG168:AG193" si="544">(AF168*$E168*$F168*$G168*$L168*$AG$11)</f>
        <v>0</v>
      </c>
      <c r="AH168" s="104"/>
      <c r="AI168" s="104">
        <f t="shared" ref="AI168:AI193" si="545">(AH168*$E168*$F168*$G168*$L168*$AI$11)</f>
        <v>0</v>
      </c>
      <c r="AJ168" s="104"/>
      <c r="AK168" s="104">
        <f t="shared" ref="AK168:AK193" si="546">(AJ168*$E168*$F168*$G168*$M168*$AK$11)</f>
        <v>0</v>
      </c>
      <c r="AL168" s="109">
        <v>6</v>
      </c>
      <c r="AM168" s="104">
        <f t="shared" ref="AM168:AM193" si="547">(AL168*$E168*$F168*$G168*$M168*$AM$11)</f>
        <v>952413.79967999994</v>
      </c>
      <c r="AN168" s="104"/>
      <c r="AO168" s="108">
        <f t="shared" ref="AO168:AO193" si="548">(AN168*$E168*$F168*$G168*$M168*$AO$11)</f>
        <v>0</v>
      </c>
      <c r="AP168" s="104"/>
      <c r="AQ168" s="104">
        <f t="shared" ref="AQ168:AQ193" si="549">(AP168*$E168*$F168*$G168*$L168*$AQ$11)</f>
        <v>0</v>
      </c>
      <c r="AR168" s="104"/>
      <c r="AS168" s="105">
        <f t="shared" ref="AS168:AS193" si="550">(AR168*$E168*$F168*$G168*$L168*$AS$11)</f>
        <v>0</v>
      </c>
      <c r="AT168" s="104"/>
      <c r="AU168" s="104">
        <f t="shared" ref="AU168:AU193" si="551">(AT168*$E168*$F168*$G168*$L168*$AU$11)</f>
        <v>0</v>
      </c>
      <c r="AV168" s="88" t="e">
        <f>AU168-#REF!</f>
        <v>#REF!</v>
      </c>
      <c r="AW168" s="104">
        <v>0</v>
      </c>
      <c r="AX168" s="104">
        <f t="shared" ref="AX168:AX193" si="552">(AW168*$E168*$F168*$G168*$M168*$AX$11)</f>
        <v>0</v>
      </c>
      <c r="AY168" s="104"/>
      <c r="AZ168" s="104">
        <f t="shared" ref="AZ168:AZ193" si="553">(AY168*$E168*$F168*$G168*$M168*$AZ$11)</f>
        <v>0</v>
      </c>
      <c r="BA168" s="104"/>
      <c r="BB168" s="105">
        <f t="shared" ref="BB168:BB193" si="554">(BA168*$E168*$F168*$G168*$M168*$BB$11)</f>
        <v>0</v>
      </c>
      <c r="BC168" s="104"/>
      <c r="BD168" s="104">
        <f t="shared" ref="BD168:BD193" si="555">(BC168*$E168*$F168*$G168*$M168*$BD$11)</f>
        <v>0</v>
      </c>
      <c r="BE168" s="104"/>
      <c r="BF168" s="104">
        <f t="shared" ref="BF168:BF193" si="556">(BE168*$E168*$F168*$G168*$M168*$BF$11)</f>
        <v>0</v>
      </c>
      <c r="BG168" s="104"/>
      <c r="BH168" s="105">
        <f t="shared" ref="BH168:BH193" si="557">(BG168*$E168*$F168*$G168*$M168*$BH$11)</f>
        <v>0</v>
      </c>
      <c r="BI168" s="104"/>
      <c r="BJ168" s="108">
        <f t="shared" ref="BJ168:BJ193" si="558">(BI168*$E168*$F168*$G168*$M168*$BJ$11)</f>
        <v>0</v>
      </c>
      <c r="BK168" s="104"/>
      <c r="BL168" s="104">
        <f t="shared" ref="BL168:BL193" si="559">(BK168*$E168*$F168*$G168*$L168*$BL$11)</f>
        <v>0</v>
      </c>
      <c r="BM168" s="104"/>
      <c r="BN168" s="104">
        <f t="shared" ref="BN168:BN193" si="560">(BM168*$E168*$F168*$G168*$L168*$BN$11)</f>
        <v>0</v>
      </c>
      <c r="BO168" s="104"/>
      <c r="BP168" s="104">
        <f t="shared" ref="BP168:BP193" si="561">(BO168*$E168*$F168*$G168*$L168*$BP$11)</f>
        <v>0</v>
      </c>
      <c r="BQ168" s="104"/>
      <c r="BR168" s="104">
        <f t="shared" ref="BR168:BR193" si="562">(BQ168*$E168*$F168*$G168*$M168*$BR$11)</f>
        <v>0</v>
      </c>
      <c r="BS168" s="104"/>
      <c r="BT168" s="105">
        <f t="shared" ref="BT168:BT193" si="563">(BS168*$E168*$F168*$G168*$L168*$BT$11)</f>
        <v>0</v>
      </c>
      <c r="BU168" s="104"/>
      <c r="BV168" s="105">
        <f t="shared" ref="BV168:BV193" si="564">(BU168*$E168*$F168*$G168*$L168*$BV$11)</f>
        <v>0</v>
      </c>
      <c r="BW168" s="104"/>
      <c r="BX168" s="104">
        <f t="shared" ref="BX168:BX193" si="565">(BW168*$E168*$F168*$G168*$L168*$BX$11)</f>
        <v>0</v>
      </c>
      <c r="BY168" s="104"/>
      <c r="BZ168" s="104">
        <f t="shared" ref="BZ168:BZ193" si="566">(BY168*$E168*$F168*$G168*$L168*$BZ$11)</f>
        <v>0</v>
      </c>
      <c r="CA168" s="104"/>
      <c r="CB168" s="104">
        <f t="shared" ref="CB168:CB193" si="567">(CA168*$E168*$F168*$G168*$L168*$CB$11)</f>
        <v>0</v>
      </c>
      <c r="CC168" s="104"/>
      <c r="CD168" s="104">
        <f t="shared" ref="CD168:CD193" si="568">(CC168*$E168*$F168*$G168*$M168*$CD$11)</f>
        <v>0</v>
      </c>
      <c r="CE168" s="109"/>
      <c r="CF168" s="104">
        <f t="shared" ref="CF168:CF193" si="569">(CE168*$E168*$F168*$G168*$M168*$CF$11)</f>
        <v>0</v>
      </c>
      <c r="CG168" s="104"/>
      <c r="CH168" s="108">
        <f t="shared" ref="CH168:CH193" si="570">(CG168*$E168*$F168*$G168*$M168*CH$11)</f>
        <v>0</v>
      </c>
      <c r="CI168" s="104"/>
      <c r="CJ168" s="104">
        <f t="shared" ref="CJ168:CJ193" si="571">(CI168*$E168*$F168*$G168*$M168*$CJ$11)</f>
        <v>0</v>
      </c>
      <c r="CK168" s="110"/>
      <c r="CL168" s="104">
        <f t="shared" ref="CL168:CL193" si="572">(CK168*$E168*$F168*$G168*$M168*$CL$11)</f>
        <v>0</v>
      </c>
      <c r="CM168" s="104"/>
      <c r="CN168" s="104">
        <f t="shared" ref="CN168:CN193" si="573">(CM168*$E168*$F168*$G168*$M168*$CN$11)</f>
        <v>0</v>
      </c>
      <c r="CO168" s="104"/>
      <c r="CP168" s="104">
        <f t="shared" ref="CP168:CP193" si="574">(CO168*$E168*$F168*$G168*$N168*$CP$11)</f>
        <v>0</v>
      </c>
      <c r="CQ168" s="104"/>
      <c r="CR168" s="111"/>
      <c r="CS168" s="104"/>
      <c r="CT168" s="104">
        <f t="shared" ref="CT168:CT193" si="575">(CS168*$E168*$F168*$G168*$L168*CT$11)/12*6+(CS168*$E168*$F168*$G168*1*CT$11)/12*6</f>
        <v>0</v>
      </c>
      <c r="CU168" s="105">
        <f t="shared" ref="CU168:CU199" si="576">SUM(P168,R168,T168,V168,X168,Z168,AB168,AD168,AF168,AL168,BO168,AH168,AR168,CA168,AT168,AW168,AJ168,BA168,AN168,BC168,CC168,BE168,BG168,BI168,BQ168,BK168,BM168,BS168,BU168,BW168,BY168,CE168,AY168,AP168,CG168,CI168,CK168,CM168,CO168,CQ168,CS168)</f>
        <v>48</v>
      </c>
      <c r="CV168" s="105">
        <f t="shared" ref="CV168:CV199" si="577">SUM(Q168,S168,U168,W168,Y168,AA168,AC168,AE168,AG168,AM168,BP168,AI168,AS168,CB168,AU168,AX168,AK168,BB168,AO168,BD168,CD168,BF168,BH168,BJ168,BR168,BL168,BN168,BT168,BV168,BX168,BZ168,CF168,AZ168,AQ168,CH168,CJ168,CL168,CN168,CP168,CR168,CT168)</f>
        <v>6253050.1252800003</v>
      </c>
    </row>
    <row r="169" spans="1:100" ht="30" customHeight="1" x14ac:dyDescent="0.25">
      <c r="A169" s="76"/>
      <c r="B169" s="98">
        <v>137</v>
      </c>
      <c r="C169" s="99" t="s">
        <v>419</v>
      </c>
      <c r="D169" s="126" t="s">
        <v>420</v>
      </c>
      <c r="E169" s="80">
        <v>28004</v>
      </c>
      <c r="F169" s="102">
        <v>4.0199999999999996</v>
      </c>
      <c r="G169" s="89">
        <v>1</v>
      </c>
      <c r="H169" s="90"/>
      <c r="I169" s="90"/>
      <c r="J169" s="90"/>
      <c r="K169" s="53"/>
      <c r="L169" s="102">
        <v>1.4</v>
      </c>
      <c r="M169" s="102">
        <v>1.68</v>
      </c>
      <c r="N169" s="102">
        <v>2.23</v>
      </c>
      <c r="O169" s="103">
        <v>2.57</v>
      </c>
      <c r="P169" s="104">
        <v>7</v>
      </c>
      <c r="Q169" s="104">
        <f t="shared" si="537"/>
        <v>1213570.1423999998</v>
      </c>
      <c r="R169" s="104"/>
      <c r="S169" s="104">
        <f t="shared" si="538"/>
        <v>0</v>
      </c>
      <c r="T169" s="104"/>
      <c r="U169" s="104">
        <f t="shared" si="539"/>
        <v>0</v>
      </c>
      <c r="V169" s="104"/>
      <c r="W169" s="105">
        <f t="shared" si="540"/>
        <v>0</v>
      </c>
      <c r="X169" s="104">
        <v>166</v>
      </c>
      <c r="Y169" s="104">
        <f t="shared" si="541"/>
        <v>36627753.388799988</v>
      </c>
      <c r="Z169" s="104"/>
      <c r="AA169" s="104">
        <f t="shared" si="542"/>
        <v>0</v>
      </c>
      <c r="AB169" s="104"/>
      <c r="AC169" s="104"/>
      <c r="AD169" s="104"/>
      <c r="AE169" s="104">
        <f t="shared" si="543"/>
        <v>0</v>
      </c>
      <c r="AF169" s="104">
        <v>0</v>
      </c>
      <c r="AG169" s="105">
        <f t="shared" si="544"/>
        <v>0</v>
      </c>
      <c r="AH169" s="104"/>
      <c r="AI169" s="104">
        <f t="shared" si="545"/>
        <v>0</v>
      </c>
      <c r="AJ169" s="104"/>
      <c r="AK169" s="104">
        <f t="shared" si="546"/>
        <v>0</v>
      </c>
      <c r="AL169" s="109">
        <v>19</v>
      </c>
      <c r="AM169" s="104">
        <f t="shared" si="547"/>
        <v>5030799.8630399983</v>
      </c>
      <c r="AN169" s="104"/>
      <c r="AO169" s="108">
        <f t="shared" si="548"/>
        <v>0</v>
      </c>
      <c r="AP169" s="104"/>
      <c r="AQ169" s="104">
        <f t="shared" si="549"/>
        <v>0</v>
      </c>
      <c r="AR169" s="104"/>
      <c r="AS169" s="105">
        <f t="shared" si="550"/>
        <v>0</v>
      </c>
      <c r="AT169" s="104"/>
      <c r="AU169" s="104">
        <f t="shared" si="551"/>
        <v>0</v>
      </c>
      <c r="AV169" s="88" t="e">
        <f>AU169-#REF!</f>
        <v>#REF!</v>
      </c>
      <c r="AW169" s="104">
        <v>0</v>
      </c>
      <c r="AX169" s="104">
        <f t="shared" si="552"/>
        <v>0</v>
      </c>
      <c r="AY169" s="104"/>
      <c r="AZ169" s="104">
        <f t="shared" si="553"/>
        <v>0</v>
      </c>
      <c r="BA169" s="104"/>
      <c r="BB169" s="105">
        <f t="shared" si="554"/>
        <v>0</v>
      </c>
      <c r="BC169" s="104"/>
      <c r="BD169" s="104">
        <f t="shared" si="555"/>
        <v>0</v>
      </c>
      <c r="BE169" s="104"/>
      <c r="BF169" s="104">
        <f t="shared" si="556"/>
        <v>0</v>
      </c>
      <c r="BG169" s="104"/>
      <c r="BH169" s="105">
        <f t="shared" si="557"/>
        <v>0</v>
      </c>
      <c r="BI169" s="104"/>
      <c r="BJ169" s="108">
        <f t="shared" si="558"/>
        <v>0</v>
      </c>
      <c r="BK169" s="104"/>
      <c r="BL169" s="104">
        <f t="shared" si="559"/>
        <v>0</v>
      </c>
      <c r="BM169" s="104"/>
      <c r="BN169" s="104">
        <f t="shared" si="560"/>
        <v>0</v>
      </c>
      <c r="BO169" s="104"/>
      <c r="BP169" s="104">
        <f t="shared" si="561"/>
        <v>0</v>
      </c>
      <c r="BQ169" s="104"/>
      <c r="BR169" s="104">
        <f t="shared" si="562"/>
        <v>0</v>
      </c>
      <c r="BS169" s="104"/>
      <c r="BT169" s="105">
        <f t="shared" si="563"/>
        <v>0</v>
      </c>
      <c r="BU169" s="104"/>
      <c r="BV169" s="105">
        <f t="shared" si="564"/>
        <v>0</v>
      </c>
      <c r="BW169" s="104"/>
      <c r="BX169" s="104">
        <f t="shared" si="565"/>
        <v>0</v>
      </c>
      <c r="BY169" s="104"/>
      <c r="BZ169" s="104">
        <f t="shared" si="566"/>
        <v>0</v>
      </c>
      <c r="CA169" s="104"/>
      <c r="CB169" s="104">
        <f t="shared" si="567"/>
        <v>0</v>
      </c>
      <c r="CC169" s="104"/>
      <c r="CD169" s="104">
        <f t="shared" si="568"/>
        <v>0</v>
      </c>
      <c r="CE169" s="109"/>
      <c r="CF169" s="104">
        <f t="shared" si="569"/>
        <v>0</v>
      </c>
      <c r="CG169" s="104"/>
      <c r="CH169" s="108">
        <f t="shared" si="570"/>
        <v>0</v>
      </c>
      <c r="CI169" s="104"/>
      <c r="CJ169" s="104">
        <f t="shared" si="571"/>
        <v>0</v>
      </c>
      <c r="CK169" s="110"/>
      <c r="CL169" s="104">
        <f t="shared" si="572"/>
        <v>0</v>
      </c>
      <c r="CM169" s="104"/>
      <c r="CN169" s="104">
        <f t="shared" si="573"/>
        <v>0</v>
      </c>
      <c r="CO169" s="104"/>
      <c r="CP169" s="104">
        <f t="shared" si="574"/>
        <v>0</v>
      </c>
      <c r="CQ169" s="104"/>
      <c r="CR169" s="111"/>
      <c r="CS169" s="104"/>
      <c r="CT169" s="104">
        <f t="shared" si="575"/>
        <v>0</v>
      </c>
      <c r="CU169" s="105">
        <f t="shared" si="576"/>
        <v>192</v>
      </c>
      <c r="CV169" s="105">
        <f t="shared" si="577"/>
        <v>42872123.394239984</v>
      </c>
    </row>
    <row r="170" spans="1:100" ht="30" customHeight="1" x14ac:dyDescent="0.25">
      <c r="A170" s="76"/>
      <c r="B170" s="98">
        <v>138</v>
      </c>
      <c r="C170" s="99" t="s">
        <v>421</v>
      </c>
      <c r="D170" s="126" t="s">
        <v>422</v>
      </c>
      <c r="E170" s="80">
        <v>28004</v>
      </c>
      <c r="F170" s="102">
        <v>4.8899999999999997</v>
      </c>
      <c r="G170" s="89">
        <v>1</v>
      </c>
      <c r="H170" s="90"/>
      <c r="I170" s="90"/>
      <c r="J170" s="90"/>
      <c r="K170" s="53"/>
      <c r="L170" s="102">
        <v>1.4</v>
      </c>
      <c r="M170" s="102">
        <v>1.68</v>
      </c>
      <c r="N170" s="102">
        <v>2.23</v>
      </c>
      <c r="O170" s="103">
        <v>2.57</v>
      </c>
      <c r="P170" s="104">
        <v>0</v>
      </c>
      <c r="Q170" s="104">
        <f t="shared" si="537"/>
        <v>0</v>
      </c>
      <c r="R170" s="104"/>
      <c r="S170" s="104">
        <f t="shared" si="538"/>
        <v>0</v>
      </c>
      <c r="T170" s="104"/>
      <c r="U170" s="104">
        <f t="shared" si="539"/>
        <v>0</v>
      </c>
      <c r="V170" s="104"/>
      <c r="W170" s="105">
        <f t="shared" si="540"/>
        <v>0</v>
      </c>
      <c r="X170" s="104">
        <v>138</v>
      </c>
      <c r="Y170" s="104">
        <f t="shared" si="541"/>
        <v>37039412.188799992</v>
      </c>
      <c r="Z170" s="104"/>
      <c r="AA170" s="104">
        <f t="shared" si="542"/>
        <v>0</v>
      </c>
      <c r="AB170" s="104"/>
      <c r="AC170" s="104"/>
      <c r="AD170" s="104">
        <v>2</v>
      </c>
      <c r="AE170" s="104">
        <f t="shared" si="543"/>
        <v>421773.84480000002</v>
      </c>
      <c r="AF170" s="104">
        <v>0</v>
      </c>
      <c r="AG170" s="105">
        <f t="shared" si="544"/>
        <v>0</v>
      </c>
      <c r="AH170" s="104"/>
      <c r="AI170" s="104">
        <f t="shared" si="545"/>
        <v>0</v>
      </c>
      <c r="AJ170" s="104"/>
      <c r="AK170" s="104">
        <f t="shared" si="546"/>
        <v>0</v>
      </c>
      <c r="AL170" s="107">
        <v>6</v>
      </c>
      <c r="AM170" s="104">
        <f t="shared" si="547"/>
        <v>1932491.07072</v>
      </c>
      <c r="AN170" s="104"/>
      <c r="AO170" s="108">
        <f t="shared" si="548"/>
        <v>0</v>
      </c>
      <c r="AP170" s="104"/>
      <c r="AQ170" s="104">
        <f t="shared" si="549"/>
        <v>0</v>
      </c>
      <c r="AR170" s="104"/>
      <c r="AS170" s="105">
        <f t="shared" si="550"/>
        <v>0</v>
      </c>
      <c r="AT170" s="104"/>
      <c r="AU170" s="104">
        <f t="shared" si="551"/>
        <v>0</v>
      </c>
      <c r="AV170" s="88" t="e">
        <f>AU170-#REF!</f>
        <v>#REF!</v>
      </c>
      <c r="AW170" s="104">
        <v>0</v>
      </c>
      <c r="AX170" s="104">
        <f t="shared" si="552"/>
        <v>0</v>
      </c>
      <c r="AY170" s="104"/>
      <c r="AZ170" s="104">
        <f t="shared" si="553"/>
        <v>0</v>
      </c>
      <c r="BA170" s="104"/>
      <c r="BB170" s="105">
        <f t="shared" si="554"/>
        <v>0</v>
      </c>
      <c r="BC170" s="104"/>
      <c r="BD170" s="104">
        <f t="shared" si="555"/>
        <v>0</v>
      </c>
      <c r="BE170" s="104"/>
      <c r="BF170" s="104">
        <f t="shared" si="556"/>
        <v>0</v>
      </c>
      <c r="BG170" s="104"/>
      <c r="BH170" s="105">
        <f t="shared" si="557"/>
        <v>0</v>
      </c>
      <c r="BI170" s="104"/>
      <c r="BJ170" s="108">
        <f t="shared" si="558"/>
        <v>0</v>
      </c>
      <c r="BK170" s="104"/>
      <c r="BL170" s="104">
        <f t="shared" si="559"/>
        <v>0</v>
      </c>
      <c r="BM170" s="104"/>
      <c r="BN170" s="104">
        <f t="shared" si="560"/>
        <v>0</v>
      </c>
      <c r="BO170" s="104"/>
      <c r="BP170" s="104">
        <f t="shared" si="561"/>
        <v>0</v>
      </c>
      <c r="BQ170" s="104"/>
      <c r="BR170" s="104">
        <f t="shared" si="562"/>
        <v>0</v>
      </c>
      <c r="BS170" s="104"/>
      <c r="BT170" s="105">
        <f t="shared" si="563"/>
        <v>0</v>
      </c>
      <c r="BU170" s="104"/>
      <c r="BV170" s="105">
        <f t="shared" si="564"/>
        <v>0</v>
      </c>
      <c r="BW170" s="104"/>
      <c r="BX170" s="104">
        <f t="shared" si="565"/>
        <v>0</v>
      </c>
      <c r="BY170" s="104"/>
      <c r="BZ170" s="104">
        <f t="shared" si="566"/>
        <v>0</v>
      </c>
      <c r="CA170" s="104"/>
      <c r="CB170" s="104">
        <f t="shared" si="567"/>
        <v>0</v>
      </c>
      <c r="CC170" s="104"/>
      <c r="CD170" s="104">
        <f t="shared" si="568"/>
        <v>0</v>
      </c>
      <c r="CE170" s="109"/>
      <c r="CF170" s="104">
        <f t="shared" si="569"/>
        <v>0</v>
      </c>
      <c r="CG170" s="104"/>
      <c r="CH170" s="108">
        <f t="shared" si="570"/>
        <v>0</v>
      </c>
      <c r="CI170" s="104"/>
      <c r="CJ170" s="104">
        <f t="shared" si="571"/>
        <v>0</v>
      </c>
      <c r="CK170" s="110"/>
      <c r="CL170" s="104">
        <f t="shared" si="572"/>
        <v>0</v>
      </c>
      <c r="CM170" s="104"/>
      <c r="CN170" s="104">
        <f t="shared" si="573"/>
        <v>0</v>
      </c>
      <c r="CO170" s="104"/>
      <c r="CP170" s="104">
        <f t="shared" si="574"/>
        <v>0</v>
      </c>
      <c r="CQ170" s="104"/>
      <c r="CR170" s="111"/>
      <c r="CS170" s="104"/>
      <c r="CT170" s="104">
        <f t="shared" si="575"/>
        <v>0</v>
      </c>
      <c r="CU170" s="105">
        <f t="shared" si="576"/>
        <v>146</v>
      </c>
      <c r="CV170" s="105">
        <f t="shared" si="577"/>
        <v>39393677.104319997</v>
      </c>
    </row>
    <row r="171" spans="1:100" s="6" customFormat="1" ht="30" customHeight="1" x14ac:dyDescent="0.25">
      <c r="A171" s="76"/>
      <c r="B171" s="98">
        <v>139</v>
      </c>
      <c r="C171" s="99" t="s">
        <v>423</v>
      </c>
      <c r="D171" s="126" t="s">
        <v>424</v>
      </c>
      <c r="E171" s="80">
        <v>28004</v>
      </c>
      <c r="F171" s="102">
        <v>3.05</v>
      </c>
      <c r="G171" s="89">
        <v>1</v>
      </c>
      <c r="H171" s="90"/>
      <c r="I171" s="90"/>
      <c r="J171" s="90"/>
      <c r="K171" s="53"/>
      <c r="L171" s="102">
        <v>1.4</v>
      </c>
      <c r="M171" s="102">
        <v>1.68</v>
      </c>
      <c r="N171" s="102">
        <v>2.23</v>
      </c>
      <c r="O171" s="103">
        <v>2.57</v>
      </c>
      <c r="P171" s="104">
        <v>30</v>
      </c>
      <c r="Q171" s="104">
        <f t="shared" si="537"/>
        <v>3946043.64</v>
      </c>
      <c r="R171" s="104">
        <v>10</v>
      </c>
      <c r="S171" s="104">
        <f t="shared" si="538"/>
        <v>1315347.8799999999</v>
      </c>
      <c r="T171" s="104"/>
      <c r="U171" s="104">
        <f t="shared" si="539"/>
        <v>0</v>
      </c>
      <c r="V171" s="104"/>
      <c r="W171" s="105">
        <f t="shared" si="540"/>
        <v>0</v>
      </c>
      <c r="X171" s="104">
        <v>19</v>
      </c>
      <c r="Y171" s="104">
        <f t="shared" si="541"/>
        <v>3180750.3279999993</v>
      </c>
      <c r="Z171" s="104"/>
      <c r="AA171" s="104">
        <f t="shared" si="542"/>
        <v>0</v>
      </c>
      <c r="AB171" s="156"/>
      <c r="AC171" s="104"/>
      <c r="AD171" s="104">
        <v>3</v>
      </c>
      <c r="AE171" s="104">
        <f t="shared" si="543"/>
        <v>394604.36399999994</v>
      </c>
      <c r="AF171" s="104">
        <v>0</v>
      </c>
      <c r="AG171" s="105">
        <f t="shared" si="544"/>
        <v>0</v>
      </c>
      <c r="AH171" s="104"/>
      <c r="AI171" s="104">
        <f t="shared" si="545"/>
        <v>0</v>
      </c>
      <c r="AJ171" s="104"/>
      <c r="AK171" s="104">
        <f t="shared" si="546"/>
        <v>0</v>
      </c>
      <c r="AL171" s="109">
        <v>31</v>
      </c>
      <c r="AM171" s="104">
        <f t="shared" si="547"/>
        <v>6227574.3263999987</v>
      </c>
      <c r="AN171" s="156"/>
      <c r="AO171" s="108">
        <f t="shared" si="548"/>
        <v>0</v>
      </c>
      <c r="AP171" s="104"/>
      <c r="AQ171" s="104">
        <f t="shared" si="549"/>
        <v>0</v>
      </c>
      <c r="AR171" s="156"/>
      <c r="AS171" s="105">
        <f t="shared" si="550"/>
        <v>0</v>
      </c>
      <c r="AT171" s="156"/>
      <c r="AU171" s="104">
        <f t="shared" si="551"/>
        <v>0</v>
      </c>
      <c r="AV171" s="88" t="e">
        <f>AU171-#REF!</f>
        <v>#REF!</v>
      </c>
      <c r="AW171" s="104"/>
      <c r="AX171" s="104">
        <f t="shared" si="552"/>
        <v>0</v>
      </c>
      <c r="AY171" s="156"/>
      <c r="AZ171" s="104">
        <f t="shared" si="553"/>
        <v>0</v>
      </c>
      <c r="BA171" s="156"/>
      <c r="BB171" s="105">
        <f t="shared" si="554"/>
        <v>0</v>
      </c>
      <c r="BC171" s="156"/>
      <c r="BD171" s="104">
        <f t="shared" si="555"/>
        <v>0</v>
      </c>
      <c r="BE171" s="156"/>
      <c r="BF171" s="104">
        <f t="shared" si="556"/>
        <v>0</v>
      </c>
      <c r="BG171" s="104"/>
      <c r="BH171" s="105">
        <f t="shared" si="557"/>
        <v>0</v>
      </c>
      <c r="BI171" s="104"/>
      <c r="BJ171" s="108">
        <f t="shared" si="558"/>
        <v>0</v>
      </c>
      <c r="BK171" s="156"/>
      <c r="BL171" s="104">
        <f t="shared" si="559"/>
        <v>0</v>
      </c>
      <c r="BM171" s="156"/>
      <c r="BN171" s="104">
        <f t="shared" si="560"/>
        <v>0</v>
      </c>
      <c r="BO171" s="156"/>
      <c r="BP171" s="104">
        <f t="shared" si="561"/>
        <v>0</v>
      </c>
      <c r="BQ171" s="156"/>
      <c r="BR171" s="104">
        <f t="shared" si="562"/>
        <v>0</v>
      </c>
      <c r="BS171" s="156"/>
      <c r="BT171" s="105">
        <f t="shared" si="563"/>
        <v>0</v>
      </c>
      <c r="BU171" s="156"/>
      <c r="BV171" s="105">
        <f t="shared" si="564"/>
        <v>0</v>
      </c>
      <c r="BW171" s="156"/>
      <c r="BX171" s="104">
        <f t="shared" si="565"/>
        <v>0</v>
      </c>
      <c r="BY171" s="104"/>
      <c r="BZ171" s="104">
        <f t="shared" si="566"/>
        <v>0</v>
      </c>
      <c r="CA171" s="156"/>
      <c r="CB171" s="104">
        <f t="shared" si="567"/>
        <v>0</v>
      </c>
      <c r="CC171" s="156"/>
      <c r="CD171" s="104">
        <f t="shared" si="568"/>
        <v>0</v>
      </c>
      <c r="CE171" s="109"/>
      <c r="CF171" s="104">
        <f t="shared" si="569"/>
        <v>0</v>
      </c>
      <c r="CG171" s="156"/>
      <c r="CH171" s="108">
        <f t="shared" si="570"/>
        <v>0</v>
      </c>
      <c r="CI171" s="156"/>
      <c r="CJ171" s="104">
        <f t="shared" si="571"/>
        <v>0</v>
      </c>
      <c r="CK171" s="167"/>
      <c r="CL171" s="104">
        <f t="shared" si="572"/>
        <v>0</v>
      </c>
      <c r="CM171" s="104"/>
      <c r="CN171" s="104">
        <f t="shared" si="573"/>
        <v>0</v>
      </c>
      <c r="CO171" s="156"/>
      <c r="CP171" s="104">
        <f t="shared" si="574"/>
        <v>0</v>
      </c>
      <c r="CQ171" s="156"/>
      <c r="CR171" s="111"/>
      <c r="CS171" s="104"/>
      <c r="CT171" s="104">
        <f t="shared" si="575"/>
        <v>0</v>
      </c>
      <c r="CU171" s="105">
        <f t="shared" si="576"/>
        <v>93</v>
      </c>
      <c r="CV171" s="105">
        <f t="shared" si="577"/>
        <v>15064320.538399998</v>
      </c>
    </row>
    <row r="172" spans="1:100" s="6" customFormat="1" ht="30" customHeight="1" x14ac:dyDescent="0.25">
      <c r="A172" s="76"/>
      <c r="B172" s="98">
        <v>140</v>
      </c>
      <c r="C172" s="99" t="s">
        <v>425</v>
      </c>
      <c r="D172" s="126" t="s">
        <v>426</v>
      </c>
      <c r="E172" s="80">
        <v>28004</v>
      </c>
      <c r="F172" s="102">
        <v>5.31</v>
      </c>
      <c r="G172" s="89">
        <v>1</v>
      </c>
      <c r="H172" s="90"/>
      <c r="I172" s="90"/>
      <c r="J172" s="90"/>
      <c r="K172" s="53"/>
      <c r="L172" s="102">
        <v>1.4</v>
      </c>
      <c r="M172" s="102">
        <v>1.68</v>
      </c>
      <c r="N172" s="102">
        <v>2.23</v>
      </c>
      <c r="O172" s="103">
        <v>2.57</v>
      </c>
      <c r="P172" s="104">
        <v>10</v>
      </c>
      <c r="Q172" s="104">
        <f t="shared" si="537"/>
        <v>2289999.0959999999</v>
      </c>
      <c r="R172" s="104">
        <v>12</v>
      </c>
      <c r="S172" s="104">
        <f t="shared" si="538"/>
        <v>2747998.9151999997</v>
      </c>
      <c r="T172" s="104"/>
      <c r="U172" s="104">
        <f t="shared" si="539"/>
        <v>0</v>
      </c>
      <c r="V172" s="104"/>
      <c r="W172" s="105">
        <f t="shared" si="540"/>
        <v>0</v>
      </c>
      <c r="X172" s="104">
        <v>161</v>
      </c>
      <c r="Y172" s="104">
        <f t="shared" si="541"/>
        <v>46924163.294399984</v>
      </c>
      <c r="Z172" s="104"/>
      <c r="AA172" s="104">
        <f t="shared" si="542"/>
        <v>0</v>
      </c>
      <c r="AB172" s="156"/>
      <c r="AC172" s="104"/>
      <c r="AD172" s="104">
        <v>8</v>
      </c>
      <c r="AE172" s="104">
        <f t="shared" si="543"/>
        <v>1831999.2767999999</v>
      </c>
      <c r="AF172" s="104">
        <v>5</v>
      </c>
      <c r="AG172" s="105">
        <f t="shared" si="544"/>
        <v>1144999.548</v>
      </c>
      <c r="AH172" s="104"/>
      <c r="AI172" s="104">
        <f t="shared" si="545"/>
        <v>0</v>
      </c>
      <c r="AJ172" s="104"/>
      <c r="AK172" s="104">
        <f t="shared" si="546"/>
        <v>0</v>
      </c>
      <c r="AL172" s="109">
        <v>73</v>
      </c>
      <c r="AM172" s="104">
        <f t="shared" si="547"/>
        <v>25531408.103039995</v>
      </c>
      <c r="AN172" s="156"/>
      <c r="AO172" s="108">
        <f t="shared" si="548"/>
        <v>0</v>
      </c>
      <c r="AP172" s="104"/>
      <c r="AQ172" s="104">
        <f t="shared" si="549"/>
        <v>0</v>
      </c>
      <c r="AR172" s="156"/>
      <c r="AS172" s="105">
        <f t="shared" si="550"/>
        <v>0</v>
      </c>
      <c r="AT172" s="156"/>
      <c r="AU172" s="104">
        <f t="shared" si="551"/>
        <v>0</v>
      </c>
      <c r="AV172" s="88" t="e">
        <f>AU172-#REF!</f>
        <v>#REF!</v>
      </c>
      <c r="AW172" s="104"/>
      <c r="AX172" s="104">
        <f t="shared" si="552"/>
        <v>0</v>
      </c>
      <c r="AY172" s="156"/>
      <c r="AZ172" s="104">
        <f t="shared" si="553"/>
        <v>0</v>
      </c>
      <c r="BA172" s="156"/>
      <c r="BB172" s="105">
        <f t="shared" si="554"/>
        <v>0</v>
      </c>
      <c r="BC172" s="156"/>
      <c r="BD172" s="104">
        <f t="shared" si="555"/>
        <v>0</v>
      </c>
      <c r="BE172" s="156"/>
      <c r="BF172" s="104">
        <f t="shared" si="556"/>
        <v>0</v>
      </c>
      <c r="BG172" s="104"/>
      <c r="BH172" s="105">
        <f t="shared" si="557"/>
        <v>0</v>
      </c>
      <c r="BI172" s="104"/>
      <c r="BJ172" s="108">
        <f t="shared" si="558"/>
        <v>0</v>
      </c>
      <c r="BK172" s="156"/>
      <c r="BL172" s="104">
        <f t="shared" si="559"/>
        <v>0</v>
      </c>
      <c r="BM172" s="156"/>
      <c r="BN172" s="104">
        <f t="shared" si="560"/>
        <v>0</v>
      </c>
      <c r="BO172" s="156"/>
      <c r="BP172" s="104">
        <f t="shared" si="561"/>
        <v>0</v>
      </c>
      <c r="BQ172" s="156"/>
      <c r="BR172" s="104">
        <f t="shared" si="562"/>
        <v>0</v>
      </c>
      <c r="BS172" s="156"/>
      <c r="BT172" s="105">
        <f t="shared" si="563"/>
        <v>0</v>
      </c>
      <c r="BU172" s="156"/>
      <c r="BV172" s="105">
        <f t="shared" si="564"/>
        <v>0</v>
      </c>
      <c r="BW172" s="104"/>
      <c r="BX172" s="104">
        <f t="shared" si="565"/>
        <v>0</v>
      </c>
      <c r="BY172" s="104"/>
      <c r="BZ172" s="104">
        <f t="shared" si="566"/>
        <v>0</v>
      </c>
      <c r="CA172" s="156"/>
      <c r="CB172" s="104">
        <f t="shared" si="567"/>
        <v>0</v>
      </c>
      <c r="CC172" s="156"/>
      <c r="CD172" s="104">
        <f t="shared" si="568"/>
        <v>0</v>
      </c>
      <c r="CE172" s="109"/>
      <c r="CF172" s="104">
        <f t="shared" si="569"/>
        <v>0</v>
      </c>
      <c r="CG172" s="156"/>
      <c r="CH172" s="108">
        <f t="shared" si="570"/>
        <v>0</v>
      </c>
      <c r="CI172" s="156"/>
      <c r="CJ172" s="104">
        <f t="shared" si="571"/>
        <v>0</v>
      </c>
      <c r="CK172" s="167"/>
      <c r="CL172" s="104">
        <f t="shared" si="572"/>
        <v>0</v>
      </c>
      <c r="CM172" s="104"/>
      <c r="CN172" s="104">
        <f t="shared" si="573"/>
        <v>0</v>
      </c>
      <c r="CO172" s="156"/>
      <c r="CP172" s="104">
        <f t="shared" si="574"/>
        <v>0</v>
      </c>
      <c r="CQ172" s="156"/>
      <c r="CR172" s="111"/>
      <c r="CS172" s="104"/>
      <c r="CT172" s="104">
        <f t="shared" si="575"/>
        <v>0</v>
      </c>
      <c r="CU172" s="105">
        <f t="shared" si="576"/>
        <v>269</v>
      </c>
      <c r="CV172" s="105">
        <f t="shared" si="577"/>
        <v>80470568.233439982</v>
      </c>
    </row>
    <row r="173" spans="1:100" ht="45" customHeight="1" x14ac:dyDescent="0.25">
      <c r="A173" s="76"/>
      <c r="B173" s="98">
        <v>141</v>
      </c>
      <c r="C173" s="99" t="s">
        <v>427</v>
      </c>
      <c r="D173" s="126" t="s">
        <v>428</v>
      </c>
      <c r="E173" s="80">
        <v>28004</v>
      </c>
      <c r="F173" s="101">
        <v>1.66</v>
      </c>
      <c r="G173" s="89">
        <v>1</v>
      </c>
      <c r="H173" s="90"/>
      <c r="I173" s="90"/>
      <c r="J173" s="90"/>
      <c r="K173" s="53"/>
      <c r="L173" s="102">
        <v>1.4</v>
      </c>
      <c r="M173" s="102">
        <v>1.68</v>
      </c>
      <c r="N173" s="102">
        <v>2.23</v>
      </c>
      <c r="O173" s="103">
        <v>2.57</v>
      </c>
      <c r="P173" s="104">
        <v>3</v>
      </c>
      <c r="Q173" s="104">
        <f t="shared" si="537"/>
        <v>214768.27679999999</v>
      </c>
      <c r="R173" s="104"/>
      <c r="S173" s="104">
        <f t="shared" si="538"/>
        <v>0</v>
      </c>
      <c r="T173" s="104"/>
      <c r="U173" s="104">
        <f t="shared" si="539"/>
        <v>0</v>
      </c>
      <c r="V173" s="104"/>
      <c r="W173" s="105">
        <f t="shared" si="540"/>
        <v>0</v>
      </c>
      <c r="X173" s="104">
        <v>3</v>
      </c>
      <c r="Y173" s="104">
        <f t="shared" si="541"/>
        <v>273341.44319999998</v>
      </c>
      <c r="Z173" s="104"/>
      <c r="AA173" s="104">
        <f t="shared" si="542"/>
        <v>0</v>
      </c>
      <c r="AB173" s="104"/>
      <c r="AC173" s="104"/>
      <c r="AD173" s="104">
        <v>2</v>
      </c>
      <c r="AE173" s="104">
        <f t="shared" si="543"/>
        <v>143178.8512</v>
      </c>
      <c r="AF173" s="104">
        <v>10</v>
      </c>
      <c r="AG173" s="105">
        <f t="shared" si="544"/>
        <v>715894.25600000005</v>
      </c>
      <c r="AH173" s="104"/>
      <c r="AI173" s="104">
        <f t="shared" si="545"/>
        <v>0</v>
      </c>
      <c r="AJ173" s="104"/>
      <c r="AK173" s="104">
        <f t="shared" si="546"/>
        <v>0</v>
      </c>
      <c r="AL173" s="107">
        <v>2</v>
      </c>
      <c r="AM173" s="104">
        <f t="shared" si="547"/>
        <v>218673.15456</v>
      </c>
      <c r="AN173" s="104"/>
      <c r="AO173" s="108">
        <f t="shared" si="548"/>
        <v>0</v>
      </c>
      <c r="AP173" s="104"/>
      <c r="AQ173" s="104">
        <f t="shared" si="549"/>
        <v>0</v>
      </c>
      <c r="AR173" s="104"/>
      <c r="AS173" s="105">
        <f t="shared" si="550"/>
        <v>0</v>
      </c>
      <c r="AT173" s="104"/>
      <c r="AU173" s="104">
        <f t="shared" si="551"/>
        <v>0</v>
      </c>
      <c r="AV173" s="88" t="e">
        <f>AU173-#REF!</f>
        <v>#REF!</v>
      </c>
      <c r="AW173" s="104"/>
      <c r="AX173" s="104">
        <f t="shared" si="552"/>
        <v>0</v>
      </c>
      <c r="AY173" s="104"/>
      <c r="AZ173" s="104">
        <f t="shared" si="553"/>
        <v>0</v>
      </c>
      <c r="BA173" s="104"/>
      <c r="BB173" s="105">
        <f t="shared" si="554"/>
        <v>0</v>
      </c>
      <c r="BC173" s="104"/>
      <c r="BD173" s="104">
        <f t="shared" si="555"/>
        <v>0</v>
      </c>
      <c r="BE173" s="104"/>
      <c r="BF173" s="104">
        <f t="shared" si="556"/>
        <v>0</v>
      </c>
      <c r="BG173" s="104"/>
      <c r="BH173" s="105">
        <f t="shared" si="557"/>
        <v>0</v>
      </c>
      <c r="BI173" s="104"/>
      <c r="BJ173" s="108">
        <f t="shared" si="558"/>
        <v>0</v>
      </c>
      <c r="BK173" s="104"/>
      <c r="BL173" s="104">
        <f t="shared" si="559"/>
        <v>0</v>
      </c>
      <c r="BM173" s="104"/>
      <c r="BN173" s="104">
        <f t="shared" si="560"/>
        <v>0</v>
      </c>
      <c r="BO173" s="104"/>
      <c r="BP173" s="104">
        <f t="shared" si="561"/>
        <v>0</v>
      </c>
      <c r="BQ173" s="104"/>
      <c r="BR173" s="104">
        <f t="shared" si="562"/>
        <v>0</v>
      </c>
      <c r="BS173" s="104"/>
      <c r="BT173" s="105">
        <f t="shared" si="563"/>
        <v>0</v>
      </c>
      <c r="BU173" s="104"/>
      <c r="BV173" s="105">
        <f t="shared" si="564"/>
        <v>0</v>
      </c>
      <c r="BW173" s="104"/>
      <c r="BX173" s="104">
        <f t="shared" si="565"/>
        <v>0</v>
      </c>
      <c r="BY173" s="104"/>
      <c r="BZ173" s="104">
        <f t="shared" si="566"/>
        <v>0</v>
      </c>
      <c r="CA173" s="104"/>
      <c r="CB173" s="104">
        <f t="shared" si="567"/>
        <v>0</v>
      </c>
      <c r="CC173" s="104"/>
      <c r="CD173" s="104">
        <f t="shared" si="568"/>
        <v>0</v>
      </c>
      <c r="CE173" s="109"/>
      <c r="CF173" s="104">
        <f t="shared" si="569"/>
        <v>0</v>
      </c>
      <c r="CG173" s="104"/>
      <c r="CH173" s="108">
        <f t="shared" si="570"/>
        <v>0</v>
      </c>
      <c r="CI173" s="104"/>
      <c r="CJ173" s="104">
        <f t="shared" si="571"/>
        <v>0</v>
      </c>
      <c r="CK173" s="110"/>
      <c r="CL173" s="104">
        <f t="shared" si="572"/>
        <v>0</v>
      </c>
      <c r="CM173" s="104"/>
      <c r="CN173" s="104">
        <f t="shared" si="573"/>
        <v>0</v>
      </c>
      <c r="CO173" s="104"/>
      <c r="CP173" s="104">
        <f t="shared" si="574"/>
        <v>0</v>
      </c>
      <c r="CQ173" s="104"/>
      <c r="CR173" s="111"/>
      <c r="CS173" s="104"/>
      <c r="CT173" s="104">
        <f t="shared" si="575"/>
        <v>0</v>
      </c>
      <c r="CU173" s="105">
        <f t="shared" si="576"/>
        <v>20</v>
      </c>
      <c r="CV173" s="105">
        <f t="shared" si="577"/>
        <v>1565855.9817600001</v>
      </c>
    </row>
    <row r="174" spans="1:100" ht="45" customHeight="1" x14ac:dyDescent="0.25">
      <c r="A174" s="76"/>
      <c r="B174" s="98">
        <v>142</v>
      </c>
      <c r="C174" s="99" t="s">
        <v>429</v>
      </c>
      <c r="D174" s="126" t="s">
        <v>430</v>
      </c>
      <c r="E174" s="80">
        <v>28004</v>
      </c>
      <c r="F174" s="101">
        <v>2.77</v>
      </c>
      <c r="G174" s="89">
        <v>1</v>
      </c>
      <c r="H174" s="90"/>
      <c r="I174" s="90"/>
      <c r="J174" s="90"/>
      <c r="K174" s="53"/>
      <c r="L174" s="102">
        <v>1.4</v>
      </c>
      <c r="M174" s="102">
        <v>1.68</v>
      </c>
      <c r="N174" s="102">
        <v>2.23</v>
      </c>
      <c r="O174" s="103">
        <v>2.57</v>
      </c>
      <c r="P174" s="104">
        <v>20</v>
      </c>
      <c r="Q174" s="104">
        <f t="shared" si="537"/>
        <v>2389189.2640000004</v>
      </c>
      <c r="R174" s="104"/>
      <c r="S174" s="104">
        <f t="shared" si="538"/>
        <v>0</v>
      </c>
      <c r="T174" s="104"/>
      <c r="U174" s="104">
        <f t="shared" si="539"/>
        <v>0</v>
      </c>
      <c r="V174" s="104"/>
      <c r="W174" s="105">
        <f t="shared" si="540"/>
        <v>0</v>
      </c>
      <c r="X174" s="104">
        <v>273</v>
      </c>
      <c r="Y174" s="104">
        <f t="shared" si="541"/>
        <v>41506733.486399993</v>
      </c>
      <c r="Z174" s="104"/>
      <c r="AA174" s="104">
        <f t="shared" si="542"/>
        <v>0</v>
      </c>
      <c r="AB174" s="104"/>
      <c r="AC174" s="104"/>
      <c r="AD174" s="104">
        <v>2</v>
      </c>
      <c r="AE174" s="104">
        <f t="shared" si="543"/>
        <v>238918.92640000003</v>
      </c>
      <c r="AF174" s="104">
        <v>12</v>
      </c>
      <c r="AG174" s="105">
        <f t="shared" si="544"/>
        <v>1433513.5584</v>
      </c>
      <c r="AH174" s="104"/>
      <c r="AI174" s="104">
        <f t="shared" si="545"/>
        <v>0</v>
      </c>
      <c r="AJ174" s="104"/>
      <c r="AK174" s="104">
        <f t="shared" si="546"/>
        <v>0</v>
      </c>
      <c r="AL174" s="109">
        <v>13</v>
      </c>
      <c r="AM174" s="104">
        <f t="shared" si="547"/>
        <v>2371813.3420799999</v>
      </c>
      <c r="AN174" s="104"/>
      <c r="AO174" s="108">
        <f t="shared" si="548"/>
        <v>0</v>
      </c>
      <c r="AP174" s="104"/>
      <c r="AQ174" s="104">
        <f t="shared" si="549"/>
        <v>0</v>
      </c>
      <c r="AR174" s="104"/>
      <c r="AS174" s="105">
        <f t="shared" si="550"/>
        <v>0</v>
      </c>
      <c r="AT174" s="104"/>
      <c r="AU174" s="104">
        <f t="shared" si="551"/>
        <v>0</v>
      </c>
      <c r="AV174" s="88" t="e">
        <f>AU174-#REF!</f>
        <v>#REF!</v>
      </c>
      <c r="AW174" s="104"/>
      <c r="AX174" s="104">
        <f t="shared" si="552"/>
        <v>0</v>
      </c>
      <c r="AY174" s="104"/>
      <c r="AZ174" s="104">
        <f t="shared" si="553"/>
        <v>0</v>
      </c>
      <c r="BA174" s="104"/>
      <c r="BB174" s="105">
        <f t="shared" si="554"/>
        <v>0</v>
      </c>
      <c r="BC174" s="104"/>
      <c r="BD174" s="104">
        <f t="shared" si="555"/>
        <v>0</v>
      </c>
      <c r="BE174" s="104"/>
      <c r="BF174" s="104">
        <f t="shared" si="556"/>
        <v>0</v>
      </c>
      <c r="BG174" s="104"/>
      <c r="BH174" s="105">
        <f t="shared" si="557"/>
        <v>0</v>
      </c>
      <c r="BI174" s="104"/>
      <c r="BJ174" s="108">
        <f t="shared" si="558"/>
        <v>0</v>
      </c>
      <c r="BK174" s="104"/>
      <c r="BL174" s="104">
        <f t="shared" si="559"/>
        <v>0</v>
      </c>
      <c r="BM174" s="104"/>
      <c r="BN174" s="104">
        <f t="shared" si="560"/>
        <v>0</v>
      </c>
      <c r="BO174" s="104"/>
      <c r="BP174" s="104">
        <f t="shared" si="561"/>
        <v>0</v>
      </c>
      <c r="BQ174" s="104"/>
      <c r="BR174" s="104">
        <f t="shared" si="562"/>
        <v>0</v>
      </c>
      <c r="BS174" s="104"/>
      <c r="BT174" s="105">
        <f t="shared" si="563"/>
        <v>0</v>
      </c>
      <c r="BU174" s="104"/>
      <c r="BV174" s="105">
        <f t="shared" si="564"/>
        <v>0</v>
      </c>
      <c r="BW174" s="104"/>
      <c r="BX174" s="104">
        <f t="shared" si="565"/>
        <v>0</v>
      </c>
      <c r="BY174" s="104"/>
      <c r="BZ174" s="104">
        <f t="shared" si="566"/>
        <v>0</v>
      </c>
      <c r="CA174" s="104"/>
      <c r="CB174" s="104">
        <f t="shared" si="567"/>
        <v>0</v>
      </c>
      <c r="CC174" s="104"/>
      <c r="CD174" s="104">
        <f t="shared" si="568"/>
        <v>0</v>
      </c>
      <c r="CE174" s="109"/>
      <c r="CF174" s="104">
        <f t="shared" si="569"/>
        <v>0</v>
      </c>
      <c r="CG174" s="104"/>
      <c r="CH174" s="108">
        <f t="shared" si="570"/>
        <v>0</v>
      </c>
      <c r="CI174" s="104"/>
      <c r="CJ174" s="104">
        <f t="shared" si="571"/>
        <v>0</v>
      </c>
      <c r="CK174" s="110"/>
      <c r="CL174" s="104">
        <f t="shared" si="572"/>
        <v>0</v>
      </c>
      <c r="CM174" s="104"/>
      <c r="CN174" s="104">
        <f t="shared" si="573"/>
        <v>0</v>
      </c>
      <c r="CO174" s="104"/>
      <c r="CP174" s="104">
        <f t="shared" si="574"/>
        <v>0</v>
      </c>
      <c r="CQ174" s="104"/>
      <c r="CR174" s="111"/>
      <c r="CS174" s="104"/>
      <c r="CT174" s="104">
        <f t="shared" si="575"/>
        <v>0</v>
      </c>
      <c r="CU174" s="105">
        <f t="shared" si="576"/>
        <v>320</v>
      </c>
      <c r="CV174" s="105">
        <f t="shared" si="577"/>
        <v>47940168.577279985</v>
      </c>
    </row>
    <row r="175" spans="1:100" ht="45" customHeight="1" x14ac:dyDescent="0.25">
      <c r="A175" s="76"/>
      <c r="B175" s="98">
        <v>143</v>
      </c>
      <c r="C175" s="99" t="s">
        <v>431</v>
      </c>
      <c r="D175" s="126" t="s">
        <v>432</v>
      </c>
      <c r="E175" s="80">
        <v>28004</v>
      </c>
      <c r="F175" s="101">
        <v>4.32</v>
      </c>
      <c r="G175" s="89">
        <v>1</v>
      </c>
      <c r="H175" s="90"/>
      <c r="I175" s="90"/>
      <c r="J175" s="90"/>
      <c r="K175" s="53"/>
      <c r="L175" s="102">
        <v>1.4</v>
      </c>
      <c r="M175" s="102">
        <v>1.68</v>
      </c>
      <c r="N175" s="102">
        <v>2.23</v>
      </c>
      <c r="O175" s="103">
        <v>2.57</v>
      </c>
      <c r="P175" s="104">
        <v>10</v>
      </c>
      <c r="Q175" s="104">
        <f t="shared" si="537"/>
        <v>1863050.112</v>
      </c>
      <c r="R175" s="104"/>
      <c r="S175" s="104">
        <f t="shared" si="538"/>
        <v>0</v>
      </c>
      <c r="T175" s="104"/>
      <c r="U175" s="104">
        <f t="shared" si="539"/>
        <v>0</v>
      </c>
      <c r="V175" s="104"/>
      <c r="W175" s="105">
        <f t="shared" si="540"/>
        <v>0</v>
      </c>
      <c r="X175" s="104">
        <v>92</v>
      </c>
      <c r="Y175" s="104">
        <f t="shared" si="541"/>
        <v>21814623.1296</v>
      </c>
      <c r="Z175" s="104"/>
      <c r="AA175" s="104">
        <f t="shared" si="542"/>
        <v>0</v>
      </c>
      <c r="AB175" s="104"/>
      <c r="AC175" s="104"/>
      <c r="AD175" s="104"/>
      <c r="AE175" s="104">
        <f t="shared" si="543"/>
        <v>0</v>
      </c>
      <c r="AF175" s="104">
        <v>0</v>
      </c>
      <c r="AG175" s="105">
        <f t="shared" si="544"/>
        <v>0</v>
      </c>
      <c r="AH175" s="104"/>
      <c r="AI175" s="104">
        <f t="shared" si="545"/>
        <v>0</v>
      </c>
      <c r="AJ175" s="104"/>
      <c r="AK175" s="104">
        <f t="shared" si="546"/>
        <v>0</v>
      </c>
      <c r="AL175" s="109">
        <v>7</v>
      </c>
      <c r="AM175" s="104">
        <f t="shared" si="547"/>
        <v>1991769.9379200002</v>
      </c>
      <c r="AN175" s="104"/>
      <c r="AO175" s="108">
        <f t="shared" si="548"/>
        <v>0</v>
      </c>
      <c r="AP175" s="104"/>
      <c r="AQ175" s="104">
        <f t="shared" si="549"/>
        <v>0</v>
      </c>
      <c r="AR175" s="104"/>
      <c r="AS175" s="105">
        <f t="shared" si="550"/>
        <v>0</v>
      </c>
      <c r="AT175" s="104"/>
      <c r="AU175" s="104">
        <f t="shared" si="551"/>
        <v>0</v>
      </c>
      <c r="AV175" s="88" t="e">
        <f>AU175-#REF!</f>
        <v>#REF!</v>
      </c>
      <c r="AW175" s="104">
        <v>0</v>
      </c>
      <c r="AX175" s="104">
        <f t="shared" si="552"/>
        <v>0</v>
      </c>
      <c r="AY175" s="104"/>
      <c r="AZ175" s="104">
        <f t="shared" si="553"/>
        <v>0</v>
      </c>
      <c r="BA175" s="104"/>
      <c r="BB175" s="105">
        <f t="shared" si="554"/>
        <v>0</v>
      </c>
      <c r="BC175" s="104"/>
      <c r="BD175" s="104">
        <f t="shared" si="555"/>
        <v>0</v>
      </c>
      <c r="BE175" s="104"/>
      <c r="BF175" s="104">
        <f t="shared" si="556"/>
        <v>0</v>
      </c>
      <c r="BG175" s="104"/>
      <c r="BH175" s="105">
        <f t="shared" si="557"/>
        <v>0</v>
      </c>
      <c r="BI175" s="104"/>
      <c r="BJ175" s="108">
        <f t="shared" si="558"/>
        <v>0</v>
      </c>
      <c r="BK175" s="104"/>
      <c r="BL175" s="104">
        <f t="shared" si="559"/>
        <v>0</v>
      </c>
      <c r="BM175" s="104"/>
      <c r="BN175" s="104">
        <f t="shared" si="560"/>
        <v>0</v>
      </c>
      <c r="BO175" s="104"/>
      <c r="BP175" s="104">
        <f t="shared" si="561"/>
        <v>0</v>
      </c>
      <c r="BQ175" s="104"/>
      <c r="BR175" s="104">
        <f t="shared" si="562"/>
        <v>0</v>
      </c>
      <c r="BS175" s="104"/>
      <c r="BT175" s="105">
        <f t="shared" si="563"/>
        <v>0</v>
      </c>
      <c r="BU175" s="104"/>
      <c r="BV175" s="105">
        <f t="shared" si="564"/>
        <v>0</v>
      </c>
      <c r="BW175" s="104"/>
      <c r="BX175" s="104">
        <f t="shared" si="565"/>
        <v>0</v>
      </c>
      <c r="BY175" s="104"/>
      <c r="BZ175" s="104">
        <f t="shared" si="566"/>
        <v>0</v>
      </c>
      <c r="CA175" s="104"/>
      <c r="CB175" s="104">
        <f t="shared" si="567"/>
        <v>0</v>
      </c>
      <c r="CC175" s="104"/>
      <c r="CD175" s="104">
        <f t="shared" si="568"/>
        <v>0</v>
      </c>
      <c r="CE175" s="109"/>
      <c r="CF175" s="104">
        <f t="shared" si="569"/>
        <v>0</v>
      </c>
      <c r="CG175" s="104"/>
      <c r="CH175" s="108">
        <f t="shared" si="570"/>
        <v>0</v>
      </c>
      <c r="CI175" s="104"/>
      <c r="CJ175" s="104">
        <f t="shared" si="571"/>
        <v>0</v>
      </c>
      <c r="CK175" s="110"/>
      <c r="CL175" s="104">
        <f t="shared" si="572"/>
        <v>0</v>
      </c>
      <c r="CM175" s="104"/>
      <c r="CN175" s="104">
        <f t="shared" si="573"/>
        <v>0</v>
      </c>
      <c r="CO175" s="104"/>
      <c r="CP175" s="104">
        <f t="shared" si="574"/>
        <v>0</v>
      </c>
      <c r="CQ175" s="104"/>
      <c r="CR175" s="111"/>
      <c r="CS175" s="104"/>
      <c r="CT175" s="104">
        <f t="shared" si="575"/>
        <v>0</v>
      </c>
      <c r="CU175" s="105">
        <f t="shared" si="576"/>
        <v>109</v>
      </c>
      <c r="CV175" s="105">
        <f t="shared" si="577"/>
        <v>25669443.17952</v>
      </c>
    </row>
    <row r="176" spans="1:100" ht="30" customHeight="1" x14ac:dyDescent="0.25">
      <c r="A176" s="76"/>
      <c r="B176" s="98">
        <v>144</v>
      </c>
      <c r="C176" s="99" t="s">
        <v>433</v>
      </c>
      <c r="D176" s="126" t="s">
        <v>434</v>
      </c>
      <c r="E176" s="80">
        <v>28004</v>
      </c>
      <c r="F176" s="101">
        <v>1.29</v>
      </c>
      <c r="G176" s="89">
        <v>1</v>
      </c>
      <c r="H176" s="90"/>
      <c r="I176" s="90"/>
      <c r="J176" s="90"/>
      <c r="K176" s="53"/>
      <c r="L176" s="102">
        <v>1.4</v>
      </c>
      <c r="M176" s="102">
        <v>1.68</v>
      </c>
      <c r="N176" s="102">
        <v>2.23</v>
      </c>
      <c r="O176" s="103">
        <v>2.57</v>
      </c>
      <c r="P176" s="104">
        <v>10</v>
      </c>
      <c r="Q176" s="104">
        <f t="shared" si="537"/>
        <v>556327.46400000004</v>
      </c>
      <c r="R176" s="104"/>
      <c r="S176" s="104">
        <f t="shared" si="538"/>
        <v>0</v>
      </c>
      <c r="T176" s="104"/>
      <c r="U176" s="104">
        <f t="shared" si="539"/>
        <v>0</v>
      </c>
      <c r="V176" s="104"/>
      <c r="W176" s="105">
        <f t="shared" si="540"/>
        <v>0</v>
      </c>
      <c r="X176" s="104">
        <v>37</v>
      </c>
      <c r="Y176" s="104">
        <f t="shared" si="541"/>
        <v>2619796.6031999993</v>
      </c>
      <c r="Z176" s="104"/>
      <c r="AA176" s="104">
        <f t="shared" si="542"/>
        <v>0</v>
      </c>
      <c r="AB176" s="104"/>
      <c r="AC176" s="104"/>
      <c r="AD176" s="104"/>
      <c r="AE176" s="104">
        <f t="shared" si="543"/>
        <v>0</v>
      </c>
      <c r="AF176" s="104">
        <v>3</v>
      </c>
      <c r="AG176" s="105">
        <f t="shared" si="544"/>
        <v>166898.23920000001</v>
      </c>
      <c r="AH176" s="104"/>
      <c r="AI176" s="104">
        <f t="shared" si="545"/>
        <v>0</v>
      </c>
      <c r="AJ176" s="104"/>
      <c r="AK176" s="104">
        <f t="shared" si="546"/>
        <v>0</v>
      </c>
      <c r="AL176" s="168">
        <v>71</v>
      </c>
      <c r="AM176" s="104">
        <f t="shared" si="547"/>
        <v>6032612.7187199984</v>
      </c>
      <c r="AN176" s="104"/>
      <c r="AO176" s="108">
        <f t="shared" si="548"/>
        <v>0</v>
      </c>
      <c r="AP176" s="104"/>
      <c r="AQ176" s="104">
        <f t="shared" si="549"/>
        <v>0</v>
      </c>
      <c r="AR176" s="104"/>
      <c r="AS176" s="105">
        <f t="shared" si="550"/>
        <v>0</v>
      </c>
      <c r="AT176" s="104"/>
      <c r="AU176" s="104">
        <f t="shared" si="551"/>
        <v>0</v>
      </c>
      <c r="AV176" s="88" t="e">
        <f>AU176-#REF!</f>
        <v>#REF!</v>
      </c>
      <c r="AW176" s="104">
        <v>0</v>
      </c>
      <c r="AX176" s="104">
        <f t="shared" si="552"/>
        <v>0</v>
      </c>
      <c r="AY176" s="104"/>
      <c r="AZ176" s="104">
        <f t="shared" si="553"/>
        <v>0</v>
      </c>
      <c r="BA176" s="104"/>
      <c r="BB176" s="105">
        <f t="shared" si="554"/>
        <v>0</v>
      </c>
      <c r="BC176" s="104"/>
      <c r="BD176" s="104">
        <f t="shared" si="555"/>
        <v>0</v>
      </c>
      <c r="BE176" s="104"/>
      <c r="BF176" s="104">
        <f t="shared" si="556"/>
        <v>0</v>
      </c>
      <c r="BG176" s="104"/>
      <c r="BH176" s="105">
        <f t="shared" si="557"/>
        <v>0</v>
      </c>
      <c r="BI176" s="104"/>
      <c r="BJ176" s="108">
        <f t="shared" si="558"/>
        <v>0</v>
      </c>
      <c r="BK176" s="104"/>
      <c r="BL176" s="104">
        <f t="shared" si="559"/>
        <v>0</v>
      </c>
      <c r="BM176" s="104"/>
      <c r="BN176" s="104">
        <f t="shared" si="560"/>
        <v>0</v>
      </c>
      <c r="BO176" s="104"/>
      <c r="BP176" s="104">
        <f t="shared" si="561"/>
        <v>0</v>
      </c>
      <c r="BQ176" s="104"/>
      <c r="BR176" s="104">
        <f t="shared" si="562"/>
        <v>0</v>
      </c>
      <c r="BS176" s="104"/>
      <c r="BT176" s="105">
        <f t="shared" si="563"/>
        <v>0</v>
      </c>
      <c r="BU176" s="104"/>
      <c r="BV176" s="105">
        <f t="shared" si="564"/>
        <v>0</v>
      </c>
      <c r="BW176" s="104"/>
      <c r="BX176" s="104">
        <f t="shared" si="565"/>
        <v>0</v>
      </c>
      <c r="BY176" s="104"/>
      <c r="BZ176" s="104">
        <f t="shared" si="566"/>
        <v>0</v>
      </c>
      <c r="CA176" s="104"/>
      <c r="CB176" s="104">
        <f t="shared" si="567"/>
        <v>0</v>
      </c>
      <c r="CC176" s="104"/>
      <c r="CD176" s="104">
        <f t="shared" si="568"/>
        <v>0</v>
      </c>
      <c r="CE176" s="109"/>
      <c r="CF176" s="104">
        <f t="shared" si="569"/>
        <v>0</v>
      </c>
      <c r="CG176" s="104"/>
      <c r="CH176" s="108">
        <f t="shared" si="570"/>
        <v>0</v>
      </c>
      <c r="CI176" s="104"/>
      <c r="CJ176" s="104">
        <f t="shared" si="571"/>
        <v>0</v>
      </c>
      <c r="CK176" s="110"/>
      <c r="CL176" s="104">
        <f t="shared" si="572"/>
        <v>0</v>
      </c>
      <c r="CM176" s="104"/>
      <c r="CN176" s="104">
        <f t="shared" si="573"/>
        <v>0</v>
      </c>
      <c r="CO176" s="104"/>
      <c r="CP176" s="104">
        <f t="shared" si="574"/>
        <v>0</v>
      </c>
      <c r="CQ176" s="104"/>
      <c r="CR176" s="111"/>
      <c r="CS176" s="104"/>
      <c r="CT176" s="104">
        <f t="shared" si="575"/>
        <v>0</v>
      </c>
      <c r="CU176" s="105">
        <f t="shared" si="576"/>
        <v>121</v>
      </c>
      <c r="CV176" s="105">
        <f t="shared" si="577"/>
        <v>9375635.0251199976</v>
      </c>
    </row>
    <row r="177" spans="1:100" ht="30" customHeight="1" x14ac:dyDescent="0.25">
      <c r="A177" s="76"/>
      <c r="B177" s="98">
        <v>145</v>
      </c>
      <c r="C177" s="99" t="s">
        <v>435</v>
      </c>
      <c r="D177" s="126" t="s">
        <v>436</v>
      </c>
      <c r="E177" s="80">
        <v>28004</v>
      </c>
      <c r="F177" s="101">
        <v>1.55</v>
      </c>
      <c r="G177" s="89">
        <v>1</v>
      </c>
      <c r="H177" s="90"/>
      <c r="I177" s="90"/>
      <c r="J177" s="90"/>
      <c r="K177" s="53"/>
      <c r="L177" s="102">
        <v>1.4</v>
      </c>
      <c r="M177" s="102">
        <v>1.68</v>
      </c>
      <c r="N177" s="102">
        <v>2.23</v>
      </c>
      <c r="O177" s="103">
        <v>2.57</v>
      </c>
      <c r="P177" s="104">
        <v>60</v>
      </c>
      <c r="Q177" s="104">
        <f t="shared" si="537"/>
        <v>4010732.88</v>
      </c>
      <c r="R177" s="104"/>
      <c r="S177" s="104">
        <f t="shared" si="538"/>
        <v>0</v>
      </c>
      <c r="T177" s="104"/>
      <c r="U177" s="104">
        <f t="shared" si="539"/>
        <v>0</v>
      </c>
      <c r="V177" s="104"/>
      <c r="W177" s="105">
        <f t="shared" si="540"/>
        <v>0</v>
      </c>
      <c r="X177" s="104">
        <v>1</v>
      </c>
      <c r="Y177" s="104">
        <f t="shared" si="541"/>
        <v>85076.152000000002</v>
      </c>
      <c r="Z177" s="104"/>
      <c r="AA177" s="104">
        <f t="shared" si="542"/>
        <v>0</v>
      </c>
      <c r="AB177" s="104"/>
      <c r="AC177" s="104"/>
      <c r="AD177" s="104"/>
      <c r="AE177" s="104">
        <f t="shared" si="543"/>
        <v>0</v>
      </c>
      <c r="AF177" s="104">
        <v>0</v>
      </c>
      <c r="AG177" s="105">
        <f t="shared" si="544"/>
        <v>0</v>
      </c>
      <c r="AH177" s="104"/>
      <c r="AI177" s="104">
        <f t="shared" si="545"/>
        <v>0</v>
      </c>
      <c r="AJ177" s="104"/>
      <c r="AK177" s="104">
        <f t="shared" si="546"/>
        <v>0</v>
      </c>
      <c r="AL177" s="107">
        <v>1</v>
      </c>
      <c r="AM177" s="104">
        <f t="shared" si="547"/>
        <v>102091.38239999999</v>
      </c>
      <c r="AN177" s="104"/>
      <c r="AO177" s="108">
        <f t="shared" si="548"/>
        <v>0</v>
      </c>
      <c r="AP177" s="104"/>
      <c r="AQ177" s="104">
        <f t="shared" si="549"/>
        <v>0</v>
      </c>
      <c r="AR177" s="104"/>
      <c r="AS177" s="105">
        <f t="shared" si="550"/>
        <v>0</v>
      </c>
      <c r="AT177" s="104"/>
      <c r="AU177" s="104">
        <f t="shared" si="551"/>
        <v>0</v>
      </c>
      <c r="AV177" s="88" t="e">
        <f>AU177-#REF!</f>
        <v>#REF!</v>
      </c>
      <c r="AW177" s="104">
        <v>0</v>
      </c>
      <c r="AX177" s="104">
        <f t="shared" si="552"/>
        <v>0</v>
      </c>
      <c r="AY177" s="104"/>
      <c r="AZ177" s="104">
        <f t="shared" si="553"/>
        <v>0</v>
      </c>
      <c r="BA177" s="104"/>
      <c r="BB177" s="105">
        <f t="shared" si="554"/>
        <v>0</v>
      </c>
      <c r="BC177" s="104"/>
      <c r="BD177" s="104">
        <f t="shared" si="555"/>
        <v>0</v>
      </c>
      <c r="BE177" s="104"/>
      <c r="BF177" s="104">
        <f t="shared" si="556"/>
        <v>0</v>
      </c>
      <c r="BG177" s="104"/>
      <c r="BH177" s="105">
        <f t="shared" si="557"/>
        <v>0</v>
      </c>
      <c r="BI177" s="104"/>
      <c r="BJ177" s="108">
        <f t="shared" si="558"/>
        <v>0</v>
      </c>
      <c r="BK177" s="104"/>
      <c r="BL177" s="104">
        <f t="shared" si="559"/>
        <v>0</v>
      </c>
      <c r="BM177" s="104"/>
      <c r="BN177" s="104">
        <f t="shared" si="560"/>
        <v>0</v>
      </c>
      <c r="BO177" s="104"/>
      <c r="BP177" s="104">
        <f t="shared" si="561"/>
        <v>0</v>
      </c>
      <c r="BQ177" s="104"/>
      <c r="BR177" s="104">
        <f t="shared" si="562"/>
        <v>0</v>
      </c>
      <c r="BS177" s="104"/>
      <c r="BT177" s="105">
        <f t="shared" si="563"/>
        <v>0</v>
      </c>
      <c r="BU177" s="104"/>
      <c r="BV177" s="105">
        <f t="shared" si="564"/>
        <v>0</v>
      </c>
      <c r="BW177" s="104"/>
      <c r="BX177" s="104">
        <f t="shared" si="565"/>
        <v>0</v>
      </c>
      <c r="BY177" s="104"/>
      <c r="BZ177" s="104">
        <f t="shared" si="566"/>
        <v>0</v>
      </c>
      <c r="CA177" s="104"/>
      <c r="CB177" s="104">
        <f t="shared" si="567"/>
        <v>0</v>
      </c>
      <c r="CC177" s="104"/>
      <c r="CD177" s="104">
        <f t="shared" si="568"/>
        <v>0</v>
      </c>
      <c r="CE177" s="109"/>
      <c r="CF177" s="104">
        <f t="shared" si="569"/>
        <v>0</v>
      </c>
      <c r="CG177" s="104"/>
      <c r="CH177" s="108">
        <f t="shared" si="570"/>
        <v>0</v>
      </c>
      <c r="CI177" s="104"/>
      <c r="CJ177" s="104">
        <f t="shared" si="571"/>
        <v>0</v>
      </c>
      <c r="CK177" s="110"/>
      <c r="CL177" s="104">
        <f t="shared" si="572"/>
        <v>0</v>
      </c>
      <c r="CM177" s="104"/>
      <c r="CN177" s="104">
        <f t="shared" si="573"/>
        <v>0</v>
      </c>
      <c r="CO177" s="104"/>
      <c r="CP177" s="104">
        <f t="shared" si="574"/>
        <v>0</v>
      </c>
      <c r="CQ177" s="104"/>
      <c r="CR177" s="111"/>
      <c r="CS177" s="104"/>
      <c r="CT177" s="104">
        <f t="shared" si="575"/>
        <v>0</v>
      </c>
      <c r="CU177" s="105">
        <f t="shared" si="576"/>
        <v>62</v>
      </c>
      <c r="CV177" s="105">
        <f t="shared" si="577"/>
        <v>4197900.4143999992</v>
      </c>
    </row>
    <row r="178" spans="1:100" ht="30" customHeight="1" x14ac:dyDescent="0.25">
      <c r="A178" s="76"/>
      <c r="B178" s="98">
        <v>146</v>
      </c>
      <c r="C178" s="99" t="s">
        <v>437</v>
      </c>
      <c r="D178" s="126" t="s">
        <v>438</v>
      </c>
      <c r="E178" s="80">
        <v>28004</v>
      </c>
      <c r="F178" s="101">
        <v>2.66</v>
      </c>
      <c r="G178" s="89">
        <v>1</v>
      </c>
      <c r="H178" s="90"/>
      <c r="I178" s="90"/>
      <c r="J178" s="90"/>
      <c r="K178" s="53"/>
      <c r="L178" s="102">
        <v>1.4</v>
      </c>
      <c r="M178" s="102">
        <v>1.68</v>
      </c>
      <c r="N178" s="102">
        <v>2.23</v>
      </c>
      <c r="O178" s="103">
        <v>2.57</v>
      </c>
      <c r="P178" s="104">
        <v>10</v>
      </c>
      <c r="Q178" s="104">
        <f t="shared" si="537"/>
        <v>1147155.8560000001</v>
      </c>
      <c r="R178" s="104"/>
      <c r="S178" s="104">
        <f t="shared" si="538"/>
        <v>0</v>
      </c>
      <c r="T178" s="104"/>
      <c r="U178" s="104">
        <f t="shared" si="539"/>
        <v>0</v>
      </c>
      <c r="V178" s="104"/>
      <c r="W178" s="105">
        <f t="shared" si="540"/>
        <v>0</v>
      </c>
      <c r="X178" s="104">
        <v>5</v>
      </c>
      <c r="Y178" s="104">
        <f t="shared" si="541"/>
        <v>730008.27199999988</v>
      </c>
      <c r="Z178" s="104"/>
      <c r="AA178" s="104">
        <f t="shared" si="542"/>
        <v>0</v>
      </c>
      <c r="AB178" s="104"/>
      <c r="AC178" s="104"/>
      <c r="AD178" s="104"/>
      <c r="AE178" s="104">
        <f t="shared" si="543"/>
        <v>0</v>
      </c>
      <c r="AF178" s="104">
        <v>0</v>
      </c>
      <c r="AG178" s="105">
        <f t="shared" si="544"/>
        <v>0</v>
      </c>
      <c r="AH178" s="104"/>
      <c r="AI178" s="104">
        <f t="shared" si="545"/>
        <v>0</v>
      </c>
      <c r="AJ178" s="104"/>
      <c r="AK178" s="104">
        <f t="shared" si="546"/>
        <v>0</v>
      </c>
      <c r="AL178" s="109">
        <v>5</v>
      </c>
      <c r="AM178" s="104">
        <f t="shared" si="547"/>
        <v>876009.9264</v>
      </c>
      <c r="AN178" s="104"/>
      <c r="AO178" s="108">
        <f t="shared" si="548"/>
        <v>0</v>
      </c>
      <c r="AP178" s="104"/>
      <c r="AQ178" s="104">
        <f t="shared" si="549"/>
        <v>0</v>
      </c>
      <c r="AR178" s="104"/>
      <c r="AS178" s="105">
        <f t="shared" si="550"/>
        <v>0</v>
      </c>
      <c r="AT178" s="104"/>
      <c r="AU178" s="104">
        <f t="shared" si="551"/>
        <v>0</v>
      </c>
      <c r="AV178" s="88" t="e">
        <f>AU178-#REF!</f>
        <v>#REF!</v>
      </c>
      <c r="AW178" s="104">
        <v>0</v>
      </c>
      <c r="AX178" s="104">
        <f t="shared" si="552"/>
        <v>0</v>
      </c>
      <c r="AY178" s="104"/>
      <c r="AZ178" s="104">
        <f t="shared" si="553"/>
        <v>0</v>
      </c>
      <c r="BA178" s="104"/>
      <c r="BB178" s="105">
        <f t="shared" si="554"/>
        <v>0</v>
      </c>
      <c r="BC178" s="104"/>
      <c r="BD178" s="104">
        <f t="shared" si="555"/>
        <v>0</v>
      </c>
      <c r="BE178" s="104"/>
      <c r="BF178" s="104">
        <f t="shared" si="556"/>
        <v>0</v>
      </c>
      <c r="BG178" s="104"/>
      <c r="BH178" s="105">
        <f t="shared" si="557"/>
        <v>0</v>
      </c>
      <c r="BI178" s="104"/>
      <c r="BJ178" s="108">
        <f t="shared" si="558"/>
        <v>0</v>
      </c>
      <c r="BK178" s="104"/>
      <c r="BL178" s="104">
        <f t="shared" si="559"/>
        <v>0</v>
      </c>
      <c r="BM178" s="104"/>
      <c r="BN178" s="104">
        <f t="shared" si="560"/>
        <v>0</v>
      </c>
      <c r="BO178" s="104"/>
      <c r="BP178" s="104">
        <f t="shared" si="561"/>
        <v>0</v>
      </c>
      <c r="BQ178" s="104"/>
      <c r="BR178" s="104">
        <f t="shared" si="562"/>
        <v>0</v>
      </c>
      <c r="BS178" s="104"/>
      <c r="BT178" s="105">
        <f t="shared" si="563"/>
        <v>0</v>
      </c>
      <c r="BU178" s="104"/>
      <c r="BV178" s="105">
        <f t="shared" si="564"/>
        <v>0</v>
      </c>
      <c r="BW178" s="104"/>
      <c r="BX178" s="104">
        <f t="shared" si="565"/>
        <v>0</v>
      </c>
      <c r="BY178" s="104"/>
      <c r="BZ178" s="104">
        <f t="shared" si="566"/>
        <v>0</v>
      </c>
      <c r="CA178" s="104"/>
      <c r="CB178" s="104">
        <f t="shared" si="567"/>
        <v>0</v>
      </c>
      <c r="CC178" s="104"/>
      <c r="CD178" s="104">
        <f t="shared" si="568"/>
        <v>0</v>
      </c>
      <c r="CE178" s="109"/>
      <c r="CF178" s="104">
        <f t="shared" si="569"/>
        <v>0</v>
      </c>
      <c r="CG178" s="104"/>
      <c r="CH178" s="108">
        <f t="shared" si="570"/>
        <v>0</v>
      </c>
      <c r="CI178" s="104"/>
      <c r="CJ178" s="104">
        <f t="shared" si="571"/>
        <v>0</v>
      </c>
      <c r="CK178" s="110"/>
      <c r="CL178" s="104">
        <f t="shared" si="572"/>
        <v>0</v>
      </c>
      <c r="CM178" s="104"/>
      <c r="CN178" s="104">
        <f t="shared" si="573"/>
        <v>0</v>
      </c>
      <c r="CO178" s="104"/>
      <c r="CP178" s="104">
        <f t="shared" si="574"/>
        <v>0</v>
      </c>
      <c r="CQ178" s="104"/>
      <c r="CR178" s="111"/>
      <c r="CS178" s="104"/>
      <c r="CT178" s="104">
        <f t="shared" si="575"/>
        <v>0</v>
      </c>
      <c r="CU178" s="105">
        <f t="shared" si="576"/>
        <v>20</v>
      </c>
      <c r="CV178" s="105">
        <f t="shared" si="577"/>
        <v>2753174.0543999998</v>
      </c>
    </row>
    <row r="179" spans="1:100" ht="45" customHeight="1" x14ac:dyDescent="0.25">
      <c r="A179" s="76"/>
      <c r="B179" s="98">
        <v>147</v>
      </c>
      <c r="C179" s="99" t="s">
        <v>439</v>
      </c>
      <c r="D179" s="126" t="s">
        <v>440</v>
      </c>
      <c r="E179" s="80">
        <v>28004</v>
      </c>
      <c r="F179" s="101">
        <v>2.29</v>
      </c>
      <c r="G179" s="89">
        <v>1</v>
      </c>
      <c r="H179" s="90"/>
      <c r="I179" s="90"/>
      <c r="J179" s="90"/>
      <c r="K179" s="53"/>
      <c r="L179" s="102">
        <v>1.4</v>
      </c>
      <c r="M179" s="102">
        <v>1.68</v>
      </c>
      <c r="N179" s="102">
        <v>2.23</v>
      </c>
      <c r="O179" s="103">
        <v>2.57</v>
      </c>
      <c r="P179" s="104">
        <v>1</v>
      </c>
      <c r="Q179" s="104">
        <f t="shared" si="537"/>
        <v>98758.906400000007</v>
      </c>
      <c r="R179" s="104"/>
      <c r="S179" s="104">
        <f t="shared" si="538"/>
        <v>0</v>
      </c>
      <c r="T179" s="104"/>
      <c r="U179" s="104">
        <f t="shared" si="539"/>
        <v>0</v>
      </c>
      <c r="V179" s="104"/>
      <c r="W179" s="105">
        <f t="shared" si="540"/>
        <v>0</v>
      </c>
      <c r="X179" s="104">
        <v>35</v>
      </c>
      <c r="Y179" s="104">
        <f t="shared" si="541"/>
        <v>4399260.3759999992</v>
      </c>
      <c r="Z179" s="104"/>
      <c r="AA179" s="104">
        <f t="shared" si="542"/>
        <v>0</v>
      </c>
      <c r="AB179" s="104"/>
      <c r="AC179" s="104"/>
      <c r="AD179" s="104"/>
      <c r="AE179" s="104">
        <f t="shared" si="543"/>
        <v>0</v>
      </c>
      <c r="AF179" s="104">
        <v>0</v>
      </c>
      <c r="AG179" s="105">
        <f t="shared" si="544"/>
        <v>0</v>
      </c>
      <c r="AH179" s="104"/>
      <c r="AI179" s="104">
        <f t="shared" si="545"/>
        <v>0</v>
      </c>
      <c r="AJ179" s="104"/>
      <c r="AK179" s="104">
        <f t="shared" si="546"/>
        <v>0</v>
      </c>
      <c r="AL179" s="109">
        <v>4</v>
      </c>
      <c r="AM179" s="104">
        <f t="shared" si="547"/>
        <v>603327.13728000002</v>
      </c>
      <c r="AN179" s="104"/>
      <c r="AO179" s="108">
        <f t="shared" si="548"/>
        <v>0</v>
      </c>
      <c r="AP179" s="104"/>
      <c r="AQ179" s="104">
        <f t="shared" si="549"/>
        <v>0</v>
      </c>
      <c r="AR179" s="104"/>
      <c r="AS179" s="105">
        <f t="shared" si="550"/>
        <v>0</v>
      </c>
      <c r="AT179" s="104"/>
      <c r="AU179" s="104">
        <f t="shared" si="551"/>
        <v>0</v>
      </c>
      <c r="AV179" s="88" t="e">
        <f>AU179-#REF!</f>
        <v>#REF!</v>
      </c>
      <c r="AW179" s="104">
        <v>0</v>
      </c>
      <c r="AX179" s="104">
        <f t="shared" si="552"/>
        <v>0</v>
      </c>
      <c r="AY179" s="104"/>
      <c r="AZ179" s="104">
        <f t="shared" si="553"/>
        <v>0</v>
      </c>
      <c r="BA179" s="104"/>
      <c r="BB179" s="105">
        <f t="shared" si="554"/>
        <v>0</v>
      </c>
      <c r="BC179" s="104"/>
      <c r="BD179" s="104">
        <f t="shared" si="555"/>
        <v>0</v>
      </c>
      <c r="BE179" s="104"/>
      <c r="BF179" s="104">
        <f t="shared" si="556"/>
        <v>0</v>
      </c>
      <c r="BG179" s="104"/>
      <c r="BH179" s="105">
        <f t="shared" si="557"/>
        <v>0</v>
      </c>
      <c r="BI179" s="104"/>
      <c r="BJ179" s="108">
        <f t="shared" si="558"/>
        <v>0</v>
      </c>
      <c r="BK179" s="104"/>
      <c r="BL179" s="104">
        <f t="shared" si="559"/>
        <v>0</v>
      </c>
      <c r="BM179" s="104"/>
      <c r="BN179" s="104">
        <f t="shared" si="560"/>
        <v>0</v>
      </c>
      <c r="BO179" s="104"/>
      <c r="BP179" s="104">
        <f t="shared" si="561"/>
        <v>0</v>
      </c>
      <c r="BQ179" s="104"/>
      <c r="BR179" s="104">
        <f t="shared" si="562"/>
        <v>0</v>
      </c>
      <c r="BS179" s="104"/>
      <c r="BT179" s="105">
        <f t="shared" si="563"/>
        <v>0</v>
      </c>
      <c r="BU179" s="104"/>
      <c r="BV179" s="105">
        <f t="shared" si="564"/>
        <v>0</v>
      </c>
      <c r="BW179" s="104"/>
      <c r="BX179" s="104">
        <f t="shared" si="565"/>
        <v>0</v>
      </c>
      <c r="BY179" s="104"/>
      <c r="BZ179" s="104">
        <f t="shared" si="566"/>
        <v>0</v>
      </c>
      <c r="CA179" s="104"/>
      <c r="CB179" s="104">
        <f t="shared" si="567"/>
        <v>0</v>
      </c>
      <c r="CC179" s="104"/>
      <c r="CD179" s="104">
        <f t="shared" si="568"/>
        <v>0</v>
      </c>
      <c r="CE179" s="109"/>
      <c r="CF179" s="104">
        <f t="shared" si="569"/>
        <v>0</v>
      </c>
      <c r="CG179" s="104"/>
      <c r="CH179" s="108">
        <f t="shared" si="570"/>
        <v>0</v>
      </c>
      <c r="CI179" s="104"/>
      <c r="CJ179" s="104">
        <f t="shared" si="571"/>
        <v>0</v>
      </c>
      <c r="CK179" s="110"/>
      <c r="CL179" s="104">
        <f t="shared" si="572"/>
        <v>0</v>
      </c>
      <c r="CM179" s="104"/>
      <c r="CN179" s="104">
        <f t="shared" si="573"/>
        <v>0</v>
      </c>
      <c r="CO179" s="104"/>
      <c r="CP179" s="104">
        <f t="shared" si="574"/>
        <v>0</v>
      </c>
      <c r="CQ179" s="104"/>
      <c r="CR179" s="111"/>
      <c r="CS179" s="104"/>
      <c r="CT179" s="104">
        <f t="shared" si="575"/>
        <v>0</v>
      </c>
      <c r="CU179" s="105">
        <f t="shared" si="576"/>
        <v>40</v>
      </c>
      <c r="CV179" s="105">
        <f t="shared" si="577"/>
        <v>5101346.4196799994</v>
      </c>
    </row>
    <row r="180" spans="1:100" ht="45" customHeight="1" x14ac:dyDescent="0.25">
      <c r="A180" s="76"/>
      <c r="B180" s="98">
        <v>148</v>
      </c>
      <c r="C180" s="99" t="s">
        <v>441</v>
      </c>
      <c r="D180" s="126" t="s">
        <v>442</v>
      </c>
      <c r="E180" s="80">
        <v>28004</v>
      </c>
      <c r="F180" s="101">
        <v>2.4900000000000002</v>
      </c>
      <c r="G180" s="89">
        <v>1</v>
      </c>
      <c r="H180" s="90"/>
      <c r="I180" s="90"/>
      <c r="J180" s="90"/>
      <c r="K180" s="53"/>
      <c r="L180" s="102">
        <v>1.4</v>
      </c>
      <c r="M180" s="102">
        <v>1.68</v>
      </c>
      <c r="N180" s="102">
        <v>2.23</v>
      </c>
      <c r="O180" s="103">
        <v>2.57</v>
      </c>
      <c r="P180" s="104">
        <v>1</v>
      </c>
      <c r="Q180" s="104">
        <f t="shared" si="537"/>
        <v>107384.13840000001</v>
      </c>
      <c r="R180" s="104"/>
      <c r="S180" s="104">
        <f t="shared" si="538"/>
        <v>0</v>
      </c>
      <c r="T180" s="104"/>
      <c r="U180" s="104">
        <f t="shared" si="539"/>
        <v>0</v>
      </c>
      <c r="V180" s="104"/>
      <c r="W180" s="105">
        <f t="shared" si="540"/>
        <v>0</v>
      </c>
      <c r="X180" s="104">
        <v>35</v>
      </c>
      <c r="Y180" s="104">
        <f t="shared" si="541"/>
        <v>4783475.2560000001</v>
      </c>
      <c r="Z180" s="104"/>
      <c r="AA180" s="104">
        <f t="shared" si="542"/>
        <v>0</v>
      </c>
      <c r="AB180" s="104"/>
      <c r="AC180" s="104"/>
      <c r="AD180" s="104"/>
      <c r="AE180" s="104">
        <f t="shared" si="543"/>
        <v>0</v>
      </c>
      <c r="AF180" s="104">
        <v>0</v>
      </c>
      <c r="AG180" s="105">
        <f t="shared" si="544"/>
        <v>0</v>
      </c>
      <c r="AH180" s="104"/>
      <c r="AI180" s="104">
        <f t="shared" si="545"/>
        <v>0</v>
      </c>
      <c r="AJ180" s="104"/>
      <c r="AK180" s="104">
        <f t="shared" si="546"/>
        <v>0</v>
      </c>
      <c r="AL180" s="109">
        <v>7</v>
      </c>
      <c r="AM180" s="104">
        <f t="shared" si="547"/>
        <v>1148034.0614400001</v>
      </c>
      <c r="AN180" s="104"/>
      <c r="AO180" s="108">
        <f t="shared" si="548"/>
        <v>0</v>
      </c>
      <c r="AP180" s="104"/>
      <c r="AQ180" s="104">
        <f t="shared" si="549"/>
        <v>0</v>
      </c>
      <c r="AR180" s="104"/>
      <c r="AS180" s="105">
        <f t="shared" si="550"/>
        <v>0</v>
      </c>
      <c r="AT180" s="104"/>
      <c r="AU180" s="104">
        <f t="shared" si="551"/>
        <v>0</v>
      </c>
      <c r="AV180" s="88" t="e">
        <f>AU180-#REF!</f>
        <v>#REF!</v>
      </c>
      <c r="AW180" s="104">
        <v>0</v>
      </c>
      <c r="AX180" s="104">
        <f t="shared" si="552"/>
        <v>0</v>
      </c>
      <c r="AY180" s="104"/>
      <c r="AZ180" s="104">
        <f t="shared" si="553"/>
        <v>0</v>
      </c>
      <c r="BA180" s="104"/>
      <c r="BB180" s="105">
        <f t="shared" si="554"/>
        <v>0</v>
      </c>
      <c r="BC180" s="104"/>
      <c r="BD180" s="104">
        <f t="shared" si="555"/>
        <v>0</v>
      </c>
      <c r="BE180" s="104"/>
      <c r="BF180" s="104">
        <f t="shared" si="556"/>
        <v>0</v>
      </c>
      <c r="BG180" s="104"/>
      <c r="BH180" s="105">
        <f t="shared" si="557"/>
        <v>0</v>
      </c>
      <c r="BI180" s="104"/>
      <c r="BJ180" s="108">
        <f t="shared" si="558"/>
        <v>0</v>
      </c>
      <c r="BK180" s="104"/>
      <c r="BL180" s="104">
        <f t="shared" si="559"/>
        <v>0</v>
      </c>
      <c r="BM180" s="104"/>
      <c r="BN180" s="104">
        <f t="shared" si="560"/>
        <v>0</v>
      </c>
      <c r="BO180" s="104"/>
      <c r="BP180" s="104">
        <f t="shared" si="561"/>
        <v>0</v>
      </c>
      <c r="BQ180" s="104"/>
      <c r="BR180" s="104">
        <f t="shared" si="562"/>
        <v>0</v>
      </c>
      <c r="BS180" s="104"/>
      <c r="BT180" s="105">
        <f t="shared" si="563"/>
        <v>0</v>
      </c>
      <c r="BU180" s="104"/>
      <c r="BV180" s="105">
        <f t="shared" si="564"/>
        <v>0</v>
      </c>
      <c r="BW180" s="104"/>
      <c r="BX180" s="104">
        <f t="shared" si="565"/>
        <v>0</v>
      </c>
      <c r="BY180" s="104"/>
      <c r="BZ180" s="104">
        <f t="shared" si="566"/>
        <v>0</v>
      </c>
      <c r="CA180" s="104"/>
      <c r="CB180" s="104">
        <f t="shared" si="567"/>
        <v>0</v>
      </c>
      <c r="CC180" s="104"/>
      <c r="CD180" s="104">
        <f t="shared" si="568"/>
        <v>0</v>
      </c>
      <c r="CE180" s="109"/>
      <c r="CF180" s="104">
        <f t="shared" si="569"/>
        <v>0</v>
      </c>
      <c r="CG180" s="104"/>
      <c r="CH180" s="108">
        <f t="shared" si="570"/>
        <v>0</v>
      </c>
      <c r="CI180" s="104"/>
      <c r="CJ180" s="104">
        <f t="shared" si="571"/>
        <v>0</v>
      </c>
      <c r="CK180" s="110"/>
      <c r="CL180" s="104">
        <f t="shared" si="572"/>
        <v>0</v>
      </c>
      <c r="CM180" s="104"/>
      <c r="CN180" s="104">
        <f t="shared" si="573"/>
        <v>0</v>
      </c>
      <c r="CO180" s="104"/>
      <c r="CP180" s="104">
        <f t="shared" si="574"/>
        <v>0</v>
      </c>
      <c r="CQ180" s="104"/>
      <c r="CR180" s="111"/>
      <c r="CS180" s="104"/>
      <c r="CT180" s="104">
        <f t="shared" si="575"/>
        <v>0</v>
      </c>
      <c r="CU180" s="105">
        <f t="shared" si="576"/>
        <v>43</v>
      </c>
      <c r="CV180" s="105">
        <f t="shared" si="577"/>
        <v>6038893.45584</v>
      </c>
    </row>
    <row r="181" spans="1:100" ht="45" customHeight="1" x14ac:dyDescent="0.25">
      <c r="A181" s="76"/>
      <c r="B181" s="98">
        <v>149</v>
      </c>
      <c r="C181" s="99" t="s">
        <v>443</v>
      </c>
      <c r="D181" s="126" t="s">
        <v>444</v>
      </c>
      <c r="E181" s="80">
        <v>28004</v>
      </c>
      <c r="F181" s="101">
        <v>2.79</v>
      </c>
      <c r="G181" s="89">
        <v>1</v>
      </c>
      <c r="H181" s="90"/>
      <c r="I181" s="90"/>
      <c r="J181" s="90"/>
      <c r="K181" s="53"/>
      <c r="L181" s="102">
        <v>1.4</v>
      </c>
      <c r="M181" s="102">
        <v>1.68</v>
      </c>
      <c r="N181" s="102">
        <v>2.23</v>
      </c>
      <c r="O181" s="103">
        <v>2.57</v>
      </c>
      <c r="P181" s="104">
        <v>0</v>
      </c>
      <c r="Q181" s="104">
        <f t="shared" si="537"/>
        <v>0</v>
      </c>
      <c r="R181" s="104"/>
      <c r="S181" s="104">
        <f t="shared" si="538"/>
        <v>0</v>
      </c>
      <c r="T181" s="104"/>
      <c r="U181" s="104">
        <f t="shared" si="539"/>
        <v>0</v>
      </c>
      <c r="V181" s="104"/>
      <c r="W181" s="105">
        <f t="shared" si="540"/>
        <v>0</v>
      </c>
      <c r="X181" s="104">
        <v>310</v>
      </c>
      <c r="Y181" s="104">
        <f t="shared" si="541"/>
        <v>47472492.815999992</v>
      </c>
      <c r="Z181" s="104"/>
      <c r="AA181" s="104">
        <f t="shared" si="542"/>
        <v>0</v>
      </c>
      <c r="AB181" s="104"/>
      <c r="AC181" s="104"/>
      <c r="AD181" s="104"/>
      <c r="AE181" s="104">
        <f t="shared" si="543"/>
        <v>0</v>
      </c>
      <c r="AF181" s="104">
        <v>0</v>
      </c>
      <c r="AG181" s="105">
        <f t="shared" si="544"/>
        <v>0</v>
      </c>
      <c r="AH181" s="104"/>
      <c r="AI181" s="104">
        <f t="shared" si="545"/>
        <v>0</v>
      </c>
      <c r="AJ181" s="104"/>
      <c r="AK181" s="104">
        <f t="shared" si="546"/>
        <v>0</v>
      </c>
      <c r="AL181" s="168">
        <v>134</v>
      </c>
      <c r="AM181" s="104">
        <f t="shared" si="547"/>
        <v>24624441.43488</v>
      </c>
      <c r="AN181" s="104"/>
      <c r="AO181" s="108">
        <f t="shared" si="548"/>
        <v>0</v>
      </c>
      <c r="AP181" s="104"/>
      <c r="AQ181" s="104">
        <f t="shared" si="549"/>
        <v>0</v>
      </c>
      <c r="AR181" s="104"/>
      <c r="AS181" s="105">
        <f t="shared" si="550"/>
        <v>0</v>
      </c>
      <c r="AT181" s="104"/>
      <c r="AU181" s="104">
        <f t="shared" si="551"/>
        <v>0</v>
      </c>
      <c r="AV181" s="88" t="e">
        <f>AU181-#REF!</f>
        <v>#REF!</v>
      </c>
      <c r="AW181" s="104">
        <v>0</v>
      </c>
      <c r="AX181" s="104">
        <f t="shared" si="552"/>
        <v>0</v>
      </c>
      <c r="AY181" s="104"/>
      <c r="AZ181" s="104">
        <f t="shared" si="553"/>
        <v>0</v>
      </c>
      <c r="BA181" s="104"/>
      <c r="BB181" s="105">
        <f t="shared" si="554"/>
        <v>0</v>
      </c>
      <c r="BC181" s="104"/>
      <c r="BD181" s="104">
        <f t="shared" si="555"/>
        <v>0</v>
      </c>
      <c r="BE181" s="104"/>
      <c r="BF181" s="104">
        <f t="shared" si="556"/>
        <v>0</v>
      </c>
      <c r="BG181" s="104"/>
      <c r="BH181" s="105">
        <f t="shared" si="557"/>
        <v>0</v>
      </c>
      <c r="BI181" s="104"/>
      <c r="BJ181" s="108">
        <f t="shared" si="558"/>
        <v>0</v>
      </c>
      <c r="BK181" s="104"/>
      <c r="BL181" s="104">
        <f t="shared" si="559"/>
        <v>0</v>
      </c>
      <c r="BM181" s="104"/>
      <c r="BN181" s="104">
        <f t="shared" si="560"/>
        <v>0</v>
      </c>
      <c r="BO181" s="104"/>
      <c r="BP181" s="104">
        <f t="shared" si="561"/>
        <v>0</v>
      </c>
      <c r="BQ181" s="104"/>
      <c r="BR181" s="104">
        <f t="shared" si="562"/>
        <v>0</v>
      </c>
      <c r="BS181" s="104"/>
      <c r="BT181" s="105">
        <f t="shared" si="563"/>
        <v>0</v>
      </c>
      <c r="BU181" s="104"/>
      <c r="BV181" s="105">
        <f t="shared" si="564"/>
        <v>0</v>
      </c>
      <c r="BW181" s="104"/>
      <c r="BX181" s="104">
        <f t="shared" si="565"/>
        <v>0</v>
      </c>
      <c r="BY181" s="104"/>
      <c r="BZ181" s="104">
        <f t="shared" si="566"/>
        <v>0</v>
      </c>
      <c r="CA181" s="104"/>
      <c r="CB181" s="104">
        <f t="shared" si="567"/>
        <v>0</v>
      </c>
      <c r="CC181" s="104"/>
      <c r="CD181" s="104">
        <f t="shared" si="568"/>
        <v>0</v>
      </c>
      <c r="CE181" s="109"/>
      <c r="CF181" s="104">
        <f t="shared" si="569"/>
        <v>0</v>
      </c>
      <c r="CG181" s="104"/>
      <c r="CH181" s="108">
        <f t="shared" si="570"/>
        <v>0</v>
      </c>
      <c r="CI181" s="104"/>
      <c r="CJ181" s="104">
        <f t="shared" si="571"/>
        <v>0</v>
      </c>
      <c r="CK181" s="110"/>
      <c r="CL181" s="104">
        <f t="shared" si="572"/>
        <v>0</v>
      </c>
      <c r="CM181" s="104"/>
      <c r="CN181" s="104">
        <f t="shared" si="573"/>
        <v>0</v>
      </c>
      <c r="CO181" s="104"/>
      <c r="CP181" s="104">
        <f t="shared" si="574"/>
        <v>0</v>
      </c>
      <c r="CQ181" s="104"/>
      <c r="CR181" s="111"/>
      <c r="CS181" s="104"/>
      <c r="CT181" s="104">
        <f t="shared" si="575"/>
        <v>0</v>
      </c>
      <c r="CU181" s="105">
        <f t="shared" si="576"/>
        <v>444</v>
      </c>
      <c r="CV181" s="105">
        <f t="shared" si="577"/>
        <v>72096934.250879988</v>
      </c>
    </row>
    <row r="182" spans="1:100" ht="45" customHeight="1" x14ac:dyDescent="0.25">
      <c r="A182" s="76"/>
      <c r="B182" s="98">
        <v>150</v>
      </c>
      <c r="C182" s="99" t="s">
        <v>445</v>
      </c>
      <c r="D182" s="126" t="s">
        <v>446</v>
      </c>
      <c r="E182" s="80">
        <v>28004</v>
      </c>
      <c r="F182" s="101">
        <v>3.95</v>
      </c>
      <c r="G182" s="89">
        <v>1</v>
      </c>
      <c r="H182" s="90"/>
      <c r="I182" s="90"/>
      <c r="J182" s="90"/>
      <c r="K182" s="53"/>
      <c r="L182" s="102">
        <v>1.4</v>
      </c>
      <c r="M182" s="102">
        <v>1.68</v>
      </c>
      <c r="N182" s="102">
        <v>2.23</v>
      </c>
      <c r="O182" s="103">
        <v>2.57</v>
      </c>
      <c r="P182" s="104">
        <v>0</v>
      </c>
      <c r="Q182" s="104">
        <f t="shared" si="537"/>
        <v>0</v>
      </c>
      <c r="R182" s="104"/>
      <c r="S182" s="104">
        <f t="shared" si="538"/>
        <v>0</v>
      </c>
      <c r="T182" s="104"/>
      <c r="U182" s="104">
        <f t="shared" si="539"/>
        <v>0</v>
      </c>
      <c r="V182" s="104"/>
      <c r="W182" s="105">
        <f t="shared" si="540"/>
        <v>0</v>
      </c>
      <c r="X182" s="104">
        <v>11</v>
      </c>
      <c r="Y182" s="104">
        <f t="shared" si="541"/>
        <v>2384876.648</v>
      </c>
      <c r="Z182" s="104"/>
      <c r="AA182" s="104">
        <f t="shared" si="542"/>
        <v>0</v>
      </c>
      <c r="AB182" s="104"/>
      <c r="AC182" s="104"/>
      <c r="AD182" s="104"/>
      <c r="AE182" s="104">
        <f t="shared" si="543"/>
        <v>0</v>
      </c>
      <c r="AF182" s="104">
        <v>0</v>
      </c>
      <c r="AG182" s="105">
        <f t="shared" si="544"/>
        <v>0</v>
      </c>
      <c r="AH182" s="104"/>
      <c r="AI182" s="104">
        <f t="shared" si="545"/>
        <v>0</v>
      </c>
      <c r="AJ182" s="104"/>
      <c r="AK182" s="104">
        <f t="shared" si="546"/>
        <v>0</v>
      </c>
      <c r="AL182" s="109">
        <v>0</v>
      </c>
      <c r="AM182" s="104">
        <f t="shared" si="547"/>
        <v>0</v>
      </c>
      <c r="AN182" s="104"/>
      <c r="AO182" s="108">
        <f t="shared" si="548"/>
        <v>0</v>
      </c>
      <c r="AP182" s="104"/>
      <c r="AQ182" s="104">
        <f t="shared" si="549"/>
        <v>0</v>
      </c>
      <c r="AR182" s="104"/>
      <c r="AS182" s="105">
        <f t="shared" si="550"/>
        <v>0</v>
      </c>
      <c r="AT182" s="104"/>
      <c r="AU182" s="104">
        <f t="shared" si="551"/>
        <v>0</v>
      </c>
      <c r="AV182" s="88" t="e">
        <f>AU182-#REF!</f>
        <v>#REF!</v>
      </c>
      <c r="AW182" s="104">
        <v>0</v>
      </c>
      <c r="AX182" s="104">
        <f t="shared" si="552"/>
        <v>0</v>
      </c>
      <c r="AY182" s="104"/>
      <c r="AZ182" s="104">
        <f t="shared" si="553"/>
        <v>0</v>
      </c>
      <c r="BA182" s="104"/>
      <c r="BB182" s="105">
        <f t="shared" si="554"/>
        <v>0</v>
      </c>
      <c r="BC182" s="104"/>
      <c r="BD182" s="104">
        <f t="shared" si="555"/>
        <v>0</v>
      </c>
      <c r="BE182" s="104"/>
      <c r="BF182" s="104">
        <f t="shared" si="556"/>
        <v>0</v>
      </c>
      <c r="BG182" s="104"/>
      <c r="BH182" s="105">
        <f t="shared" si="557"/>
        <v>0</v>
      </c>
      <c r="BI182" s="104"/>
      <c r="BJ182" s="108">
        <f t="shared" si="558"/>
        <v>0</v>
      </c>
      <c r="BK182" s="104"/>
      <c r="BL182" s="104">
        <f t="shared" si="559"/>
        <v>0</v>
      </c>
      <c r="BM182" s="104"/>
      <c r="BN182" s="104">
        <f t="shared" si="560"/>
        <v>0</v>
      </c>
      <c r="BO182" s="104"/>
      <c r="BP182" s="104">
        <f t="shared" si="561"/>
        <v>0</v>
      </c>
      <c r="BQ182" s="104"/>
      <c r="BR182" s="104">
        <f t="shared" si="562"/>
        <v>0</v>
      </c>
      <c r="BS182" s="104"/>
      <c r="BT182" s="105">
        <f t="shared" si="563"/>
        <v>0</v>
      </c>
      <c r="BU182" s="104"/>
      <c r="BV182" s="105">
        <f t="shared" si="564"/>
        <v>0</v>
      </c>
      <c r="BW182" s="104"/>
      <c r="BX182" s="104">
        <f t="shared" si="565"/>
        <v>0</v>
      </c>
      <c r="BY182" s="104"/>
      <c r="BZ182" s="104">
        <f t="shared" si="566"/>
        <v>0</v>
      </c>
      <c r="CA182" s="104"/>
      <c r="CB182" s="104">
        <f t="shared" si="567"/>
        <v>0</v>
      </c>
      <c r="CC182" s="104"/>
      <c r="CD182" s="104">
        <f t="shared" si="568"/>
        <v>0</v>
      </c>
      <c r="CE182" s="109"/>
      <c r="CF182" s="104">
        <f t="shared" si="569"/>
        <v>0</v>
      </c>
      <c r="CG182" s="104"/>
      <c r="CH182" s="108">
        <f t="shared" si="570"/>
        <v>0</v>
      </c>
      <c r="CI182" s="104"/>
      <c r="CJ182" s="104">
        <f t="shared" si="571"/>
        <v>0</v>
      </c>
      <c r="CK182" s="110"/>
      <c r="CL182" s="104">
        <f t="shared" si="572"/>
        <v>0</v>
      </c>
      <c r="CM182" s="104"/>
      <c r="CN182" s="104">
        <f t="shared" si="573"/>
        <v>0</v>
      </c>
      <c r="CO182" s="104"/>
      <c r="CP182" s="104">
        <f t="shared" si="574"/>
        <v>0</v>
      </c>
      <c r="CQ182" s="104"/>
      <c r="CR182" s="111"/>
      <c r="CS182" s="104"/>
      <c r="CT182" s="104">
        <f t="shared" si="575"/>
        <v>0</v>
      </c>
      <c r="CU182" s="105">
        <f t="shared" si="576"/>
        <v>11</v>
      </c>
      <c r="CV182" s="105">
        <f t="shared" si="577"/>
        <v>2384876.648</v>
      </c>
    </row>
    <row r="183" spans="1:100" ht="75" x14ac:dyDescent="0.25">
      <c r="A183" s="76"/>
      <c r="B183" s="98">
        <v>151</v>
      </c>
      <c r="C183" s="99" t="s">
        <v>447</v>
      </c>
      <c r="D183" s="126" t="s">
        <v>448</v>
      </c>
      <c r="E183" s="80">
        <v>28004</v>
      </c>
      <c r="F183" s="101">
        <v>2.38</v>
      </c>
      <c r="G183" s="89">
        <v>1</v>
      </c>
      <c r="H183" s="90"/>
      <c r="I183" s="90"/>
      <c r="J183" s="90"/>
      <c r="K183" s="53"/>
      <c r="L183" s="102">
        <v>1.4</v>
      </c>
      <c r="M183" s="102">
        <v>1.68</v>
      </c>
      <c r="N183" s="102">
        <v>2.23</v>
      </c>
      <c r="O183" s="103">
        <v>2.57</v>
      </c>
      <c r="P183" s="104">
        <v>5</v>
      </c>
      <c r="Q183" s="104">
        <f t="shared" si="537"/>
        <v>513201.304</v>
      </c>
      <c r="R183" s="104"/>
      <c r="S183" s="104">
        <f t="shared" si="538"/>
        <v>0</v>
      </c>
      <c r="T183" s="104"/>
      <c r="U183" s="104">
        <f t="shared" si="539"/>
        <v>0</v>
      </c>
      <c r="V183" s="104"/>
      <c r="W183" s="105">
        <f t="shared" si="540"/>
        <v>0</v>
      </c>
      <c r="X183" s="104"/>
      <c r="Y183" s="104">
        <f t="shared" si="541"/>
        <v>0</v>
      </c>
      <c r="Z183" s="104"/>
      <c r="AA183" s="104">
        <f t="shared" si="542"/>
        <v>0</v>
      </c>
      <c r="AB183" s="156"/>
      <c r="AC183" s="104"/>
      <c r="AD183" s="104"/>
      <c r="AE183" s="104">
        <f t="shared" si="543"/>
        <v>0</v>
      </c>
      <c r="AF183" s="104">
        <v>4</v>
      </c>
      <c r="AG183" s="105">
        <f t="shared" si="544"/>
        <v>410561.04320000001</v>
      </c>
      <c r="AH183" s="104"/>
      <c r="AI183" s="104">
        <f t="shared" si="545"/>
        <v>0</v>
      </c>
      <c r="AJ183" s="104"/>
      <c r="AK183" s="104">
        <f t="shared" si="546"/>
        <v>0</v>
      </c>
      <c r="AL183" s="109">
        <v>0</v>
      </c>
      <c r="AM183" s="104">
        <f t="shared" si="547"/>
        <v>0</v>
      </c>
      <c r="AN183" s="156"/>
      <c r="AO183" s="108">
        <f t="shared" si="548"/>
        <v>0</v>
      </c>
      <c r="AP183" s="104"/>
      <c r="AQ183" s="104">
        <f t="shared" si="549"/>
        <v>0</v>
      </c>
      <c r="AR183" s="156"/>
      <c r="AS183" s="105">
        <f t="shared" si="550"/>
        <v>0</v>
      </c>
      <c r="AT183" s="156"/>
      <c r="AU183" s="104">
        <f t="shared" si="551"/>
        <v>0</v>
      </c>
      <c r="AV183" s="88" t="e">
        <f>AU183-#REF!</f>
        <v>#REF!</v>
      </c>
      <c r="AW183" s="104">
        <v>0</v>
      </c>
      <c r="AX183" s="104">
        <f t="shared" si="552"/>
        <v>0</v>
      </c>
      <c r="AY183" s="156"/>
      <c r="AZ183" s="104">
        <f t="shared" si="553"/>
        <v>0</v>
      </c>
      <c r="BA183" s="156"/>
      <c r="BB183" s="105">
        <f t="shared" si="554"/>
        <v>0</v>
      </c>
      <c r="BC183" s="156"/>
      <c r="BD183" s="104">
        <f t="shared" si="555"/>
        <v>0</v>
      </c>
      <c r="BE183" s="156"/>
      <c r="BF183" s="104">
        <f t="shared" si="556"/>
        <v>0</v>
      </c>
      <c r="BG183" s="156"/>
      <c r="BH183" s="105">
        <f t="shared" si="557"/>
        <v>0</v>
      </c>
      <c r="BI183" s="104"/>
      <c r="BJ183" s="108">
        <f t="shared" si="558"/>
        <v>0</v>
      </c>
      <c r="BK183" s="156"/>
      <c r="BL183" s="104">
        <f t="shared" si="559"/>
        <v>0</v>
      </c>
      <c r="BM183" s="156"/>
      <c r="BN183" s="104">
        <f t="shared" si="560"/>
        <v>0</v>
      </c>
      <c r="BO183" s="156"/>
      <c r="BP183" s="104">
        <f t="shared" si="561"/>
        <v>0</v>
      </c>
      <c r="BQ183" s="156"/>
      <c r="BR183" s="104">
        <f t="shared" si="562"/>
        <v>0</v>
      </c>
      <c r="BS183" s="156"/>
      <c r="BT183" s="105">
        <f t="shared" si="563"/>
        <v>0</v>
      </c>
      <c r="BU183" s="156"/>
      <c r="BV183" s="105">
        <f t="shared" si="564"/>
        <v>0</v>
      </c>
      <c r="BW183" s="156"/>
      <c r="BX183" s="104">
        <f t="shared" si="565"/>
        <v>0</v>
      </c>
      <c r="BY183" s="156"/>
      <c r="BZ183" s="104">
        <f t="shared" si="566"/>
        <v>0</v>
      </c>
      <c r="CA183" s="156"/>
      <c r="CB183" s="104">
        <f t="shared" si="567"/>
        <v>0</v>
      </c>
      <c r="CC183" s="156"/>
      <c r="CD183" s="104">
        <f t="shared" si="568"/>
        <v>0</v>
      </c>
      <c r="CE183" s="109"/>
      <c r="CF183" s="104">
        <f t="shared" si="569"/>
        <v>0</v>
      </c>
      <c r="CG183" s="156"/>
      <c r="CH183" s="108">
        <f t="shared" si="570"/>
        <v>0</v>
      </c>
      <c r="CI183" s="156"/>
      <c r="CJ183" s="104">
        <f t="shared" si="571"/>
        <v>0</v>
      </c>
      <c r="CK183" s="167"/>
      <c r="CL183" s="104">
        <f t="shared" si="572"/>
        <v>0</v>
      </c>
      <c r="CM183" s="156"/>
      <c r="CN183" s="104">
        <f t="shared" si="573"/>
        <v>0</v>
      </c>
      <c r="CO183" s="156"/>
      <c r="CP183" s="104">
        <f t="shared" si="574"/>
        <v>0</v>
      </c>
      <c r="CQ183" s="156"/>
      <c r="CR183" s="111"/>
      <c r="CS183" s="104"/>
      <c r="CT183" s="104">
        <f t="shared" si="575"/>
        <v>0</v>
      </c>
      <c r="CU183" s="105">
        <f t="shared" si="576"/>
        <v>9</v>
      </c>
      <c r="CV183" s="105">
        <f t="shared" si="577"/>
        <v>923762.34719999996</v>
      </c>
    </row>
    <row r="184" spans="1:100" ht="45" customHeight="1" x14ac:dyDescent="0.25">
      <c r="A184" s="76"/>
      <c r="B184" s="98">
        <v>152</v>
      </c>
      <c r="C184" s="99" t="s">
        <v>449</v>
      </c>
      <c r="D184" s="126" t="s">
        <v>450</v>
      </c>
      <c r="E184" s="80">
        <v>28004</v>
      </c>
      <c r="F184" s="101">
        <v>4.4400000000000004</v>
      </c>
      <c r="G184" s="89">
        <v>1</v>
      </c>
      <c r="H184" s="90"/>
      <c r="I184" s="90"/>
      <c r="J184" s="90"/>
      <c r="K184" s="53"/>
      <c r="L184" s="102">
        <v>1.4</v>
      </c>
      <c r="M184" s="102">
        <v>1.68</v>
      </c>
      <c r="N184" s="102">
        <v>2.23</v>
      </c>
      <c r="O184" s="103">
        <v>2.57</v>
      </c>
      <c r="P184" s="104">
        <v>25</v>
      </c>
      <c r="Q184" s="104">
        <f t="shared" si="537"/>
        <v>4787003.7600000007</v>
      </c>
      <c r="R184" s="104">
        <v>5</v>
      </c>
      <c r="S184" s="104">
        <f t="shared" si="538"/>
        <v>957400.75200000009</v>
      </c>
      <c r="T184" s="104"/>
      <c r="U184" s="104">
        <f t="shared" si="539"/>
        <v>0</v>
      </c>
      <c r="V184" s="104"/>
      <c r="W184" s="105">
        <f t="shared" si="540"/>
        <v>0</v>
      </c>
      <c r="X184" s="104">
        <v>11</v>
      </c>
      <c r="Y184" s="104">
        <f t="shared" si="541"/>
        <v>2680722.1055999999</v>
      </c>
      <c r="Z184" s="104"/>
      <c r="AA184" s="104">
        <f t="shared" si="542"/>
        <v>0</v>
      </c>
      <c r="AB184" s="156"/>
      <c r="AC184" s="104"/>
      <c r="AD184" s="104">
        <v>25</v>
      </c>
      <c r="AE184" s="104">
        <f t="shared" si="543"/>
        <v>4787003.7600000007</v>
      </c>
      <c r="AF184" s="104">
        <v>20</v>
      </c>
      <c r="AG184" s="105">
        <f t="shared" si="544"/>
        <v>3829603.0080000004</v>
      </c>
      <c r="AH184" s="104"/>
      <c r="AI184" s="104">
        <f t="shared" si="545"/>
        <v>0</v>
      </c>
      <c r="AJ184" s="104"/>
      <c r="AK184" s="104">
        <f t="shared" si="546"/>
        <v>0</v>
      </c>
      <c r="AL184" s="109">
        <v>6</v>
      </c>
      <c r="AM184" s="104">
        <f t="shared" si="547"/>
        <v>1754654.46912</v>
      </c>
      <c r="AN184" s="156"/>
      <c r="AO184" s="108">
        <f t="shared" si="548"/>
        <v>0</v>
      </c>
      <c r="AP184" s="104"/>
      <c r="AQ184" s="104">
        <f t="shared" si="549"/>
        <v>0</v>
      </c>
      <c r="AR184" s="156"/>
      <c r="AS184" s="105">
        <f t="shared" si="550"/>
        <v>0</v>
      </c>
      <c r="AT184" s="156"/>
      <c r="AU184" s="104">
        <f t="shared" si="551"/>
        <v>0</v>
      </c>
      <c r="AV184" s="88" t="e">
        <f>AU184-#REF!</f>
        <v>#REF!</v>
      </c>
      <c r="AW184" s="104">
        <v>0</v>
      </c>
      <c r="AX184" s="104">
        <f t="shared" si="552"/>
        <v>0</v>
      </c>
      <c r="AY184" s="156"/>
      <c r="AZ184" s="104">
        <f t="shared" si="553"/>
        <v>0</v>
      </c>
      <c r="BA184" s="156"/>
      <c r="BB184" s="105">
        <f t="shared" si="554"/>
        <v>0</v>
      </c>
      <c r="BC184" s="156"/>
      <c r="BD184" s="104">
        <f t="shared" si="555"/>
        <v>0</v>
      </c>
      <c r="BE184" s="156"/>
      <c r="BF184" s="104">
        <f t="shared" si="556"/>
        <v>0</v>
      </c>
      <c r="BG184" s="156"/>
      <c r="BH184" s="105">
        <f t="shared" si="557"/>
        <v>0</v>
      </c>
      <c r="BI184" s="104"/>
      <c r="BJ184" s="108">
        <f t="shared" si="558"/>
        <v>0</v>
      </c>
      <c r="BK184" s="156"/>
      <c r="BL184" s="104">
        <f t="shared" si="559"/>
        <v>0</v>
      </c>
      <c r="BM184" s="156"/>
      <c r="BN184" s="104">
        <f t="shared" si="560"/>
        <v>0</v>
      </c>
      <c r="BO184" s="156"/>
      <c r="BP184" s="104">
        <f t="shared" si="561"/>
        <v>0</v>
      </c>
      <c r="BQ184" s="156"/>
      <c r="BR184" s="104">
        <f t="shared" si="562"/>
        <v>0</v>
      </c>
      <c r="BS184" s="156"/>
      <c r="BT184" s="105">
        <f t="shared" si="563"/>
        <v>0</v>
      </c>
      <c r="BU184" s="156"/>
      <c r="BV184" s="105">
        <f t="shared" si="564"/>
        <v>0</v>
      </c>
      <c r="BW184" s="156"/>
      <c r="BX184" s="104">
        <f t="shared" si="565"/>
        <v>0</v>
      </c>
      <c r="BY184" s="156"/>
      <c r="BZ184" s="104">
        <f t="shared" si="566"/>
        <v>0</v>
      </c>
      <c r="CA184" s="156"/>
      <c r="CB184" s="104">
        <f t="shared" si="567"/>
        <v>0</v>
      </c>
      <c r="CC184" s="156"/>
      <c r="CD184" s="104">
        <f t="shared" si="568"/>
        <v>0</v>
      </c>
      <c r="CE184" s="109"/>
      <c r="CF184" s="104">
        <f t="shared" si="569"/>
        <v>0</v>
      </c>
      <c r="CG184" s="156"/>
      <c r="CH184" s="108">
        <f t="shared" si="570"/>
        <v>0</v>
      </c>
      <c r="CI184" s="156"/>
      <c r="CJ184" s="104">
        <f t="shared" si="571"/>
        <v>0</v>
      </c>
      <c r="CK184" s="167"/>
      <c r="CL184" s="104">
        <f t="shared" si="572"/>
        <v>0</v>
      </c>
      <c r="CM184" s="156"/>
      <c r="CN184" s="104">
        <f t="shared" si="573"/>
        <v>0</v>
      </c>
      <c r="CO184" s="156"/>
      <c r="CP184" s="104">
        <f t="shared" si="574"/>
        <v>0</v>
      </c>
      <c r="CQ184" s="156"/>
      <c r="CR184" s="111"/>
      <c r="CS184" s="104"/>
      <c r="CT184" s="104">
        <f t="shared" si="575"/>
        <v>0</v>
      </c>
      <c r="CU184" s="105">
        <f t="shared" si="576"/>
        <v>92</v>
      </c>
      <c r="CV184" s="105">
        <f t="shared" si="577"/>
        <v>18796387.854720004</v>
      </c>
    </row>
    <row r="185" spans="1:100" ht="45" customHeight="1" x14ac:dyDescent="0.25">
      <c r="A185" s="76"/>
      <c r="B185" s="98">
        <v>153</v>
      </c>
      <c r="C185" s="99" t="s">
        <v>451</v>
      </c>
      <c r="D185" s="126" t="s">
        <v>452</v>
      </c>
      <c r="E185" s="80">
        <v>28004</v>
      </c>
      <c r="F185" s="101">
        <v>2.17</v>
      </c>
      <c r="G185" s="89">
        <v>1</v>
      </c>
      <c r="H185" s="90"/>
      <c r="I185" s="90"/>
      <c r="J185" s="90"/>
      <c r="K185" s="53"/>
      <c r="L185" s="102">
        <v>1.4</v>
      </c>
      <c r="M185" s="102">
        <v>1.68</v>
      </c>
      <c r="N185" s="102">
        <v>2.23</v>
      </c>
      <c r="O185" s="103">
        <v>2.57</v>
      </c>
      <c r="P185" s="104"/>
      <c r="Q185" s="104">
        <f t="shared" si="537"/>
        <v>0</v>
      </c>
      <c r="R185" s="104"/>
      <c r="S185" s="104">
        <f t="shared" si="538"/>
        <v>0</v>
      </c>
      <c r="T185" s="104"/>
      <c r="U185" s="104">
        <f t="shared" si="539"/>
        <v>0</v>
      </c>
      <c r="V185" s="104"/>
      <c r="W185" s="105">
        <f t="shared" si="540"/>
        <v>0</v>
      </c>
      <c r="X185" s="104"/>
      <c r="Y185" s="104">
        <f t="shared" si="541"/>
        <v>0</v>
      </c>
      <c r="Z185" s="104"/>
      <c r="AA185" s="104">
        <f t="shared" si="542"/>
        <v>0</v>
      </c>
      <c r="AB185" s="104"/>
      <c r="AC185" s="104"/>
      <c r="AD185" s="104">
        <v>2</v>
      </c>
      <c r="AE185" s="104">
        <f t="shared" si="543"/>
        <v>187167.53440000003</v>
      </c>
      <c r="AF185" s="104">
        <v>0</v>
      </c>
      <c r="AG185" s="105">
        <f t="shared" si="544"/>
        <v>0</v>
      </c>
      <c r="AH185" s="104"/>
      <c r="AI185" s="104">
        <f t="shared" si="545"/>
        <v>0</v>
      </c>
      <c r="AJ185" s="104"/>
      <c r="AK185" s="104">
        <f t="shared" si="546"/>
        <v>0</v>
      </c>
      <c r="AL185" s="107">
        <v>6</v>
      </c>
      <c r="AM185" s="104">
        <f t="shared" si="547"/>
        <v>857567.61216000002</v>
      </c>
      <c r="AN185" s="104"/>
      <c r="AO185" s="108">
        <f t="shared" si="548"/>
        <v>0</v>
      </c>
      <c r="AP185" s="104"/>
      <c r="AQ185" s="104">
        <f t="shared" si="549"/>
        <v>0</v>
      </c>
      <c r="AR185" s="104"/>
      <c r="AS185" s="105">
        <f t="shared" si="550"/>
        <v>0</v>
      </c>
      <c r="AT185" s="104"/>
      <c r="AU185" s="104">
        <f t="shared" si="551"/>
        <v>0</v>
      </c>
      <c r="AV185" s="88" t="e">
        <f>AU185-#REF!</f>
        <v>#REF!</v>
      </c>
      <c r="AW185" s="104">
        <v>0</v>
      </c>
      <c r="AX185" s="104">
        <f t="shared" si="552"/>
        <v>0</v>
      </c>
      <c r="AY185" s="104"/>
      <c r="AZ185" s="104">
        <f t="shared" si="553"/>
        <v>0</v>
      </c>
      <c r="BA185" s="104"/>
      <c r="BB185" s="105">
        <f t="shared" si="554"/>
        <v>0</v>
      </c>
      <c r="BC185" s="104"/>
      <c r="BD185" s="104">
        <f t="shared" si="555"/>
        <v>0</v>
      </c>
      <c r="BE185" s="104"/>
      <c r="BF185" s="104">
        <f t="shared" si="556"/>
        <v>0</v>
      </c>
      <c r="BG185" s="104"/>
      <c r="BH185" s="105">
        <f t="shared" si="557"/>
        <v>0</v>
      </c>
      <c r="BI185" s="104"/>
      <c r="BJ185" s="108">
        <f t="shared" si="558"/>
        <v>0</v>
      </c>
      <c r="BK185" s="104"/>
      <c r="BL185" s="104">
        <f t="shared" si="559"/>
        <v>0</v>
      </c>
      <c r="BM185" s="104"/>
      <c r="BN185" s="104">
        <f t="shared" si="560"/>
        <v>0</v>
      </c>
      <c r="BO185" s="104"/>
      <c r="BP185" s="104">
        <f t="shared" si="561"/>
        <v>0</v>
      </c>
      <c r="BQ185" s="104"/>
      <c r="BR185" s="104">
        <f t="shared" si="562"/>
        <v>0</v>
      </c>
      <c r="BS185" s="104"/>
      <c r="BT185" s="105">
        <f t="shared" si="563"/>
        <v>0</v>
      </c>
      <c r="BU185" s="104"/>
      <c r="BV185" s="105">
        <f t="shared" si="564"/>
        <v>0</v>
      </c>
      <c r="BW185" s="104"/>
      <c r="BX185" s="104">
        <f t="shared" si="565"/>
        <v>0</v>
      </c>
      <c r="BY185" s="104"/>
      <c r="BZ185" s="104">
        <f t="shared" si="566"/>
        <v>0</v>
      </c>
      <c r="CA185" s="104"/>
      <c r="CB185" s="104">
        <f t="shared" si="567"/>
        <v>0</v>
      </c>
      <c r="CC185" s="104"/>
      <c r="CD185" s="104">
        <f t="shared" si="568"/>
        <v>0</v>
      </c>
      <c r="CE185" s="109"/>
      <c r="CF185" s="104">
        <f t="shared" si="569"/>
        <v>0</v>
      </c>
      <c r="CG185" s="104"/>
      <c r="CH185" s="108">
        <f t="shared" si="570"/>
        <v>0</v>
      </c>
      <c r="CI185" s="104"/>
      <c r="CJ185" s="104">
        <f t="shared" si="571"/>
        <v>0</v>
      </c>
      <c r="CK185" s="110"/>
      <c r="CL185" s="104">
        <f t="shared" si="572"/>
        <v>0</v>
      </c>
      <c r="CM185" s="104"/>
      <c r="CN185" s="104">
        <f t="shared" si="573"/>
        <v>0</v>
      </c>
      <c r="CO185" s="104"/>
      <c r="CP185" s="104">
        <f t="shared" si="574"/>
        <v>0</v>
      </c>
      <c r="CQ185" s="104"/>
      <c r="CR185" s="111"/>
      <c r="CS185" s="104"/>
      <c r="CT185" s="104">
        <f t="shared" si="575"/>
        <v>0</v>
      </c>
      <c r="CU185" s="105">
        <f t="shared" si="576"/>
        <v>8</v>
      </c>
      <c r="CV185" s="105">
        <f t="shared" si="577"/>
        <v>1044735.14656</v>
      </c>
    </row>
    <row r="186" spans="1:100" ht="45" customHeight="1" x14ac:dyDescent="0.25">
      <c r="A186" s="76"/>
      <c r="B186" s="98">
        <v>154</v>
      </c>
      <c r="C186" s="99" t="s">
        <v>453</v>
      </c>
      <c r="D186" s="126" t="s">
        <v>454</v>
      </c>
      <c r="E186" s="80">
        <v>28004</v>
      </c>
      <c r="F186" s="101">
        <v>3.43</v>
      </c>
      <c r="G186" s="89">
        <v>1</v>
      </c>
      <c r="H186" s="90"/>
      <c r="I186" s="90"/>
      <c r="J186" s="90"/>
      <c r="K186" s="53"/>
      <c r="L186" s="102">
        <v>1.4</v>
      </c>
      <c r="M186" s="102">
        <v>1.68</v>
      </c>
      <c r="N186" s="102">
        <v>2.23</v>
      </c>
      <c r="O186" s="103">
        <v>2.57</v>
      </c>
      <c r="P186" s="104">
        <v>20</v>
      </c>
      <c r="Q186" s="104">
        <f t="shared" si="537"/>
        <v>2958454.5760000004</v>
      </c>
      <c r="R186" s="104">
        <v>0</v>
      </c>
      <c r="S186" s="104">
        <f t="shared" si="538"/>
        <v>0</v>
      </c>
      <c r="T186" s="104"/>
      <c r="U186" s="104">
        <f t="shared" si="539"/>
        <v>0</v>
      </c>
      <c r="V186" s="104"/>
      <c r="W186" s="105">
        <f t="shared" si="540"/>
        <v>0</v>
      </c>
      <c r="X186" s="104">
        <v>50</v>
      </c>
      <c r="Y186" s="104">
        <f t="shared" si="541"/>
        <v>9413264.5599999987</v>
      </c>
      <c r="Z186" s="104"/>
      <c r="AA186" s="104">
        <f t="shared" si="542"/>
        <v>0</v>
      </c>
      <c r="AB186" s="104"/>
      <c r="AC186" s="104"/>
      <c r="AD186" s="104">
        <v>7</v>
      </c>
      <c r="AE186" s="104">
        <f t="shared" si="543"/>
        <v>1035459.1016000001</v>
      </c>
      <c r="AF186" s="104">
        <v>5</v>
      </c>
      <c r="AG186" s="105">
        <f t="shared" si="544"/>
        <v>739613.64400000009</v>
      </c>
      <c r="AH186" s="104"/>
      <c r="AI186" s="104">
        <f t="shared" si="545"/>
        <v>0</v>
      </c>
      <c r="AJ186" s="104"/>
      <c r="AK186" s="104">
        <f t="shared" si="546"/>
        <v>0</v>
      </c>
      <c r="AL186" s="109">
        <v>34</v>
      </c>
      <c r="AM186" s="104">
        <f t="shared" si="547"/>
        <v>7681223.8809599988</v>
      </c>
      <c r="AN186" s="104"/>
      <c r="AO186" s="108">
        <f t="shared" si="548"/>
        <v>0</v>
      </c>
      <c r="AP186" s="104"/>
      <c r="AQ186" s="104">
        <f t="shared" si="549"/>
        <v>0</v>
      </c>
      <c r="AR186" s="104"/>
      <c r="AS186" s="105">
        <f t="shared" si="550"/>
        <v>0</v>
      </c>
      <c r="AT186" s="104"/>
      <c r="AU186" s="104">
        <f t="shared" si="551"/>
        <v>0</v>
      </c>
      <c r="AV186" s="88" t="e">
        <f>AU186-#REF!</f>
        <v>#REF!</v>
      </c>
      <c r="AW186" s="104"/>
      <c r="AX186" s="104">
        <f t="shared" si="552"/>
        <v>0</v>
      </c>
      <c r="AY186" s="104"/>
      <c r="AZ186" s="104">
        <f t="shared" si="553"/>
        <v>0</v>
      </c>
      <c r="BA186" s="104"/>
      <c r="BB186" s="105">
        <f t="shared" si="554"/>
        <v>0</v>
      </c>
      <c r="BC186" s="104"/>
      <c r="BD186" s="104">
        <f t="shared" si="555"/>
        <v>0</v>
      </c>
      <c r="BE186" s="104"/>
      <c r="BF186" s="104">
        <f t="shared" si="556"/>
        <v>0</v>
      </c>
      <c r="BG186" s="104"/>
      <c r="BH186" s="105">
        <f t="shared" si="557"/>
        <v>0</v>
      </c>
      <c r="BI186" s="104"/>
      <c r="BJ186" s="108">
        <f t="shared" si="558"/>
        <v>0</v>
      </c>
      <c r="BK186" s="104"/>
      <c r="BL186" s="104">
        <f t="shared" si="559"/>
        <v>0</v>
      </c>
      <c r="BM186" s="104"/>
      <c r="BN186" s="104">
        <f t="shared" si="560"/>
        <v>0</v>
      </c>
      <c r="BO186" s="104"/>
      <c r="BP186" s="104">
        <f t="shared" si="561"/>
        <v>0</v>
      </c>
      <c r="BQ186" s="104"/>
      <c r="BR186" s="104">
        <f t="shared" si="562"/>
        <v>0</v>
      </c>
      <c r="BS186" s="104"/>
      <c r="BT186" s="105">
        <f t="shared" si="563"/>
        <v>0</v>
      </c>
      <c r="BU186" s="104"/>
      <c r="BV186" s="105">
        <f t="shared" si="564"/>
        <v>0</v>
      </c>
      <c r="BW186" s="104"/>
      <c r="BX186" s="104">
        <f t="shared" si="565"/>
        <v>0</v>
      </c>
      <c r="BY186" s="104"/>
      <c r="BZ186" s="104">
        <f t="shared" si="566"/>
        <v>0</v>
      </c>
      <c r="CA186" s="104">
        <v>1</v>
      </c>
      <c r="CB186" s="104"/>
      <c r="CC186" s="104"/>
      <c r="CD186" s="104">
        <f t="shared" si="568"/>
        <v>0</v>
      </c>
      <c r="CE186" s="109"/>
      <c r="CF186" s="104">
        <f t="shared" si="569"/>
        <v>0</v>
      </c>
      <c r="CG186" s="104"/>
      <c r="CH186" s="108">
        <f t="shared" si="570"/>
        <v>0</v>
      </c>
      <c r="CI186" s="104"/>
      <c r="CJ186" s="104">
        <f t="shared" si="571"/>
        <v>0</v>
      </c>
      <c r="CK186" s="110"/>
      <c r="CL186" s="104">
        <f t="shared" si="572"/>
        <v>0</v>
      </c>
      <c r="CM186" s="104"/>
      <c r="CN186" s="104">
        <f t="shared" si="573"/>
        <v>0</v>
      </c>
      <c r="CO186" s="104"/>
      <c r="CP186" s="104">
        <f t="shared" si="574"/>
        <v>0</v>
      </c>
      <c r="CQ186" s="104"/>
      <c r="CR186" s="111"/>
      <c r="CS186" s="104"/>
      <c r="CT186" s="104">
        <f t="shared" si="575"/>
        <v>0</v>
      </c>
      <c r="CU186" s="105">
        <f t="shared" si="576"/>
        <v>117</v>
      </c>
      <c r="CV186" s="105">
        <f t="shared" si="577"/>
        <v>21828015.762559999</v>
      </c>
    </row>
    <row r="187" spans="1:100" ht="45" customHeight="1" x14ac:dyDescent="0.25">
      <c r="A187" s="76"/>
      <c r="B187" s="98">
        <v>155</v>
      </c>
      <c r="C187" s="99" t="s">
        <v>455</v>
      </c>
      <c r="D187" s="126" t="s">
        <v>456</v>
      </c>
      <c r="E187" s="80">
        <v>28004</v>
      </c>
      <c r="F187" s="101">
        <v>4.2699999999999996</v>
      </c>
      <c r="G187" s="89">
        <v>1</v>
      </c>
      <c r="H187" s="90"/>
      <c r="I187" s="90"/>
      <c r="J187" s="90"/>
      <c r="K187" s="53"/>
      <c r="L187" s="102">
        <v>1.4</v>
      </c>
      <c r="M187" s="102">
        <v>1.68</v>
      </c>
      <c r="N187" s="102">
        <v>2.23</v>
      </c>
      <c r="O187" s="103">
        <v>2.57</v>
      </c>
      <c r="P187" s="104">
        <v>0</v>
      </c>
      <c r="Q187" s="104">
        <f t="shared" si="537"/>
        <v>0</v>
      </c>
      <c r="R187" s="104">
        <v>0</v>
      </c>
      <c r="S187" s="104">
        <f t="shared" si="538"/>
        <v>0</v>
      </c>
      <c r="T187" s="104"/>
      <c r="U187" s="104">
        <f t="shared" si="539"/>
        <v>0</v>
      </c>
      <c r="V187" s="104"/>
      <c r="W187" s="105">
        <f t="shared" si="540"/>
        <v>0</v>
      </c>
      <c r="X187" s="104">
        <v>16</v>
      </c>
      <c r="Y187" s="104">
        <f t="shared" si="541"/>
        <v>3749937.2287999992</v>
      </c>
      <c r="Z187" s="104"/>
      <c r="AA187" s="104">
        <f t="shared" si="542"/>
        <v>0</v>
      </c>
      <c r="AB187" s="104"/>
      <c r="AC187" s="104"/>
      <c r="AD187" s="104"/>
      <c r="AE187" s="104">
        <f t="shared" si="543"/>
        <v>0</v>
      </c>
      <c r="AF187" s="104">
        <v>0</v>
      </c>
      <c r="AG187" s="105">
        <f t="shared" si="544"/>
        <v>0</v>
      </c>
      <c r="AH187" s="104"/>
      <c r="AI187" s="104">
        <f t="shared" si="545"/>
        <v>0</v>
      </c>
      <c r="AJ187" s="104"/>
      <c r="AK187" s="104">
        <f t="shared" si="546"/>
        <v>0</v>
      </c>
      <c r="AL187" s="109">
        <v>6</v>
      </c>
      <c r="AM187" s="104">
        <f t="shared" si="547"/>
        <v>1687471.75296</v>
      </c>
      <c r="AN187" s="104"/>
      <c r="AO187" s="108">
        <f t="shared" si="548"/>
        <v>0</v>
      </c>
      <c r="AP187" s="104"/>
      <c r="AQ187" s="104">
        <f t="shared" si="549"/>
        <v>0</v>
      </c>
      <c r="AR187" s="104"/>
      <c r="AS187" s="105">
        <f t="shared" si="550"/>
        <v>0</v>
      </c>
      <c r="AT187" s="104"/>
      <c r="AU187" s="104">
        <f t="shared" si="551"/>
        <v>0</v>
      </c>
      <c r="AV187" s="88" t="e">
        <f>AU187-#REF!</f>
        <v>#REF!</v>
      </c>
      <c r="AW187" s="104">
        <v>0</v>
      </c>
      <c r="AX187" s="104">
        <f t="shared" si="552"/>
        <v>0</v>
      </c>
      <c r="AY187" s="104"/>
      <c r="AZ187" s="104">
        <f t="shared" si="553"/>
        <v>0</v>
      </c>
      <c r="BA187" s="104"/>
      <c r="BB187" s="105">
        <f t="shared" si="554"/>
        <v>0</v>
      </c>
      <c r="BC187" s="104"/>
      <c r="BD187" s="104">
        <f t="shared" si="555"/>
        <v>0</v>
      </c>
      <c r="BE187" s="104"/>
      <c r="BF187" s="104">
        <f t="shared" si="556"/>
        <v>0</v>
      </c>
      <c r="BG187" s="104"/>
      <c r="BH187" s="105">
        <f t="shared" si="557"/>
        <v>0</v>
      </c>
      <c r="BI187" s="104"/>
      <c r="BJ187" s="108">
        <f t="shared" si="558"/>
        <v>0</v>
      </c>
      <c r="BK187" s="104"/>
      <c r="BL187" s="104">
        <f t="shared" si="559"/>
        <v>0</v>
      </c>
      <c r="BM187" s="104"/>
      <c r="BN187" s="104">
        <f t="shared" si="560"/>
        <v>0</v>
      </c>
      <c r="BO187" s="104"/>
      <c r="BP187" s="104">
        <f t="shared" si="561"/>
        <v>0</v>
      </c>
      <c r="BQ187" s="104"/>
      <c r="BR187" s="104">
        <f t="shared" si="562"/>
        <v>0</v>
      </c>
      <c r="BS187" s="104"/>
      <c r="BT187" s="105">
        <f t="shared" si="563"/>
        <v>0</v>
      </c>
      <c r="BU187" s="104"/>
      <c r="BV187" s="105">
        <f t="shared" si="564"/>
        <v>0</v>
      </c>
      <c r="BW187" s="104"/>
      <c r="BX187" s="104">
        <f t="shared" si="565"/>
        <v>0</v>
      </c>
      <c r="BY187" s="104"/>
      <c r="BZ187" s="104">
        <f t="shared" si="566"/>
        <v>0</v>
      </c>
      <c r="CA187" s="104"/>
      <c r="CB187" s="104">
        <f t="shared" si="567"/>
        <v>0</v>
      </c>
      <c r="CC187" s="104"/>
      <c r="CD187" s="104">
        <f t="shared" si="568"/>
        <v>0</v>
      </c>
      <c r="CE187" s="109"/>
      <c r="CF187" s="104">
        <f t="shared" si="569"/>
        <v>0</v>
      </c>
      <c r="CG187" s="104"/>
      <c r="CH187" s="108">
        <f t="shared" si="570"/>
        <v>0</v>
      </c>
      <c r="CI187" s="104"/>
      <c r="CJ187" s="104">
        <f t="shared" si="571"/>
        <v>0</v>
      </c>
      <c r="CK187" s="110"/>
      <c r="CL187" s="104">
        <f t="shared" si="572"/>
        <v>0</v>
      </c>
      <c r="CM187" s="104"/>
      <c r="CN187" s="104">
        <f t="shared" si="573"/>
        <v>0</v>
      </c>
      <c r="CO187" s="104"/>
      <c r="CP187" s="104">
        <f t="shared" si="574"/>
        <v>0</v>
      </c>
      <c r="CQ187" s="104"/>
      <c r="CR187" s="111"/>
      <c r="CS187" s="104"/>
      <c r="CT187" s="104">
        <f t="shared" si="575"/>
        <v>0</v>
      </c>
      <c r="CU187" s="105">
        <f t="shared" si="576"/>
        <v>22</v>
      </c>
      <c r="CV187" s="105">
        <f t="shared" si="577"/>
        <v>5437408.9817599989</v>
      </c>
    </row>
    <row r="188" spans="1:100" ht="30" customHeight="1" x14ac:dyDescent="0.25">
      <c r="A188" s="76"/>
      <c r="B188" s="98">
        <v>156</v>
      </c>
      <c r="C188" s="99" t="s">
        <v>457</v>
      </c>
      <c r="D188" s="126" t="s">
        <v>458</v>
      </c>
      <c r="E188" s="80">
        <v>28004</v>
      </c>
      <c r="F188" s="121">
        <v>3.66</v>
      </c>
      <c r="G188" s="89">
        <v>1</v>
      </c>
      <c r="H188" s="90"/>
      <c r="I188" s="90"/>
      <c r="J188" s="90"/>
      <c r="K188" s="53"/>
      <c r="L188" s="102">
        <v>1.4</v>
      </c>
      <c r="M188" s="102">
        <v>1.68</v>
      </c>
      <c r="N188" s="102">
        <v>2.23</v>
      </c>
      <c r="O188" s="103">
        <v>2.57</v>
      </c>
      <c r="P188" s="104">
        <v>0</v>
      </c>
      <c r="Q188" s="104">
        <f t="shared" si="537"/>
        <v>0</v>
      </c>
      <c r="R188" s="104"/>
      <c r="S188" s="104">
        <f t="shared" si="538"/>
        <v>0</v>
      </c>
      <c r="T188" s="104"/>
      <c r="U188" s="104">
        <f t="shared" si="539"/>
        <v>0</v>
      </c>
      <c r="V188" s="104"/>
      <c r="W188" s="105">
        <f t="shared" si="540"/>
        <v>0</v>
      </c>
      <c r="X188" s="104">
        <v>3</v>
      </c>
      <c r="Y188" s="104">
        <f t="shared" si="541"/>
        <v>602668.4831999999</v>
      </c>
      <c r="Z188" s="104"/>
      <c r="AA188" s="104">
        <f t="shared" si="542"/>
        <v>0</v>
      </c>
      <c r="AB188" s="104"/>
      <c r="AC188" s="104"/>
      <c r="AD188" s="104"/>
      <c r="AE188" s="104">
        <f t="shared" si="543"/>
        <v>0</v>
      </c>
      <c r="AF188" s="104">
        <v>0</v>
      </c>
      <c r="AG188" s="105">
        <f t="shared" si="544"/>
        <v>0</v>
      </c>
      <c r="AH188" s="104"/>
      <c r="AI188" s="104">
        <f t="shared" si="545"/>
        <v>0</v>
      </c>
      <c r="AJ188" s="104"/>
      <c r="AK188" s="104">
        <f t="shared" si="546"/>
        <v>0</v>
      </c>
      <c r="AL188" s="109">
        <v>4</v>
      </c>
      <c r="AM188" s="104">
        <f t="shared" si="547"/>
        <v>964269.57311999996</v>
      </c>
      <c r="AN188" s="104"/>
      <c r="AO188" s="108">
        <f t="shared" si="548"/>
        <v>0</v>
      </c>
      <c r="AP188" s="104"/>
      <c r="AQ188" s="104">
        <f t="shared" si="549"/>
        <v>0</v>
      </c>
      <c r="AR188" s="104"/>
      <c r="AS188" s="105">
        <f t="shared" si="550"/>
        <v>0</v>
      </c>
      <c r="AT188" s="104"/>
      <c r="AU188" s="104">
        <f t="shared" si="551"/>
        <v>0</v>
      </c>
      <c r="AV188" s="88" t="e">
        <f>AU188-#REF!</f>
        <v>#REF!</v>
      </c>
      <c r="AW188" s="104">
        <v>0</v>
      </c>
      <c r="AX188" s="104">
        <f t="shared" si="552"/>
        <v>0</v>
      </c>
      <c r="AY188" s="104"/>
      <c r="AZ188" s="104">
        <f t="shared" si="553"/>
        <v>0</v>
      </c>
      <c r="BA188" s="104"/>
      <c r="BB188" s="105">
        <f t="shared" si="554"/>
        <v>0</v>
      </c>
      <c r="BC188" s="104"/>
      <c r="BD188" s="104">
        <f t="shared" si="555"/>
        <v>0</v>
      </c>
      <c r="BE188" s="104"/>
      <c r="BF188" s="104">
        <f t="shared" si="556"/>
        <v>0</v>
      </c>
      <c r="BG188" s="104"/>
      <c r="BH188" s="105">
        <f t="shared" si="557"/>
        <v>0</v>
      </c>
      <c r="BI188" s="104"/>
      <c r="BJ188" s="108">
        <f t="shared" si="558"/>
        <v>0</v>
      </c>
      <c r="BK188" s="104"/>
      <c r="BL188" s="104">
        <f t="shared" si="559"/>
        <v>0</v>
      </c>
      <c r="BM188" s="104"/>
      <c r="BN188" s="104">
        <f t="shared" si="560"/>
        <v>0</v>
      </c>
      <c r="BO188" s="104"/>
      <c r="BP188" s="104">
        <f t="shared" si="561"/>
        <v>0</v>
      </c>
      <c r="BQ188" s="104"/>
      <c r="BR188" s="104">
        <f t="shared" si="562"/>
        <v>0</v>
      </c>
      <c r="BS188" s="104"/>
      <c r="BT188" s="105">
        <f t="shared" si="563"/>
        <v>0</v>
      </c>
      <c r="BU188" s="104"/>
      <c r="BV188" s="105">
        <f t="shared" si="564"/>
        <v>0</v>
      </c>
      <c r="BW188" s="104"/>
      <c r="BX188" s="104">
        <f t="shared" si="565"/>
        <v>0</v>
      </c>
      <c r="BY188" s="104"/>
      <c r="BZ188" s="104">
        <f t="shared" si="566"/>
        <v>0</v>
      </c>
      <c r="CA188" s="104"/>
      <c r="CB188" s="104">
        <f t="shared" si="567"/>
        <v>0</v>
      </c>
      <c r="CC188" s="104"/>
      <c r="CD188" s="104">
        <f t="shared" si="568"/>
        <v>0</v>
      </c>
      <c r="CE188" s="109"/>
      <c r="CF188" s="104">
        <f t="shared" si="569"/>
        <v>0</v>
      </c>
      <c r="CG188" s="104"/>
      <c r="CH188" s="108">
        <f t="shared" si="570"/>
        <v>0</v>
      </c>
      <c r="CI188" s="104"/>
      <c r="CJ188" s="104">
        <f t="shared" si="571"/>
        <v>0</v>
      </c>
      <c r="CK188" s="110"/>
      <c r="CL188" s="104">
        <f t="shared" si="572"/>
        <v>0</v>
      </c>
      <c r="CM188" s="104"/>
      <c r="CN188" s="104">
        <f t="shared" si="573"/>
        <v>0</v>
      </c>
      <c r="CO188" s="104"/>
      <c r="CP188" s="104">
        <f t="shared" si="574"/>
        <v>0</v>
      </c>
      <c r="CQ188" s="104"/>
      <c r="CR188" s="111"/>
      <c r="CS188" s="104"/>
      <c r="CT188" s="104">
        <f t="shared" si="575"/>
        <v>0</v>
      </c>
      <c r="CU188" s="105">
        <f t="shared" si="576"/>
        <v>7</v>
      </c>
      <c r="CV188" s="105">
        <f t="shared" si="577"/>
        <v>1566938.05632</v>
      </c>
    </row>
    <row r="189" spans="1:100" ht="45" customHeight="1" x14ac:dyDescent="0.25">
      <c r="A189" s="76"/>
      <c r="B189" s="98">
        <v>157</v>
      </c>
      <c r="C189" s="99" t="s">
        <v>459</v>
      </c>
      <c r="D189" s="126" t="s">
        <v>460</v>
      </c>
      <c r="E189" s="80">
        <v>28004</v>
      </c>
      <c r="F189" s="101">
        <v>2.81</v>
      </c>
      <c r="G189" s="89">
        <v>1</v>
      </c>
      <c r="H189" s="90"/>
      <c r="I189" s="90"/>
      <c r="J189" s="90"/>
      <c r="K189" s="53"/>
      <c r="L189" s="102">
        <v>1.4</v>
      </c>
      <c r="M189" s="102">
        <v>1.68</v>
      </c>
      <c r="N189" s="102">
        <v>2.23</v>
      </c>
      <c r="O189" s="103">
        <v>2.57</v>
      </c>
      <c r="P189" s="104">
        <v>30</v>
      </c>
      <c r="Q189" s="104">
        <f t="shared" si="537"/>
        <v>3635535.2880000002</v>
      </c>
      <c r="R189" s="104"/>
      <c r="S189" s="104">
        <f t="shared" si="538"/>
        <v>0</v>
      </c>
      <c r="T189" s="104"/>
      <c r="U189" s="104">
        <f t="shared" si="539"/>
        <v>0</v>
      </c>
      <c r="V189" s="104"/>
      <c r="W189" s="105">
        <f t="shared" si="540"/>
        <v>0</v>
      </c>
      <c r="X189" s="104"/>
      <c r="Y189" s="104">
        <f t="shared" si="541"/>
        <v>0</v>
      </c>
      <c r="Z189" s="104"/>
      <c r="AA189" s="104">
        <f t="shared" si="542"/>
        <v>0</v>
      </c>
      <c r="AB189" s="104"/>
      <c r="AC189" s="104"/>
      <c r="AD189" s="104"/>
      <c r="AE189" s="104">
        <f t="shared" si="543"/>
        <v>0</v>
      </c>
      <c r="AF189" s="104">
        <v>0</v>
      </c>
      <c r="AG189" s="105">
        <f t="shared" si="544"/>
        <v>0</v>
      </c>
      <c r="AH189" s="104"/>
      <c r="AI189" s="104">
        <f t="shared" si="545"/>
        <v>0</v>
      </c>
      <c r="AJ189" s="104"/>
      <c r="AK189" s="104">
        <f t="shared" si="546"/>
        <v>0</v>
      </c>
      <c r="AL189" s="107">
        <v>0</v>
      </c>
      <c r="AM189" s="104">
        <f t="shared" si="547"/>
        <v>0</v>
      </c>
      <c r="AN189" s="104"/>
      <c r="AO189" s="108">
        <f t="shared" si="548"/>
        <v>0</v>
      </c>
      <c r="AP189" s="104"/>
      <c r="AQ189" s="104">
        <f t="shared" si="549"/>
        <v>0</v>
      </c>
      <c r="AR189" s="104"/>
      <c r="AS189" s="105">
        <f t="shared" si="550"/>
        <v>0</v>
      </c>
      <c r="AT189" s="104"/>
      <c r="AU189" s="104">
        <f t="shared" si="551"/>
        <v>0</v>
      </c>
      <c r="AV189" s="88" t="e">
        <f>AU189-#REF!</f>
        <v>#REF!</v>
      </c>
      <c r="AW189" s="104">
        <v>0</v>
      </c>
      <c r="AX189" s="104">
        <f t="shared" si="552"/>
        <v>0</v>
      </c>
      <c r="AY189" s="104"/>
      <c r="AZ189" s="104">
        <f t="shared" si="553"/>
        <v>0</v>
      </c>
      <c r="BA189" s="104"/>
      <c r="BB189" s="105">
        <f t="shared" si="554"/>
        <v>0</v>
      </c>
      <c r="BC189" s="104"/>
      <c r="BD189" s="104">
        <f t="shared" si="555"/>
        <v>0</v>
      </c>
      <c r="BE189" s="104"/>
      <c r="BF189" s="104">
        <f t="shared" si="556"/>
        <v>0</v>
      </c>
      <c r="BG189" s="104"/>
      <c r="BH189" s="105">
        <f t="shared" si="557"/>
        <v>0</v>
      </c>
      <c r="BI189" s="104"/>
      <c r="BJ189" s="108">
        <f t="shared" si="558"/>
        <v>0</v>
      </c>
      <c r="BK189" s="104"/>
      <c r="BL189" s="104">
        <f t="shared" si="559"/>
        <v>0</v>
      </c>
      <c r="BM189" s="104"/>
      <c r="BN189" s="104">
        <f t="shared" si="560"/>
        <v>0</v>
      </c>
      <c r="BO189" s="104"/>
      <c r="BP189" s="104">
        <f t="shared" si="561"/>
        <v>0</v>
      </c>
      <c r="BQ189" s="104"/>
      <c r="BR189" s="104">
        <f t="shared" si="562"/>
        <v>0</v>
      </c>
      <c r="BS189" s="104"/>
      <c r="BT189" s="105">
        <f t="shared" si="563"/>
        <v>0</v>
      </c>
      <c r="BU189" s="104"/>
      <c r="BV189" s="105">
        <f t="shared" si="564"/>
        <v>0</v>
      </c>
      <c r="BW189" s="104"/>
      <c r="BX189" s="104">
        <f t="shared" si="565"/>
        <v>0</v>
      </c>
      <c r="BY189" s="104"/>
      <c r="BZ189" s="104">
        <f t="shared" si="566"/>
        <v>0</v>
      </c>
      <c r="CA189" s="104"/>
      <c r="CB189" s="104">
        <f t="shared" si="567"/>
        <v>0</v>
      </c>
      <c r="CC189" s="104"/>
      <c r="CD189" s="104">
        <f t="shared" si="568"/>
        <v>0</v>
      </c>
      <c r="CE189" s="109"/>
      <c r="CF189" s="104">
        <f t="shared" si="569"/>
        <v>0</v>
      </c>
      <c r="CG189" s="104"/>
      <c r="CH189" s="108">
        <f t="shared" si="570"/>
        <v>0</v>
      </c>
      <c r="CI189" s="104"/>
      <c r="CJ189" s="104">
        <f t="shared" si="571"/>
        <v>0</v>
      </c>
      <c r="CK189" s="110"/>
      <c r="CL189" s="104">
        <f t="shared" si="572"/>
        <v>0</v>
      </c>
      <c r="CM189" s="104"/>
      <c r="CN189" s="104">
        <f t="shared" si="573"/>
        <v>0</v>
      </c>
      <c r="CO189" s="104"/>
      <c r="CP189" s="104">
        <f t="shared" si="574"/>
        <v>0</v>
      </c>
      <c r="CQ189" s="104"/>
      <c r="CR189" s="111"/>
      <c r="CS189" s="104"/>
      <c r="CT189" s="104">
        <f t="shared" si="575"/>
        <v>0</v>
      </c>
      <c r="CU189" s="105">
        <f t="shared" si="576"/>
        <v>30</v>
      </c>
      <c r="CV189" s="105">
        <f t="shared" si="577"/>
        <v>3635535.2880000002</v>
      </c>
    </row>
    <row r="190" spans="1:100" ht="45" customHeight="1" x14ac:dyDescent="0.25">
      <c r="A190" s="76"/>
      <c r="B190" s="98">
        <v>158</v>
      </c>
      <c r="C190" s="99" t="s">
        <v>461</v>
      </c>
      <c r="D190" s="126" t="s">
        <v>462</v>
      </c>
      <c r="E190" s="80">
        <v>28004</v>
      </c>
      <c r="F190" s="101">
        <v>3.42</v>
      </c>
      <c r="G190" s="89">
        <v>1</v>
      </c>
      <c r="H190" s="90"/>
      <c r="I190" s="90"/>
      <c r="J190" s="90"/>
      <c r="K190" s="53"/>
      <c r="L190" s="102">
        <v>1.4</v>
      </c>
      <c r="M190" s="102">
        <v>1.68</v>
      </c>
      <c r="N190" s="102">
        <v>2.23</v>
      </c>
      <c r="O190" s="103">
        <v>2.57</v>
      </c>
      <c r="P190" s="104">
        <v>10</v>
      </c>
      <c r="Q190" s="104">
        <f t="shared" si="537"/>
        <v>1474914.6719999998</v>
      </c>
      <c r="R190" s="104"/>
      <c r="S190" s="104">
        <f t="shared" si="538"/>
        <v>0</v>
      </c>
      <c r="T190" s="104"/>
      <c r="U190" s="104">
        <f t="shared" si="539"/>
        <v>0</v>
      </c>
      <c r="V190" s="104"/>
      <c r="W190" s="105">
        <f t="shared" si="540"/>
        <v>0</v>
      </c>
      <c r="X190" s="104">
        <v>20</v>
      </c>
      <c r="Y190" s="104">
        <f t="shared" si="541"/>
        <v>3754328.2559999991</v>
      </c>
      <c r="Z190" s="104"/>
      <c r="AA190" s="104">
        <f t="shared" si="542"/>
        <v>0</v>
      </c>
      <c r="AB190" s="104"/>
      <c r="AC190" s="104"/>
      <c r="AD190" s="104"/>
      <c r="AE190" s="104">
        <f t="shared" si="543"/>
        <v>0</v>
      </c>
      <c r="AF190" s="104">
        <v>0</v>
      </c>
      <c r="AG190" s="105">
        <f t="shared" si="544"/>
        <v>0</v>
      </c>
      <c r="AH190" s="104"/>
      <c r="AI190" s="104">
        <f t="shared" si="545"/>
        <v>0</v>
      </c>
      <c r="AJ190" s="104"/>
      <c r="AK190" s="104">
        <f t="shared" si="546"/>
        <v>0</v>
      </c>
      <c r="AL190" s="109">
        <v>1</v>
      </c>
      <c r="AM190" s="104">
        <f t="shared" si="547"/>
        <v>225259.69535999998</v>
      </c>
      <c r="AN190" s="104"/>
      <c r="AO190" s="108">
        <f t="shared" si="548"/>
        <v>0</v>
      </c>
      <c r="AP190" s="104"/>
      <c r="AQ190" s="104">
        <f t="shared" si="549"/>
        <v>0</v>
      </c>
      <c r="AR190" s="104"/>
      <c r="AS190" s="105">
        <f t="shared" si="550"/>
        <v>0</v>
      </c>
      <c r="AT190" s="104"/>
      <c r="AU190" s="104">
        <f t="shared" si="551"/>
        <v>0</v>
      </c>
      <c r="AV190" s="88" t="e">
        <f>AU190-#REF!</f>
        <v>#REF!</v>
      </c>
      <c r="AW190" s="104">
        <v>0</v>
      </c>
      <c r="AX190" s="104">
        <f t="shared" si="552"/>
        <v>0</v>
      </c>
      <c r="AY190" s="104"/>
      <c r="AZ190" s="104">
        <f t="shared" si="553"/>
        <v>0</v>
      </c>
      <c r="BA190" s="104"/>
      <c r="BB190" s="105">
        <f t="shared" si="554"/>
        <v>0</v>
      </c>
      <c r="BC190" s="104"/>
      <c r="BD190" s="104">
        <f t="shared" si="555"/>
        <v>0</v>
      </c>
      <c r="BE190" s="104"/>
      <c r="BF190" s="104">
        <f t="shared" si="556"/>
        <v>0</v>
      </c>
      <c r="BG190" s="104"/>
      <c r="BH190" s="105">
        <f t="shared" si="557"/>
        <v>0</v>
      </c>
      <c r="BI190" s="104"/>
      <c r="BJ190" s="108">
        <f t="shared" si="558"/>
        <v>0</v>
      </c>
      <c r="BK190" s="104"/>
      <c r="BL190" s="104">
        <f t="shared" si="559"/>
        <v>0</v>
      </c>
      <c r="BM190" s="104"/>
      <c r="BN190" s="104">
        <f t="shared" si="560"/>
        <v>0</v>
      </c>
      <c r="BO190" s="104"/>
      <c r="BP190" s="104">
        <f t="shared" si="561"/>
        <v>0</v>
      </c>
      <c r="BQ190" s="104"/>
      <c r="BR190" s="104">
        <f t="shared" si="562"/>
        <v>0</v>
      </c>
      <c r="BS190" s="104"/>
      <c r="BT190" s="105">
        <f t="shared" si="563"/>
        <v>0</v>
      </c>
      <c r="BU190" s="104"/>
      <c r="BV190" s="105">
        <f t="shared" si="564"/>
        <v>0</v>
      </c>
      <c r="BW190" s="104"/>
      <c r="BX190" s="104">
        <f t="shared" si="565"/>
        <v>0</v>
      </c>
      <c r="BY190" s="104"/>
      <c r="BZ190" s="104">
        <f t="shared" si="566"/>
        <v>0</v>
      </c>
      <c r="CA190" s="104"/>
      <c r="CB190" s="104">
        <f t="shared" si="567"/>
        <v>0</v>
      </c>
      <c r="CC190" s="104"/>
      <c r="CD190" s="104">
        <f t="shared" si="568"/>
        <v>0</v>
      </c>
      <c r="CE190" s="109"/>
      <c r="CF190" s="104">
        <f t="shared" si="569"/>
        <v>0</v>
      </c>
      <c r="CG190" s="104"/>
      <c r="CH190" s="108">
        <f t="shared" si="570"/>
        <v>0</v>
      </c>
      <c r="CI190" s="104"/>
      <c r="CJ190" s="104">
        <f t="shared" si="571"/>
        <v>0</v>
      </c>
      <c r="CK190" s="110"/>
      <c r="CL190" s="104">
        <f t="shared" si="572"/>
        <v>0</v>
      </c>
      <c r="CM190" s="104"/>
      <c r="CN190" s="104">
        <f t="shared" si="573"/>
        <v>0</v>
      </c>
      <c r="CO190" s="104"/>
      <c r="CP190" s="104">
        <f t="shared" si="574"/>
        <v>0</v>
      </c>
      <c r="CQ190" s="104"/>
      <c r="CR190" s="111"/>
      <c r="CS190" s="104"/>
      <c r="CT190" s="104">
        <f t="shared" si="575"/>
        <v>0</v>
      </c>
      <c r="CU190" s="105">
        <f t="shared" si="576"/>
        <v>31</v>
      </c>
      <c r="CV190" s="105">
        <f t="shared" si="577"/>
        <v>5454502.6233599996</v>
      </c>
    </row>
    <row r="191" spans="1:100" ht="45" customHeight="1" x14ac:dyDescent="0.25">
      <c r="A191" s="76"/>
      <c r="B191" s="98">
        <v>159</v>
      </c>
      <c r="C191" s="99" t="s">
        <v>463</v>
      </c>
      <c r="D191" s="126" t="s">
        <v>464</v>
      </c>
      <c r="E191" s="80">
        <v>28004</v>
      </c>
      <c r="F191" s="101">
        <v>5.31</v>
      </c>
      <c r="G191" s="89">
        <v>1</v>
      </c>
      <c r="H191" s="90"/>
      <c r="I191" s="90"/>
      <c r="J191" s="90"/>
      <c r="K191" s="53"/>
      <c r="L191" s="102">
        <v>1.4</v>
      </c>
      <c r="M191" s="102">
        <v>1.68</v>
      </c>
      <c r="N191" s="102">
        <v>2.23</v>
      </c>
      <c r="O191" s="103">
        <v>2.57</v>
      </c>
      <c r="P191" s="104">
        <v>2</v>
      </c>
      <c r="Q191" s="104">
        <f t="shared" si="537"/>
        <v>457999.81919999997</v>
      </c>
      <c r="R191" s="104"/>
      <c r="S191" s="104">
        <f t="shared" si="538"/>
        <v>0</v>
      </c>
      <c r="T191" s="104"/>
      <c r="U191" s="104">
        <f t="shared" si="539"/>
        <v>0</v>
      </c>
      <c r="V191" s="104"/>
      <c r="W191" s="105">
        <f t="shared" si="540"/>
        <v>0</v>
      </c>
      <c r="X191" s="104">
        <v>81</v>
      </c>
      <c r="Y191" s="104">
        <f t="shared" si="541"/>
        <v>23607808.862399995</v>
      </c>
      <c r="Z191" s="104"/>
      <c r="AA191" s="104">
        <f t="shared" si="542"/>
        <v>0</v>
      </c>
      <c r="AB191" s="104"/>
      <c r="AC191" s="104"/>
      <c r="AD191" s="104"/>
      <c r="AE191" s="104">
        <f t="shared" si="543"/>
        <v>0</v>
      </c>
      <c r="AF191" s="104">
        <v>0</v>
      </c>
      <c r="AG191" s="105">
        <f t="shared" si="544"/>
        <v>0</v>
      </c>
      <c r="AH191" s="104"/>
      <c r="AI191" s="104">
        <f t="shared" si="545"/>
        <v>0</v>
      </c>
      <c r="AJ191" s="104"/>
      <c r="AK191" s="104">
        <f t="shared" si="546"/>
        <v>0</v>
      </c>
      <c r="AL191" s="109">
        <v>9</v>
      </c>
      <c r="AM191" s="104">
        <f t="shared" si="547"/>
        <v>3147707.8483199994</v>
      </c>
      <c r="AN191" s="104"/>
      <c r="AO191" s="108">
        <f t="shared" si="548"/>
        <v>0</v>
      </c>
      <c r="AP191" s="104"/>
      <c r="AQ191" s="104">
        <f t="shared" si="549"/>
        <v>0</v>
      </c>
      <c r="AR191" s="104"/>
      <c r="AS191" s="105">
        <f t="shared" si="550"/>
        <v>0</v>
      </c>
      <c r="AT191" s="104"/>
      <c r="AU191" s="104">
        <f t="shared" si="551"/>
        <v>0</v>
      </c>
      <c r="AV191" s="88" t="e">
        <f>AU191-#REF!</f>
        <v>#REF!</v>
      </c>
      <c r="AW191" s="104">
        <v>0</v>
      </c>
      <c r="AX191" s="104">
        <f t="shared" si="552"/>
        <v>0</v>
      </c>
      <c r="AY191" s="104"/>
      <c r="AZ191" s="104">
        <f t="shared" si="553"/>
        <v>0</v>
      </c>
      <c r="BA191" s="104"/>
      <c r="BB191" s="105">
        <f t="shared" si="554"/>
        <v>0</v>
      </c>
      <c r="BC191" s="104"/>
      <c r="BD191" s="104">
        <f t="shared" si="555"/>
        <v>0</v>
      </c>
      <c r="BE191" s="104"/>
      <c r="BF191" s="104">
        <f t="shared" si="556"/>
        <v>0</v>
      </c>
      <c r="BG191" s="104"/>
      <c r="BH191" s="105">
        <f t="shared" si="557"/>
        <v>0</v>
      </c>
      <c r="BI191" s="104"/>
      <c r="BJ191" s="108">
        <f t="shared" si="558"/>
        <v>0</v>
      </c>
      <c r="BK191" s="104"/>
      <c r="BL191" s="104">
        <f t="shared" si="559"/>
        <v>0</v>
      </c>
      <c r="BM191" s="104"/>
      <c r="BN191" s="104">
        <f t="shared" si="560"/>
        <v>0</v>
      </c>
      <c r="BO191" s="104"/>
      <c r="BP191" s="104">
        <f t="shared" si="561"/>
        <v>0</v>
      </c>
      <c r="BQ191" s="104"/>
      <c r="BR191" s="104">
        <f t="shared" si="562"/>
        <v>0</v>
      </c>
      <c r="BS191" s="104"/>
      <c r="BT191" s="105">
        <f t="shared" si="563"/>
        <v>0</v>
      </c>
      <c r="BU191" s="104"/>
      <c r="BV191" s="105">
        <f t="shared" si="564"/>
        <v>0</v>
      </c>
      <c r="BW191" s="104"/>
      <c r="BX191" s="104">
        <f t="shared" si="565"/>
        <v>0</v>
      </c>
      <c r="BY191" s="104"/>
      <c r="BZ191" s="104">
        <f t="shared" si="566"/>
        <v>0</v>
      </c>
      <c r="CA191" s="104"/>
      <c r="CB191" s="104">
        <f t="shared" si="567"/>
        <v>0</v>
      </c>
      <c r="CC191" s="104"/>
      <c r="CD191" s="104">
        <f t="shared" si="568"/>
        <v>0</v>
      </c>
      <c r="CE191" s="109"/>
      <c r="CF191" s="104">
        <f t="shared" si="569"/>
        <v>0</v>
      </c>
      <c r="CG191" s="104"/>
      <c r="CH191" s="108">
        <f t="shared" si="570"/>
        <v>0</v>
      </c>
      <c r="CI191" s="104"/>
      <c r="CJ191" s="104">
        <f t="shared" si="571"/>
        <v>0</v>
      </c>
      <c r="CK191" s="110"/>
      <c r="CL191" s="104">
        <f t="shared" si="572"/>
        <v>0</v>
      </c>
      <c r="CM191" s="104"/>
      <c r="CN191" s="104">
        <f t="shared" si="573"/>
        <v>0</v>
      </c>
      <c r="CO191" s="104"/>
      <c r="CP191" s="104">
        <f t="shared" si="574"/>
        <v>0</v>
      </c>
      <c r="CQ191" s="104"/>
      <c r="CR191" s="111"/>
      <c r="CS191" s="104"/>
      <c r="CT191" s="104">
        <f t="shared" si="575"/>
        <v>0</v>
      </c>
      <c r="CU191" s="105">
        <f t="shared" si="576"/>
        <v>92</v>
      </c>
      <c r="CV191" s="105">
        <f t="shared" si="577"/>
        <v>27213516.529919997</v>
      </c>
    </row>
    <row r="192" spans="1:100" ht="45" customHeight="1" x14ac:dyDescent="0.25">
      <c r="A192" s="76"/>
      <c r="B192" s="98">
        <v>160</v>
      </c>
      <c r="C192" s="99" t="s">
        <v>465</v>
      </c>
      <c r="D192" s="126" t="s">
        <v>466</v>
      </c>
      <c r="E192" s="80">
        <v>28004</v>
      </c>
      <c r="F192" s="101">
        <v>2.86</v>
      </c>
      <c r="G192" s="89">
        <v>1</v>
      </c>
      <c r="H192" s="90"/>
      <c r="I192" s="90"/>
      <c r="J192" s="90"/>
      <c r="K192" s="53"/>
      <c r="L192" s="102">
        <v>1.4</v>
      </c>
      <c r="M192" s="102">
        <v>1.68</v>
      </c>
      <c r="N192" s="102">
        <v>2.23</v>
      </c>
      <c r="O192" s="103">
        <v>2.57</v>
      </c>
      <c r="P192" s="104">
        <v>0</v>
      </c>
      <c r="Q192" s="104">
        <f t="shared" si="537"/>
        <v>0</v>
      </c>
      <c r="R192" s="104"/>
      <c r="S192" s="104">
        <f t="shared" si="538"/>
        <v>0</v>
      </c>
      <c r="T192" s="104"/>
      <c r="U192" s="104">
        <f t="shared" si="539"/>
        <v>0</v>
      </c>
      <c r="V192" s="104"/>
      <c r="W192" s="105">
        <f t="shared" si="540"/>
        <v>0</v>
      </c>
      <c r="X192" s="104">
        <v>2</v>
      </c>
      <c r="Y192" s="104">
        <f t="shared" si="541"/>
        <v>313958.4448</v>
      </c>
      <c r="Z192" s="104"/>
      <c r="AA192" s="104">
        <f t="shared" si="542"/>
        <v>0</v>
      </c>
      <c r="AB192" s="104"/>
      <c r="AC192" s="104"/>
      <c r="AD192" s="104"/>
      <c r="AE192" s="104">
        <f t="shared" si="543"/>
        <v>0</v>
      </c>
      <c r="AF192" s="104">
        <v>0</v>
      </c>
      <c r="AG192" s="105">
        <f t="shared" si="544"/>
        <v>0</v>
      </c>
      <c r="AH192" s="104"/>
      <c r="AI192" s="104">
        <f t="shared" si="545"/>
        <v>0</v>
      </c>
      <c r="AJ192" s="104"/>
      <c r="AK192" s="104">
        <f t="shared" si="546"/>
        <v>0</v>
      </c>
      <c r="AL192" s="109">
        <v>2</v>
      </c>
      <c r="AM192" s="104">
        <f t="shared" si="547"/>
        <v>376750.13375999994</v>
      </c>
      <c r="AN192" s="104"/>
      <c r="AO192" s="108">
        <f t="shared" si="548"/>
        <v>0</v>
      </c>
      <c r="AP192" s="104"/>
      <c r="AQ192" s="104">
        <f t="shared" si="549"/>
        <v>0</v>
      </c>
      <c r="AR192" s="104"/>
      <c r="AS192" s="105">
        <f t="shared" si="550"/>
        <v>0</v>
      </c>
      <c r="AT192" s="104"/>
      <c r="AU192" s="104">
        <f t="shared" si="551"/>
        <v>0</v>
      </c>
      <c r="AV192" s="88" t="e">
        <f>AU192-#REF!</f>
        <v>#REF!</v>
      </c>
      <c r="AW192" s="104">
        <v>0</v>
      </c>
      <c r="AX192" s="104">
        <f t="shared" si="552"/>
        <v>0</v>
      </c>
      <c r="AY192" s="104"/>
      <c r="AZ192" s="104">
        <f t="shared" si="553"/>
        <v>0</v>
      </c>
      <c r="BA192" s="104"/>
      <c r="BB192" s="105">
        <f t="shared" si="554"/>
        <v>0</v>
      </c>
      <c r="BC192" s="104"/>
      <c r="BD192" s="104">
        <f t="shared" si="555"/>
        <v>0</v>
      </c>
      <c r="BE192" s="104"/>
      <c r="BF192" s="104">
        <f t="shared" si="556"/>
        <v>0</v>
      </c>
      <c r="BG192" s="104"/>
      <c r="BH192" s="105">
        <f t="shared" si="557"/>
        <v>0</v>
      </c>
      <c r="BI192" s="104"/>
      <c r="BJ192" s="108">
        <f t="shared" si="558"/>
        <v>0</v>
      </c>
      <c r="BK192" s="104"/>
      <c r="BL192" s="104">
        <f t="shared" si="559"/>
        <v>0</v>
      </c>
      <c r="BM192" s="104"/>
      <c r="BN192" s="104">
        <f t="shared" si="560"/>
        <v>0</v>
      </c>
      <c r="BO192" s="104"/>
      <c r="BP192" s="104">
        <f t="shared" si="561"/>
        <v>0</v>
      </c>
      <c r="BQ192" s="104"/>
      <c r="BR192" s="104">
        <f t="shared" si="562"/>
        <v>0</v>
      </c>
      <c r="BS192" s="104"/>
      <c r="BT192" s="105">
        <f t="shared" si="563"/>
        <v>0</v>
      </c>
      <c r="BU192" s="104"/>
      <c r="BV192" s="105">
        <f t="shared" si="564"/>
        <v>0</v>
      </c>
      <c r="BW192" s="104"/>
      <c r="BX192" s="104">
        <f t="shared" si="565"/>
        <v>0</v>
      </c>
      <c r="BY192" s="104"/>
      <c r="BZ192" s="104">
        <f t="shared" si="566"/>
        <v>0</v>
      </c>
      <c r="CA192" s="104"/>
      <c r="CB192" s="104">
        <f t="shared" si="567"/>
        <v>0</v>
      </c>
      <c r="CC192" s="104"/>
      <c r="CD192" s="104">
        <f t="shared" si="568"/>
        <v>0</v>
      </c>
      <c r="CE192" s="109"/>
      <c r="CF192" s="104">
        <f t="shared" si="569"/>
        <v>0</v>
      </c>
      <c r="CG192" s="104"/>
      <c r="CH192" s="108">
        <f t="shared" si="570"/>
        <v>0</v>
      </c>
      <c r="CI192" s="104"/>
      <c r="CJ192" s="104">
        <f t="shared" si="571"/>
        <v>0</v>
      </c>
      <c r="CK192" s="110"/>
      <c r="CL192" s="104">
        <f t="shared" si="572"/>
        <v>0</v>
      </c>
      <c r="CM192" s="104"/>
      <c r="CN192" s="104">
        <f t="shared" si="573"/>
        <v>0</v>
      </c>
      <c r="CO192" s="104"/>
      <c r="CP192" s="104">
        <f t="shared" si="574"/>
        <v>0</v>
      </c>
      <c r="CQ192" s="104"/>
      <c r="CR192" s="111"/>
      <c r="CS192" s="104"/>
      <c r="CT192" s="104">
        <f t="shared" si="575"/>
        <v>0</v>
      </c>
      <c r="CU192" s="105">
        <f t="shared" si="576"/>
        <v>4</v>
      </c>
      <c r="CV192" s="105">
        <f t="shared" si="577"/>
        <v>690708.57855999994</v>
      </c>
    </row>
    <row r="193" spans="1:100" ht="45" customHeight="1" x14ac:dyDescent="0.25">
      <c r="A193" s="76"/>
      <c r="B193" s="98">
        <v>161</v>
      </c>
      <c r="C193" s="99" t="s">
        <v>467</v>
      </c>
      <c r="D193" s="126" t="s">
        <v>468</v>
      </c>
      <c r="E193" s="80">
        <v>28004</v>
      </c>
      <c r="F193" s="101">
        <v>4.3099999999999996</v>
      </c>
      <c r="G193" s="89">
        <v>1</v>
      </c>
      <c r="H193" s="90"/>
      <c r="I193" s="90"/>
      <c r="J193" s="90"/>
      <c r="K193" s="116"/>
      <c r="L193" s="102">
        <v>1.4</v>
      </c>
      <c r="M193" s="102">
        <v>1.68</v>
      </c>
      <c r="N193" s="102">
        <v>2.23</v>
      </c>
      <c r="O193" s="103">
        <v>2.57</v>
      </c>
      <c r="P193" s="104">
        <v>10</v>
      </c>
      <c r="Q193" s="104">
        <f t="shared" si="537"/>
        <v>1858737.496</v>
      </c>
      <c r="R193" s="104"/>
      <c r="S193" s="104">
        <f t="shared" si="538"/>
        <v>0</v>
      </c>
      <c r="T193" s="104"/>
      <c r="U193" s="104">
        <f t="shared" si="539"/>
        <v>0</v>
      </c>
      <c r="V193" s="104"/>
      <c r="W193" s="105">
        <f t="shared" si="540"/>
        <v>0</v>
      </c>
      <c r="X193" s="104">
        <v>53</v>
      </c>
      <c r="Y193" s="104">
        <f t="shared" si="541"/>
        <v>12538029.291199997</v>
      </c>
      <c r="Z193" s="104"/>
      <c r="AA193" s="104">
        <f t="shared" si="542"/>
        <v>0</v>
      </c>
      <c r="AB193" s="104"/>
      <c r="AC193" s="104"/>
      <c r="AD193" s="104"/>
      <c r="AE193" s="104">
        <f t="shared" si="543"/>
        <v>0</v>
      </c>
      <c r="AF193" s="104">
        <v>0</v>
      </c>
      <c r="AG193" s="105">
        <f t="shared" si="544"/>
        <v>0</v>
      </c>
      <c r="AH193" s="104"/>
      <c r="AI193" s="104">
        <f t="shared" si="545"/>
        <v>0</v>
      </c>
      <c r="AJ193" s="104"/>
      <c r="AK193" s="104">
        <f t="shared" si="546"/>
        <v>0</v>
      </c>
      <c r="AL193" s="109">
        <v>4</v>
      </c>
      <c r="AM193" s="104">
        <f t="shared" si="547"/>
        <v>1135519.6339199997</v>
      </c>
      <c r="AN193" s="104"/>
      <c r="AO193" s="108">
        <f t="shared" si="548"/>
        <v>0</v>
      </c>
      <c r="AP193" s="104"/>
      <c r="AQ193" s="104">
        <f t="shared" si="549"/>
        <v>0</v>
      </c>
      <c r="AR193" s="104"/>
      <c r="AS193" s="105">
        <f t="shared" si="550"/>
        <v>0</v>
      </c>
      <c r="AT193" s="104"/>
      <c r="AU193" s="104">
        <f t="shared" si="551"/>
        <v>0</v>
      </c>
      <c r="AV193" s="88" t="e">
        <f>AU193-#REF!</f>
        <v>#REF!</v>
      </c>
      <c r="AW193" s="104"/>
      <c r="AX193" s="104">
        <f t="shared" si="552"/>
        <v>0</v>
      </c>
      <c r="AY193" s="104"/>
      <c r="AZ193" s="104">
        <f t="shared" si="553"/>
        <v>0</v>
      </c>
      <c r="BA193" s="104"/>
      <c r="BB193" s="105">
        <f t="shared" si="554"/>
        <v>0</v>
      </c>
      <c r="BC193" s="104"/>
      <c r="BD193" s="104">
        <f t="shared" si="555"/>
        <v>0</v>
      </c>
      <c r="BE193" s="104"/>
      <c r="BF193" s="104">
        <f t="shared" si="556"/>
        <v>0</v>
      </c>
      <c r="BG193" s="104"/>
      <c r="BH193" s="105">
        <f t="shared" si="557"/>
        <v>0</v>
      </c>
      <c r="BI193" s="104"/>
      <c r="BJ193" s="108">
        <f t="shared" si="558"/>
        <v>0</v>
      </c>
      <c r="BK193" s="104"/>
      <c r="BL193" s="104">
        <f t="shared" si="559"/>
        <v>0</v>
      </c>
      <c r="BM193" s="104"/>
      <c r="BN193" s="104">
        <f t="shared" si="560"/>
        <v>0</v>
      </c>
      <c r="BO193" s="104"/>
      <c r="BP193" s="104">
        <f t="shared" si="561"/>
        <v>0</v>
      </c>
      <c r="BQ193" s="104"/>
      <c r="BR193" s="104">
        <f t="shared" si="562"/>
        <v>0</v>
      </c>
      <c r="BS193" s="104"/>
      <c r="BT193" s="105">
        <f t="shared" si="563"/>
        <v>0</v>
      </c>
      <c r="BU193" s="104"/>
      <c r="BV193" s="105">
        <f t="shared" si="564"/>
        <v>0</v>
      </c>
      <c r="BW193" s="104"/>
      <c r="BX193" s="104">
        <f t="shared" si="565"/>
        <v>0</v>
      </c>
      <c r="BY193" s="104"/>
      <c r="BZ193" s="104">
        <f t="shared" si="566"/>
        <v>0</v>
      </c>
      <c r="CA193" s="104"/>
      <c r="CB193" s="104">
        <f t="shared" si="567"/>
        <v>0</v>
      </c>
      <c r="CC193" s="104"/>
      <c r="CD193" s="104">
        <f t="shared" si="568"/>
        <v>0</v>
      </c>
      <c r="CE193" s="109"/>
      <c r="CF193" s="104">
        <f t="shared" si="569"/>
        <v>0</v>
      </c>
      <c r="CG193" s="104"/>
      <c r="CH193" s="108">
        <f t="shared" si="570"/>
        <v>0</v>
      </c>
      <c r="CI193" s="104"/>
      <c r="CJ193" s="104">
        <f t="shared" si="571"/>
        <v>0</v>
      </c>
      <c r="CK193" s="110"/>
      <c r="CL193" s="104">
        <f t="shared" si="572"/>
        <v>0</v>
      </c>
      <c r="CM193" s="104"/>
      <c r="CN193" s="104">
        <f t="shared" si="573"/>
        <v>0</v>
      </c>
      <c r="CO193" s="104"/>
      <c r="CP193" s="104">
        <f t="shared" si="574"/>
        <v>0</v>
      </c>
      <c r="CQ193" s="104"/>
      <c r="CR193" s="111"/>
      <c r="CS193" s="104"/>
      <c r="CT193" s="104">
        <f t="shared" si="575"/>
        <v>0</v>
      </c>
      <c r="CU193" s="105">
        <f t="shared" si="576"/>
        <v>67</v>
      </c>
      <c r="CV193" s="105">
        <f t="shared" si="577"/>
        <v>15532286.421119995</v>
      </c>
    </row>
    <row r="194" spans="1:100" ht="30" x14ac:dyDescent="0.25">
      <c r="A194" s="76"/>
      <c r="B194" s="98">
        <v>162</v>
      </c>
      <c r="C194" s="99" t="s">
        <v>469</v>
      </c>
      <c r="D194" s="126" t="s">
        <v>470</v>
      </c>
      <c r="E194" s="80">
        <v>28004</v>
      </c>
      <c r="F194" s="101">
        <v>1.1100000000000001</v>
      </c>
      <c r="G194" s="89">
        <v>1</v>
      </c>
      <c r="H194" s="90"/>
      <c r="I194" s="90"/>
      <c r="J194" s="90"/>
      <c r="K194" s="116">
        <v>0.28129999999999999</v>
      </c>
      <c r="L194" s="102">
        <v>1.4</v>
      </c>
      <c r="M194" s="102">
        <v>1.68</v>
      </c>
      <c r="N194" s="102">
        <v>2.23</v>
      </c>
      <c r="O194" s="103">
        <v>2.57</v>
      </c>
      <c r="P194" s="104"/>
      <c r="Q194" s="117">
        <f t="shared" ref="Q194:Q195" si="578">(P194*$E194*$F194*((1-$K194)+$K194*$L194*$Q$11*$G194))</f>
        <v>0</v>
      </c>
      <c r="R194" s="104">
        <v>0</v>
      </c>
      <c r="S194" s="117">
        <f>(R194*$E194*$F194*((1-$K194)+$K194*$L194*$S$11*$G194))</f>
        <v>0</v>
      </c>
      <c r="T194" s="104"/>
      <c r="U194" s="117">
        <f t="shared" ref="U194:U195" si="579">(T194*$E194*$F194*((1-$K194)+$K194*$L194*U$11*$G194))</f>
        <v>0</v>
      </c>
      <c r="V194" s="104"/>
      <c r="W194" s="117">
        <f>(V194*$E194*$F194*((1-$K194)+$K194*$L194*$W$11*$G194))</f>
        <v>0</v>
      </c>
      <c r="X194" s="104"/>
      <c r="Y194" s="117">
        <f>(X194*$E194*$F194*((1-$K194)+$K194*$L194*$Y$11*$G194))</f>
        <v>0</v>
      </c>
      <c r="Z194" s="104"/>
      <c r="AA194" s="117">
        <f>(Z194*$E194*$F194*((1-$K194)+$K194*$L194*$AA$11*$G194))</f>
        <v>0</v>
      </c>
      <c r="AB194" s="104"/>
      <c r="AC194" s="104"/>
      <c r="AD194" s="104"/>
      <c r="AE194" s="117">
        <f t="shared" ref="AE194:AE195" si="580">(AD194*$E194*$F194*((1-$K194)+$K194*$L194*AE$11*$G194))</f>
        <v>0</v>
      </c>
      <c r="AF194" s="104">
        <v>0</v>
      </c>
      <c r="AG194" s="117">
        <f t="shared" ref="AG194:AG195" si="581">(AF194*$E194*$F194*((1-$K194)+$K194*$G194*AG$11*$L194))</f>
        <v>0</v>
      </c>
      <c r="AH194" s="104"/>
      <c r="AI194" s="117">
        <f t="shared" ref="AI194:AI195" si="582">(AH194*$E194*$F194*((1-$K194)+$K194*$G194*AI$11*$L194))</f>
        <v>0</v>
      </c>
      <c r="AJ194" s="104"/>
      <c r="AK194" s="117">
        <f t="shared" ref="AK194:AK195" si="583">(AJ194*$E194*$F194*((1-$K194)+$K194*$G194*AK$11*$M194))</f>
        <v>0</v>
      </c>
      <c r="AL194" s="109">
        <v>0</v>
      </c>
      <c r="AM194" s="104"/>
      <c r="AN194" s="104"/>
      <c r="AO194" s="117">
        <f t="shared" ref="AO194:AO195" si="584">(AN194*$E194*$F194*((1-$K194)+$K194*$G194*AO$11*$M194))</f>
        <v>0</v>
      </c>
      <c r="AP194" s="104"/>
      <c r="AQ194" s="104"/>
      <c r="AR194" s="104"/>
      <c r="AS194" s="105"/>
      <c r="AT194" s="104"/>
      <c r="AU194" s="117">
        <f t="shared" ref="AU194:AU195" si="585">(AT194*$E194*$F194*((1-$K194)+$K194*$G194*AU$11*$L194))</f>
        <v>0</v>
      </c>
      <c r="AV194" s="88" t="e">
        <f>AU194-#REF!</f>
        <v>#REF!</v>
      </c>
      <c r="AW194" s="104">
        <v>0</v>
      </c>
      <c r="AX194" s="117">
        <f>(AW194*$E194*$F194*((1-$K194)+$K194*$M194*$G194*$AX$11))</f>
        <v>0</v>
      </c>
      <c r="AY194" s="104"/>
      <c r="AZ194" s="117">
        <f t="shared" ref="AZ194:AZ195" si="586">(AY194*$E194*$F194*((1-$K194)+$K194*$G194*AZ$11*$M194))</f>
        <v>0</v>
      </c>
      <c r="BA194" s="104"/>
      <c r="BB194" s="105"/>
      <c r="BC194" s="104"/>
      <c r="BD194" s="117">
        <f t="shared" ref="BD194:BD195" si="587">(BC194*$E194*$F194*((1-$K194)+$K194*$G194*BD$11*$M194))</f>
        <v>0</v>
      </c>
      <c r="BE194" s="104"/>
      <c r="BF194" s="117">
        <f t="shared" ref="BF194:BF195" si="588">(BE194*$E194*$F194*((1-$K194)+$K194*$G194*BF$11*$M194))</f>
        <v>0</v>
      </c>
      <c r="BG194" s="104"/>
      <c r="BH194" s="117">
        <f t="shared" ref="BH194:BH195" si="589">(BG194*$E194*$F194*((1-$K194)+$K194*$G194*BH$11*$M194))</f>
        <v>0</v>
      </c>
      <c r="BI194" s="104"/>
      <c r="BJ194" s="117">
        <f t="shared" ref="BJ194:BJ195" si="590">(BI194*$E194*$F194*((1-$K194)+$K194*$G194*BJ$11*$M194))</f>
        <v>0</v>
      </c>
      <c r="BK194" s="104"/>
      <c r="BL194" s="117">
        <f t="shared" ref="BL194:BL195" si="591">(BK194*$E194*$F194*((1-$K194)+$K194*$G194*BL$11*$L194))</f>
        <v>0</v>
      </c>
      <c r="BM194" s="104"/>
      <c r="BN194" s="117">
        <f t="shared" ref="BN194:BN195" si="592">(BM194*$E194*$F194*((1-$K194)+$K194*$G194*BN$11*$L194))</f>
        <v>0</v>
      </c>
      <c r="BO194" s="104"/>
      <c r="BP194" s="104"/>
      <c r="BQ194" s="104"/>
      <c r="BR194" s="117">
        <f t="shared" ref="BR194:BR195" si="593">(BQ194*$E194*$F194*((1-$K194)+$K194*$G194*BR$11*$M194))</f>
        <v>0</v>
      </c>
      <c r="BS194" s="104"/>
      <c r="BT194" s="105"/>
      <c r="BU194" s="104"/>
      <c r="BV194" s="117">
        <f t="shared" ref="BV194:BV195" si="594">(BU194*$E194*$F194*((1-$K194)+$K194*$G194*BV$11*$L194))</f>
        <v>0</v>
      </c>
      <c r="BW194" s="104"/>
      <c r="BX194" s="117">
        <f t="shared" ref="BX194:BX195" si="595">(BW194*$E194*$F194*((1-$K194)+$K194*$G194*BX$11*$L194))</f>
        <v>0</v>
      </c>
      <c r="BY194" s="104"/>
      <c r="BZ194" s="117">
        <f t="shared" ref="BZ194:BZ195" si="596">(BY194*$E194*$F194*((1-$K194)+$K194*$G194*BZ$11*$L194))</f>
        <v>0</v>
      </c>
      <c r="CA194" s="104"/>
      <c r="CB194" s="118">
        <f>CA194*$E194*$F194*((1-$K194)+$K194*$L194*$CB$11*$G194)</f>
        <v>0</v>
      </c>
      <c r="CC194" s="104"/>
      <c r="CD194" s="117">
        <f t="shared" ref="CD194:CD195" si="597">(CC194*$E194*$F194*((1-$K194)+$K194*$G194*CD$11*$M194))</f>
        <v>0</v>
      </c>
      <c r="CE194" s="109"/>
      <c r="CF194" s="117">
        <f t="shared" ref="CF194:CF195" si="598">(CE194*$E194*$F194*((1-$K194)+$K194*$G194*CF$11*$M194))</f>
        <v>0</v>
      </c>
      <c r="CG194" s="104"/>
      <c r="CH194" s="108"/>
      <c r="CI194" s="104"/>
      <c r="CJ194" s="104"/>
      <c r="CK194" s="110"/>
      <c r="CL194" s="117">
        <f t="shared" ref="CL194:CL195" si="599">((CK194*$E194*$F194*((1-$K194)+$K194*$G194*CL$11*$M194)))</f>
        <v>0</v>
      </c>
      <c r="CM194" s="104"/>
      <c r="CN194" s="117">
        <f t="shared" ref="CN194:CN195" si="600">(CM194*$E194*$F194*((1-$K194)+$K194*$G194*CN$11*$M194))</f>
        <v>0</v>
      </c>
      <c r="CO194" s="104"/>
      <c r="CP194" s="117">
        <f t="shared" ref="CP194:CP195" si="601">(CO194*$E194*$F194*((1-$K194)+$K194*$G194*CP$11*$N194))</f>
        <v>0</v>
      </c>
      <c r="CQ194" s="104"/>
      <c r="CR194" s="117"/>
      <c r="CS194" s="104"/>
      <c r="CT194" s="104"/>
      <c r="CU194" s="105">
        <f t="shared" si="576"/>
        <v>0</v>
      </c>
      <c r="CV194" s="118">
        <f t="shared" si="577"/>
        <v>0</v>
      </c>
    </row>
    <row r="195" spans="1:100" ht="20.25" customHeight="1" x14ac:dyDescent="0.25">
      <c r="A195" s="76"/>
      <c r="B195" s="98">
        <v>163</v>
      </c>
      <c r="C195" s="99" t="s">
        <v>471</v>
      </c>
      <c r="D195" s="126" t="s">
        <v>472</v>
      </c>
      <c r="E195" s="80">
        <v>28004</v>
      </c>
      <c r="F195" s="101">
        <v>2.9</v>
      </c>
      <c r="G195" s="89">
        <v>1</v>
      </c>
      <c r="H195" s="90"/>
      <c r="I195" s="90"/>
      <c r="J195" s="90"/>
      <c r="K195" s="116">
        <v>0.39560000000000001</v>
      </c>
      <c r="L195" s="102">
        <v>1.4</v>
      </c>
      <c r="M195" s="102">
        <v>1.68</v>
      </c>
      <c r="N195" s="102">
        <v>2.23</v>
      </c>
      <c r="O195" s="103">
        <v>2.57</v>
      </c>
      <c r="P195" s="104">
        <v>1</v>
      </c>
      <c r="Q195" s="117">
        <f t="shared" si="578"/>
        <v>98560.346838400015</v>
      </c>
      <c r="R195" s="104"/>
      <c r="S195" s="117">
        <f>(R195*$E195*$F195*((1-$K195)+$K195*$L195*$S$11*$G195))</f>
        <v>0</v>
      </c>
      <c r="T195" s="104"/>
      <c r="U195" s="117">
        <f t="shared" si="579"/>
        <v>0</v>
      </c>
      <c r="V195" s="104"/>
      <c r="W195" s="117">
        <f>(V195*$E195*$F195*((1-$K195)+$K195*$L195*$W$11*$G195))</f>
        <v>0</v>
      </c>
      <c r="X195" s="104">
        <v>6</v>
      </c>
      <c r="Y195" s="117">
        <f>(X195*$E195*$F195*((1-$K195)+$K195*$L195*$Y$11*$G195))</f>
        <v>672322.89960960008</v>
      </c>
      <c r="Z195" s="104"/>
      <c r="AA195" s="117">
        <f>(Z195*$E195*$F195*((1-$K195)+$K195*$L195*$AA$11*$G195))</f>
        <v>0</v>
      </c>
      <c r="AB195" s="104"/>
      <c r="AC195" s="104"/>
      <c r="AD195" s="104"/>
      <c r="AE195" s="117">
        <f t="shared" si="580"/>
        <v>0</v>
      </c>
      <c r="AF195" s="104">
        <v>0</v>
      </c>
      <c r="AG195" s="117">
        <f t="shared" si="581"/>
        <v>0</v>
      </c>
      <c r="AH195" s="104"/>
      <c r="AI195" s="117">
        <f t="shared" si="582"/>
        <v>0</v>
      </c>
      <c r="AJ195" s="104"/>
      <c r="AK195" s="117">
        <f t="shared" si="583"/>
        <v>0</v>
      </c>
      <c r="AL195" s="109">
        <v>1</v>
      </c>
      <c r="AM195" s="117">
        <f>(AL195*$E195*$F195*((1-$K195)+$K195*$M195*$AM$11*G195))</f>
        <v>124647.72171391998</v>
      </c>
      <c r="AN195" s="104"/>
      <c r="AO195" s="117">
        <f t="shared" si="584"/>
        <v>0</v>
      </c>
      <c r="AP195" s="104"/>
      <c r="AQ195" s="104"/>
      <c r="AR195" s="104"/>
      <c r="AS195" s="105"/>
      <c r="AT195" s="104"/>
      <c r="AU195" s="117">
        <f t="shared" si="585"/>
        <v>0</v>
      </c>
      <c r="AV195" s="88" t="e">
        <f>AU195-#REF!</f>
        <v>#REF!</v>
      </c>
      <c r="AW195" s="104">
        <v>0</v>
      </c>
      <c r="AX195" s="117">
        <f>(AW195*$E195*$F195*((1-$K195)+$K195*$M195*$G195*$AX$11))</f>
        <v>0</v>
      </c>
      <c r="AY195" s="104"/>
      <c r="AZ195" s="117">
        <f t="shared" si="586"/>
        <v>0</v>
      </c>
      <c r="BA195" s="104"/>
      <c r="BB195" s="105"/>
      <c r="BC195" s="104"/>
      <c r="BD195" s="117">
        <f t="shared" si="587"/>
        <v>0</v>
      </c>
      <c r="BE195" s="104"/>
      <c r="BF195" s="117">
        <f t="shared" si="588"/>
        <v>0</v>
      </c>
      <c r="BG195" s="104"/>
      <c r="BH195" s="117">
        <f t="shared" si="589"/>
        <v>0</v>
      </c>
      <c r="BI195" s="104"/>
      <c r="BJ195" s="117">
        <f t="shared" si="590"/>
        <v>0</v>
      </c>
      <c r="BK195" s="104"/>
      <c r="BL195" s="117">
        <f t="shared" si="591"/>
        <v>0</v>
      </c>
      <c r="BM195" s="104"/>
      <c r="BN195" s="117">
        <f t="shared" si="592"/>
        <v>0</v>
      </c>
      <c r="BO195" s="104"/>
      <c r="BP195" s="104"/>
      <c r="BQ195" s="104"/>
      <c r="BR195" s="117">
        <f t="shared" si="593"/>
        <v>0</v>
      </c>
      <c r="BS195" s="104"/>
      <c r="BT195" s="105"/>
      <c r="BU195" s="104"/>
      <c r="BV195" s="117">
        <f t="shared" si="594"/>
        <v>0</v>
      </c>
      <c r="BW195" s="104"/>
      <c r="BX195" s="117">
        <f t="shared" si="595"/>
        <v>0</v>
      </c>
      <c r="BY195" s="104"/>
      <c r="BZ195" s="117">
        <f t="shared" si="596"/>
        <v>0</v>
      </c>
      <c r="CA195" s="104"/>
      <c r="CB195" s="118">
        <f>CA195*$E195*$F195*((1-$K195)+$K195*$L195*$CB$11*$G195)</f>
        <v>0</v>
      </c>
      <c r="CC195" s="104"/>
      <c r="CD195" s="117">
        <f t="shared" si="597"/>
        <v>0</v>
      </c>
      <c r="CE195" s="109"/>
      <c r="CF195" s="117">
        <f t="shared" si="598"/>
        <v>0</v>
      </c>
      <c r="CG195" s="104"/>
      <c r="CH195" s="108"/>
      <c r="CI195" s="104"/>
      <c r="CJ195" s="104"/>
      <c r="CK195" s="110"/>
      <c r="CL195" s="117">
        <f t="shared" si="599"/>
        <v>0</v>
      </c>
      <c r="CM195" s="104"/>
      <c r="CN195" s="117">
        <f t="shared" si="600"/>
        <v>0</v>
      </c>
      <c r="CO195" s="104"/>
      <c r="CP195" s="117">
        <f t="shared" si="601"/>
        <v>0</v>
      </c>
      <c r="CQ195" s="104"/>
      <c r="CR195" s="117"/>
      <c r="CS195" s="104"/>
      <c r="CT195" s="104"/>
      <c r="CU195" s="105">
        <f t="shared" si="576"/>
        <v>8</v>
      </c>
      <c r="CV195" s="118">
        <f t="shared" si="577"/>
        <v>895530.96816192009</v>
      </c>
    </row>
    <row r="196" spans="1:100" ht="45" customHeight="1" x14ac:dyDescent="0.25">
      <c r="A196" s="76"/>
      <c r="B196" s="98">
        <v>164</v>
      </c>
      <c r="C196" s="99" t="s">
        <v>473</v>
      </c>
      <c r="D196" s="126" t="s">
        <v>474</v>
      </c>
      <c r="E196" s="80">
        <v>28004</v>
      </c>
      <c r="F196" s="101">
        <v>2.93</v>
      </c>
      <c r="G196" s="89">
        <v>1</v>
      </c>
      <c r="H196" s="90"/>
      <c r="I196" s="90"/>
      <c r="J196" s="90"/>
      <c r="K196" s="53"/>
      <c r="L196" s="102">
        <v>1.4</v>
      </c>
      <c r="M196" s="102">
        <v>1.68</v>
      </c>
      <c r="N196" s="102">
        <v>2.23</v>
      </c>
      <c r="O196" s="103">
        <v>2.57</v>
      </c>
      <c r="P196" s="104">
        <v>1</v>
      </c>
      <c r="Q196" s="104">
        <f t="shared" ref="Q196:Q204" si="602">(P196*$E196*$F196*$G196*$L196*$Q$11)</f>
        <v>126359.64880000001</v>
      </c>
      <c r="R196" s="104"/>
      <c r="S196" s="104">
        <f t="shared" ref="S196:S204" si="603">(R196*$E196*$F196*$G196*$L196*$S$11)</f>
        <v>0</v>
      </c>
      <c r="T196" s="104"/>
      <c r="U196" s="104">
        <f t="shared" ref="U196:U204" si="604">(T196*$E196*$F196*$G196*$L196*$U$11)</f>
        <v>0</v>
      </c>
      <c r="V196" s="104"/>
      <c r="W196" s="105">
        <f t="shared" ref="W196:W204" si="605">(V196*$E196*$F196*$G196*$L196*$W$11)</f>
        <v>0</v>
      </c>
      <c r="X196" s="104"/>
      <c r="Y196" s="104">
        <f t="shared" ref="Y196:Y204" si="606">(X196*$E196*$F196*$G196*$L196*$Y$11)</f>
        <v>0</v>
      </c>
      <c r="Z196" s="104"/>
      <c r="AA196" s="104">
        <f t="shared" ref="AA196:AA204" si="607">(Z196*$E196*$F196*$G196*$L196*$AA$11)</f>
        <v>0</v>
      </c>
      <c r="AB196" s="104"/>
      <c r="AC196" s="104"/>
      <c r="AD196" s="104"/>
      <c r="AE196" s="104">
        <f t="shared" ref="AE196:AE204" si="608">(AD196*$E196*$F196*$G196*$L196*$AE$11)</f>
        <v>0</v>
      </c>
      <c r="AF196" s="104">
        <v>0</v>
      </c>
      <c r="AG196" s="105">
        <f t="shared" ref="AG196:AG204" si="609">(AF196*$E196*$F196*$G196*$L196*$AG$11)</f>
        <v>0</v>
      </c>
      <c r="AH196" s="104"/>
      <c r="AI196" s="104">
        <f t="shared" ref="AI196:AI204" si="610">(AH196*$E196*$F196*$G196*$L196*$AI$11)</f>
        <v>0</v>
      </c>
      <c r="AJ196" s="104"/>
      <c r="AK196" s="104">
        <f t="shared" ref="AK196:AK204" si="611">(AJ196*$E196*$F196*$G196*$M196*$AK$11)</f>
        <v>0</v>
      </c>
      <c r="AL196" s="109">
        <v>12</v>
      </c>
      <c r="AM196" s="104">
        <f t="shared" ref="AM196:AM204" si="612">(AL196*$E196*$F196*$G196*$M196*$AM$11)</f>
        <v>2315827.7452799999</v>
      </c>
      <c r="AN196" s="104"/>
      <c r="AO196" s="108">
        <f t="shared" ref="AO196:AO204" si="613">(AN196*$E196*$F196*$G196*$M196*$AO$11)</f>
        <v>0</v>
      </c>
      <c r="AP196" s="104"/>
      <c r="AQ196" s="104">
        <f t="shared" ref="AQ196:AQ204" si="614">(AP196*$E196*$F196*$G196*$L196*$AQ$11)</f>
        <v>0</v>
      </c>
      <c r="AR196" s="104"/>
      <c r="AS196" s="105">
        <f t="shared" ref="AS196:AS204" si="615">(AR196*$E196*$F196*$G196*$L196*$AS$11)</f>
        <v>0</v>
      </c>
      <c r="AT196" s="104"/>
      <c r="AU196" s="104">
        <f t="shared" ref="AU196:AU204" si="616">(AT196*$E196*$F196*$G196*$L196*$AU$11)</f>
        <v>0</v>
      </c>
      <c r="AV196" s="88" t="e">
        <f>AU196-#REF!</f>
        <v>#REF!</v>
      </c>
      <c r="AW196" s="104">
        <v>0</v>
      </c>
      <c r="AX196" s="104">
        <f t="shared" ref="AX196:AX204" si="617">(AW196*$E196*$F196*$G196*$M196*$AX$11)</f>
        <v>0</v>
      </c>
      <c r="AY196" s="104"/>
      <c r="AZ196" s="104">
        <f t="shared" ref="AZ196:AZ204" si="618">(AY196*$E196*$F196*$G196*$M196*$AZ$11)</f>
        <v>0</v>
      </c>
      <c r="BA196" s="104"/>
      <c r="BB196" s="105">
        <f t="shared" ref="BB196:BB204" si="619">(BA196*$E196*$F196*$G196*$M196*$BB$11)</f>
        <v>0</v>
      </c>
      <c r="BC196" s="104"/>
      <c r="BD196" s="104">
        <f t="shared" ref="BD196:BD204" si="620">(BC196*$E196*$F196*$G196*$M196*$BD$11)</f>
        <v>0</v>
      </c>
      <c r="BE196" s="104"/>
      <c r="BF196" s="104">
        <f t="shared" ref="BF196:BF204" si="621">(BE196*$E196*$F196*$G196*$M196*$BF$11)</f>
        <v>0</v>
      </c>
      <c r="BG196" s="104"/>
      <c r="BH196" s="105">
        <f t="shared" ref="BH196:BH204" si="622">(BG196*$E196*$F196*$G196*$M196*$BH$11)</f>
        <v>0</v>
      </c>
      <c r="BI196" s="104"/>
      <c r="BJ196" s="108">
        <f t="shared" ref="BJ196:BJ204" si="623">(BI196*$E196*$F196*$G196*$M196*$BJ$11)</f>
        <v>0</v>
      </c>
      <c r="BK196" s="104"/>
      <c r="BL196" s="104">
        <f t="shared" ref="BL196:BL204" si="624">(BK196*$E196*$F196*$G196*$L196*$BL$11)</f>
        <v>0</v>
      </c>
      <c r="BM196" s="104"/>
      <c r="BN196" s="104">
        <f t="shared" ref="BN196:BN204" si="625">(BM196*$E196*$F196*$G196*$L196*$BN$11)</f>
        <v>0</v>
      </c>
      <c r="BO196" s="104"/>
      <c r="BP196" s="104">
        <f t="shared" ref="BP196:BP204" si="626">(BO196*$E196*$F196*$G196*$L196*$BP$11)</f>
        <v>0</v>
      </c>
      <c r="BQ196" s="104"/>
      <c r="BR196" s="104">
        <f t="shared" ref="BR196:BR204" si="627">(BQ196*$E196*$F196*$G196*$M196*$BR$11)</f>
        <v>0</v>
      </c>
      <c r="BS196" s="104"/>
      <c r="BT196" s="105">
        <f t="shared" ref="BT196:BT204" si="628">(BS196*$E196*$F196*$G196*$L196*$BT$11)</f>
        <v>0</v>
      </c>
      <c r="BU196" s="104"/>
      <c r="BV196" s="105">
        <f t="shared" ref="BV196:BV204" si="629">(BU196*$E196*$F196*$G196*$L196*$BV$11)</f>
        <v>0</v>
      </c>
      <c r="BW196" s="104"/>
      <c r="BX196" s="104">
        <f t="shared" ref="BX196:BX204" si="630">(BW196*$E196*$F196*$G196*$L196*$BX$11)</f>
        <v>0</v>
      </c>
      <c r="BY196" s="104"/>
      <c r="BZ196" s="104">
        <f t="shared" ref="BZ196:BZ204" si="631">(BY196*$E196*$F196*$G196*$L196*$BZ$11)</f>
        <v>0</v>
      </c>
      <c r="CA196" s="104"/>
      <c r="CB196" s="104">
        <f t="shared" ref="CB196:CB204" si="632">(CA196*$E196*$F196*$G196*$L196*$CB$11)</f>
        <v>0</v>
      </c>
      <c r="CC196" s="104"/>
      <c r="CD196" s="104">
        <f t="shared" ref="CD196:CD204" si="633">(CC196*$E196*$F196*$G196*$M196*$CD$11)</f>
        <v>0</v>
      </c>
      <c r="CE196" s="109"/>
      <c r="CF196" s="104">
        <f t="shared" ref="CF196:CF204" si="634">(CE196*$E196*$F196*$G196*$M196*$CF$11)</f>
        <v>0</v>
      </c>
      <c r="CG196" s="104"/>
      <c r="CH196" s="108"/>
      <c r="CI196" s="104"/>
      <c r="CJ196" s="104">
        <f t="shared" ref="CJ196:CJ204" si="635">(CI196*$E196*$F196*$G196*$M196*$CJ$11)</f>
        <v>0</v>
      </c>
      <c r="CK196" s="110"/>
      <c r="CL196" s="104">
        <f t="shared" ref="CL196:CL204" si="636">(CK196*$E196*$F196*$G196*$M196*$CL$11)</f>
        <v>0</v>
      </c>
      <c r="CM196" s="104"/>
      <c r="CN196" s="104">
        <f t="shared" ref="CN196:CN204" si="637">(CM196*$E196*$F196*$G196*$M196*$CN$11)</f>
        <v>0</v>
      </c>
      <c r="CO196" s="104"/>
      <c r="CP196" s="104">
        <f t="shared" ref="CP196:CP204" si="638">(CO196*$E196*$F196*$G196*$N196*$CP$11)</f>
        <v>0</v>
      </c>
      <c r="CQ196" s="104"/>
      <c r="CR196" s="111"/>
      <c r="CS196" s="104"/>
      <c r="CT196" s="104">
        <f t="shared" ref="CT196:CT204" si="639">(CS196*$E196*$F196*$G196*$L196*CT$11)/12*6+(CS196*$E196*$F196*$G196*1*CT$11)/12*6</f>
        <v>0</v>
      </c>
      <c r="CU196" s="105">
        <f t="shared" si="576"/>
        <v>13</v>
      </c>
      <c r="CV196" s="105">
        <f t="shared" si="577"/>
        <v>2442187.39408</v>
      </c>
    </row>
    <row r="197" spans="1:100" ht="45" customHeight="1" x14ac:dyDescent="0.25">
      <c r="A197" s="76"/>
      <c r="B197" s="98">
        <v>165</v>
      </c>
      <c r="C197" s="99" t="s">
        <v>475</v>
      </c>
      <c r="D197" s="126" t="s">
        <v>476</v>
      </c>
      <c r="E197" s="80">
        <v>28004</v>
      </c>
      <c r="F197" s="101">
        <v>1.24</v>
      </c>
      <c r="G197" s="89">
        <v>1</v>
      </c>
      <c r="H197" s="90"/>
      <c r="I197" s="90"/>
      <c r="J197" s="90"/>
      <c r="K197" s="53"/>
      <c r="L197" s="102">
        <v>1.4</v>
      </c>
      <c r="M197" s="102">
        <v>1.68</v>
      </c>
      <c r="N197" s="102">
        <v>2.23</v>
      </c>
      <c r="O197" s="103">
        <v>2.57</v>
      </c>
      <c r="P197" s="104">
        <v>5</v>
      </c>
      <c r="Q197" s="104">
        <f t="shared" si="602"/>
        <v>267382.19199999998</v>
      </c>
      <c r="R197" s="104"/>
      <c r="S197" s="104">
        <f t="shared" si="603"/>
        <v>0</v>
      </c>
      <c r="T197" s="104"/>
      <c r="U197" s="104">
        <f t="shared" si="604"/>
        <v>0</v>
      </c>
      <c r="V197" s="104"/>
      <c r="W197" s="105">
        <f t="shared" si="605"/>
        <v>0</v>
      </c>
      <c r="X197" s="104">
        <v>75</v>
      </c>
      <c r="Y197" s="104">
        <f t="shared" si="606"/>
        <v>5104569.1199999992</v>
      </c>
      <c r="Z197" s="104"/>
      <c r="AA197" s="104">
        <f t="shared" si="607"/>
        <v>0</v>
      </c>
      <c r="AB197" s="104"/>
      <c r="AC197" s="104"/>
      <c r="AD197" s="104"/>
      <c r="AE197" s="104">
        <f t="shared" si="608"/>
        <v>0</v>
      </c>
      <c r="AF197" s="104">
        <v>0</v>
      </c>
      <c r="AG197" s="105">
        <f t="shared" si="609"/>
        <v>0</v>
      </c>
      <c r="AH197" s="104"/>
      <c r="AI197" s="104">
        <f t="shared" si="610"/>
        <v>0</v>
      </c>
      <c r="AJ197" s="104"/>
      <c r="AK197" s="104">
        <f t="shared" si="611"/>
        <v>0</v>
      </c>
      <c r="AL197" s="109">
        <v>0</v>
      </c>
      <c r="AM197" s="104">
        <f t="shared" si="612"/>
        <v>0</v>
      </c>
      <c r="AN197" s="104"/>
      <c r="AO197" s="108">
        <f t="shared" si="613"/>
        <v>0</v>
      </c>
      <c r="AP197" s="104"/>
      <c r="AQ197" s="104">
        <f t="shared" si="614"/>
        <v>0</v>
      </c>
      <c r="AR197" s="104"/>
      <c r="AS197" s="105">
        <f t="shared" si="615"/>
        <v>0</v>
      </c>
      <c r="AT197" s="104"/>
      <c r="AU197" s="104">
        <f t="shared" si="616"/>
        <v>0</v>
      </c>
      <c r="AV197" s="88" t="e">
        <f>AU197-#REF!</f>
        <v>#REF!</v>
      </c>
      <c r="AW197" s="104">
        <v>0</v>
      </c>
      <c r="AX197" s="104">
        <f t="shared" si="617"/>
        <v>0</v>
      </c>
      <c r="AY197" s="104"/>
      <c r="AZ197" s="104">
        <f t="shared" si="618"/>
        <v>0</v>
      </c>
      <c r="BA197" s="104"/>
      <c r="BB197" s="105">
        <f t="shared" si="619"/>
        <v>0</v>
      </c>
      <c r="BC197" s="104"/>
      <c r="BD197" s="104">
        <f t="shared" si="620"/>
        <v>0</v>
      </c>
      <c r="BE197" s="104"/>
      <c r="BF197" s="104">
        <f t="shared" si="621"/>
        <v>0</v>
      </c>
      <c r="BG197" s="104"/>
      <c r="BH197" s="105">
        <f t="shared" si="622"/>
        <v>0</v>
      </c>
      <c r="BI197" s="104"/>
      <c r="BJ197" s="108">
        <f t="shared" si="623"/>
        <v>0</v>
      </c>
      <c r="BK197" s="104"/>
      <c r="BL197" s="104">
        <f t="shared" si="624"/>
        <v>0</v>
      </c>
      <c r="BM197" s="104"/>
      <c r="BN197" s="104">
        <f t="shared" si="625"/>
        <v>0</v>
      </c>
      <c r="BO197" s="104"/>
      <c r="BP197" s="104">
        <f t="shared" si="626"/>
        <v>0</v>
      </c>
      <c r="BQ197" s="104"/>
      <c r="BR197" s="104">
        <f t="shared" si="627"/>
        <v>0</v>
      </c>
      <c r="BS197" s="104"/>
      <c r="BT197" s="105">
        <f t="shared" si="628"/>
        <v>0</v>
      </c>
      <c r="BU197" s="104"/>
      <c r="BV197" s="105">
        <f t="shared" si="629"/>
        <v>0</v>
      </c>
      <c r="BW197" s="104"/>
      <c r="BX197" s="104">
        <f t="shared" si="630"/>
        <v>0</v>
      </c>
      <c r="BY197" s="104"/>
      <c r="BZ197" s="104">
        <f t="shared" si="631"/>
        <v>0</v>
      </c>
      <c r="CA197" s="104"/>
      <c r="CB197" s="104">
        <f t="shared" si="632"/>
        <v>0</v>
      </c>
      <c r="CC197" s="104"/>
      <c r="CD197" s="104">
        <f t="shared" si="633"/>
        <v>0</v>
      </c>
      <c r="CE197" s="109"/>
      <c r="CF197" s="104">
        <f t="shared" si="634"/>
        <v>0</v>
      </c>
      <c r="CG197" s="104"/>
      <c r="CH197" s="108"/>
      <c r="CI197" s="104"/>
      <c r="CJ197" s="104">
        <f t="shared" si="635"/>
        <v>0</v>
      </c>
      <c r="CK197" s="110"/>
      <c r="CL197" s="104">
        <f t="shared" si="636"/>
        <v>0</v>
      </c>
      <c r="CM197" s="104"/>
      <c r="CN197" s="104">
        <f t="shared" si="637"/>
        <v>0</v>
      </c>
      <c r="CO197" s="104"/>
      <c r="CP197" s="104">
        <f t="shared" si="638"/>
        <v>0</v>
      </c>
      <c r="CQ197" s="104"/>
      <c r="CR197" s="111"/>
      <c r="CS197" s="104"/>
      <c r="CT197" s="104">
        <f t="shared" si="639"/>
        <v>0</v>
      </c>
      <c r="CU197" s="105">
        <f t="shared" si="576"/>
        <v>80</v>
      </c>
      <c r="CV197" s="105">
        <f t="shared" si="577"/>
        <v>5371951.311999999</v>
      </c>
    </row>
    <row r="198" spans="1:100" ht="15.75" customHeight="1" x14ac:dyDescent="0.25">
      <c r="A198" s="76"/>
      <c r="B198" s="98">
        <v>166</v>
      </c>
      <c r="C198" s="125" t="s">
        <v>477</v>
      </c>
      <c r="D198" s="126" t="s">
        <v>478</v>
      </c>
      <c r="E198" s="80">
        <v>28004</v>
      </c>
      <c r="F198" s="101">
        <v>0.79</v>
      </c>
      <c r="G198" s="89">
        <v>1</v>
      </c>
      <c r="H198" s="90"/>
      <c r="I198" s="90"/>
      <c r="J198" s="90"/>
      <c r="K198" s="53"/>
      <c r="L198" s="102">
        <v>1.4</v>
      </c>
      <c r="M198" s="102">
        <v>1.68</v>
      </c>
      <c r="N198" s="102">
        <v>2.23</v>
      </c>
      <c r="O198" s="103">
        <v>2.57</v>
      </c>
      <c r="P198" s="104">
        <v>0</v>
      </c>
      <c r="Q198" s="104">
        <f t="shared" si="602"/>
        <v>0</v>
      </c>
      <c r="R198" s="104"/>
      <c r="S198" s="104">
        <f t="shared" si="603"/>
        <v>0</v>
      </c>
      <c r="T198" s="104"/>
      <c r="U198" s="104">
        <f t="shared" si="604"/>
        <v>0</v>
      </c>
      <c r="V198" s="104"/>
      <c r="W198" s="105">
        <f t="shared" si="605"/>
        <v>0</v>
      </c>
      <c r="X198" s="104"/>
      <c r="Y198" s="104">
        <f t="shared" si="606"/>
        <v>0</v>
      </c>
      <c r="Z198" s="104"/>
      <c r="AA198" s="104">
        <f t="shared" si="607"/>
        <v>0</v>
      </c>
      <c r="AB198" s="104"/>
      <c r="AC198" s="104"/>
      <c r="AD198" s="104"/>
      <c r="AE198" s="104">
        <f t="shared" si="608"/>
        <v>0</v>
      </c>
      <c r="AF198" s="104">
        <v>0</v>
      </c>
      <c r="AG198" s="105">
        <f t="shared" si="609"/>
        <v>0</v>
      </c>
      <c r="AH198" s="104"/>
      <c r="AI198" s="104">
        <f t="shared" si="610"/>
        <v>0</v>
      </c>
      <c r="AJ198" s="104"/>
      <c r="AK198" s="104">
        <f t="shared" si="611"/>
        <v>0</v>
      </c>
      <c r="AL198" s="109">
        <v>0</v>
      </c>
      <c r="AM198" s="104">
        <f t="shared" si="612"/>
        <v>0</v>
      </c>
      <c r="AN198" s="104"/>
      <c r="AO198" s="108">
        <f t="shared" si="613"/>
        <v>0</v>
      </c>
      <c r="AP198" s="104"/>
      <c r="AQ198" s="104">
        <f t="shared" si="614"/>
        <v>0</v>
      </c>
      <c r="AR198" s="104"/>
      <c r="AS198" s="105">
        <f t="shared" si="615"/>
        <v>0</v>
      </c>
      <c r="AT198" s="104"/>
      <c r="AU198" s="104">
        <f t="shared" si="616"/>
        <v>0</v>
      </c>
      <c r="AV198" s="88" t="e">
        <f>AU198-#REF!</f>
        <v>#REF!</v>
      </c>
      <c r="AW198" s="104">
        <v>0</v>
      </c>
      <c r="AX198" s="104">
        <f t="shared" si="617"/>
        <v>0</v>
      </c>
      <c r="AY198" s="104"/>
      <c r="AZ198" s="104">
        <f t="shared" si="618"/>
        <v>0</v>
      </c>
      <c r="BA198" s="104"/>
      <c r="BB198" s="105">
        <f t="shared" si="619"/>
        <v>0</v>
      </c>
      <c r="BC198" s="104"/>
      <c r="BD198" s="104">
        <f t="shared" si="620"/>
        <v>0</v>
      </c>
      <c r="BE198" s="104"/>
      <c r="BF198" s="104">
        <f t="shared" si="621"/>
        <v>0</v>
      </c>
      <c r="BG198" s="104"/>
      <c r="BH198" s="105">
        <f t="shared" si="622"/>
        <v>0</v>
      </c>
      <c r="BI198" s="104"/>
      <c r="BJ198" s="108">
        <f t="shared" si="623"/>
        <v>0</v>
      </c>
      <c r="BK198" s="104"/>
      <c r="BL198" s="104">
        <f t="shared" si="624"/>
        <v>0</v>
      </c>
      <c r="BM198" s="104"/>
      <c r="BN198" s="104">
        <f t="shared" si="625"/>
        <v>0</v>
      </c>
      <c r="BO198" s="104"/>
      <c r="BP198" s="104">
        <f t="shared" si="626"/>
        <v>0</v>
      </c>
      <c r="BQ198" s="104"/>
      <c r="BR198" s="104">
        <f t="shared" si="627"/>
        <v>0</v>
      </c>
      <c r="BS198" s="104"/>
      <c r="BT198" s="105">
        <f t="shared" si="628"/>
        <v>0</v>
      </c>
      <c r="BU198" s="104"/>
      <c r="BV198" s="105">
        <f t="shared" si="629"/>
        <v>0</v>
      </c>
      <c r="BW198" s="104"/>
      <c r="BX198" s="104">
        <f t="shared" si="630"/>
        <v>0</v>
      </c>
      <c r="BY198" s="104"/>
      <c r="BZ198" s="104">
        <f t="shared" si="631"/>
        <v>0</v>
      </c>
      <c r="CA198" s="104"/>
      <c r="CB198" s="104">
        <f t="shared" si="632"/>
        <v>0</v>
      </c>
      <c r="CC198" s="104"/>
      <c r="CD198" s="104">
        <f t="shared" si="633"/>
        <v>0</v>
      </c>
      <c r="CE198" s="109"/>
      <c r="CF198" s="104">
        <f t="shared" si="634"/>
        <v>0</v>
      </c>
      <c r="CG198" s="104"/>
      <c r="CH198" s="108">
        <f t="shared" ref="CH198:CH205" si="640">(CG198*$E198*$F198*$G198*$M198*CH$11)</f>
        <v>0</v>
      </c>
      <c r="CI198" s="104"/>
      <c r="CJ198" s="104">
        <f t="shared" si="635"/>
        <v>0</v>
      </c>
      <c r="CK198" s="110"/>
      <c r="CL198" s="104">
        <f t="shared" si="636"/>
        <v>0</v>
      </c>
      <c r="CM198" s="104"/>
      <c r="CN198" s="104">
        <f t="shared" si="637"/>
        <v>0</v>
      </c>
      <c r="CO198" s="104"/>
      <c r="CP198" s="104">
        <f t="shared" si="638"/>
        <v>0</v>
      </c>
      <c r="CQ198" s="104"/>
      <c r="CR198" s="111"/>
      <c r="CS198" s="104"/>
      <c r="CT198" s="104">
        <f t="shared" si="639"/>
        <v>0</v>
      </c>
      <c r="CU198" s="105">
        <f t="shared" si="576"/>
        <v>0</v>
      </c>
      <c r="CV198" s="105">
        <f t="shared" si="577"/>
        <v>0</v>
      </c>
    </row>
    <row r="199" spans="1:100" ht="15.75" customHeight="1" x14ac:dyDescent="0.25">
      <c r="A199" s="76"/>
      <c r="B199" s="98">
        <v>167</v>
      </c>
      <c r="C199" s="125" t="s">
        <v>479</v>
      </c>
      <c r="D199" s="126" t="s">
        <v>480</v>
      </c>
      <c r="E199" s="80">
        <v>28004</v>
      </c>
      <c r="F199" s="101">
        <v>1.1399999999999999</v>
      </c>
      <c r="G199" s="89">
        <v>1</v>
      </c>
      <c r="H199" s="90"/>
      <c r="I199" s="90"/>
      <c r="J199" s="90"/>
      <c r="K199" s="53"/>
      <c r="L199" s="102">
        <v>1.4</v>
      </c>
      <c r="M199" s="102">
        <v>1.68</v>
      </c>
      <c r="N199" s="102">
        <v>2.23</v>
      </c>
      <c r="O199" s="103">
        <v>2.57</v>
      </c>
      <c r="P199" s="104">
        <v>0</v>
      </c>
      <c r="Q199" s="104">
        <f t="shared" si="602"/>
        <v>0</v>
      </c>
      <c r="R199" s="104"/>
      <c r="S199" s="104">
        <f t="shared" si="603"/>
        <v>0</v>
      </c>
      <c r="T199" s="104"/>
      <c r="U199" s="104">
        <f t="shared" si="604"/>
        <v>0</v>
      </c>
      <c r="V199" s="104"/>
      <c r="W199" s="105">
        <f t="shared" si="605"/>
        <v>0</v>
      </c>
      <c r="X199" s="104">
        <v>3</v>
      </c>
      <c r="Y199" s="104">
        <f t="shared" si="606"/>
        <v>187716.41279999996</v>
      </c>
      <c r="Z199" s="104"/>
      <c r="AA199" s="104">
        <f t="shared" si="607"/>
        <v>0</v>
      </c>
      <c r="AB199" s="104"/>
      <c r="AC199" s="104"/>
      <c r="AD199" s="104"/>
      <c r="AE199" s="104">
        <f t="shared" si="608"/>
        <v>0</v>
      </c>
      <c r="AF199" s="104">
        <v>0</v>
      </c>
      <c r="AG199" s="105">
        <f t="shared" si="609"/>
        <v>0</v>
      </c>
      <c r="AH199" s="104"/>
      <c r="AI199" s="104">
        <f t="shared" si="610"/>
        <v>0</v>
      </c>
      <c r="AJ199" s="104"/>
      <c r="AK199" s="104">
        <f t="shared" si="611"/>
        <v>0</v>
      </c>
      <c r="AL199" s="109">
        <v>0</v>
      </c>
      <c r="AM199" s="104">
        <f t="shared" si="612"/>
        <v>0</v>
      </c>
      <c r="AN199" s="104"/>
      <c r="AO199" s="108">
        <f t="shared" si="613"/>
        <v>0</v>
      </c>
      <c r="AP199" s="104"/>
      <c r="AQ199" s="104">
        <f t="shared" si="614"/>
        <v>0</v>
      </c>
      <c r="AR199" s="104"/>
      <c r="AS199" s="105">
        <f t="shared" si="615"/>
        <v>0</v>
      </c>
      <c r="AT199" s="104"/>
      <c r="AU199" s="104">
        <f t="shared" si="616"/>
        <v>0</v>
      </c>
      <c r="AV199" s="88" t="e">
        <f>AU199-#REF!</f>
        <v>#REF!</v>
      </c>
      <c r="AW199" s="104">
        <v>0</v>
      </c>
      <c r="AX199" s="104">
        <f t="shared" si="617"/>
        <v>0</v>
      </c>
      <c r="AY199" s="104"/>
      <c r="AZ199" s="104">
        <f t="shared" si="618"/>
        <v>0</v>
      </c>
      <c r="BA199" s="104"/>
      <c r="BB199" s="105">
        <f t="shared" si="619"/>
        <v>0</v>
      </c>
      <c r="BC199" s="104"/>
      <c r="BD199" s="104">
        <f t="shared" si="620"/>
        <v>0</v>
      </c>
      <c r="BE199" s="104"/>
      <c r="BF199" s="104">
        <f t="shared" si="621"/>
        <v>0</v>
      </c>
      <c r="BG199" s="104"/>
      <c r="BH199" s="105">
        <f t="shared" si="622"/>
        <v>0</v>
      </c>
      <c r="BI199" s="104"/>
      <c r="BJ199" s="108">
        <f t="shared" si="623"/>
        <v>0</v>
      </c>
      <c r="BK199" s="104"/>
      <c r="BL199" s="104">
        <f t="shared" si="624"/>
        <v>0</v>
      </c>
      <c r="BM199" s="104"/>
      <c r="BN199" s="104">
        <f t="shared" si="625"/>
        <v>0</v>
      </c>
      <c r="BO199" s="104"/>
      <c r="BP199" s="104">
        <f t="shared" si="626"/>
        <v>0</v>
      </c>
      <c r="BQ199" s="104"/>
      <c r="BR199" s="104">
        <f t="shared" si="627"/>
        <v>0</v>
      </c>
      <c r="BS199" s="104"/>
      <c r="BT199" s="105">
        <f t="shared" si="628"/>
        <v>0</v>
      </c>
      <c r="BU199" s="104"/>
      <c r="BV199" s="105">
        <f t="shared" si="629"/>
        <v>0</v>
      </c>
      <c r="BW199" s="104"/>
      <c r="BX199" s="104">
        <f t="shared" si="630"/>
        <v>0</v>
      </c>
      <c r="BY199" s="104"/>
      <c r="BZ199" s="104">
        <f t="shared" si="631"/>
        <v>0</v>
      </c>
      <c r="CA199" s="104"/>
      <c r="CB199" s="104">
        <f t="shared" si="632"/>
        <v>0</v>
      </c>
      <c r="CC199" s="104"/>
      <c r="CD199" s="104">
        <f t="shared" si="633"/>
        <v>0</v>
      </c>
      <c r="CE199" s="109"/>
      <c r="CF199" s="104">
        <f t="shared" si="634"/>
        <v>0</v>
      </c>
      <c r="CG199" s="104"/>
      <c r="CH199" s="108">
        <f t="shared" si="640"/>
        <v>0</v>
      </c>
      <c r="CI199" s="104"/>
      <c r="CJ199" s="104">
        <f t="shared" si="635"/>
        <v>0</v>
      </c>
      <c r="CK199" s="110"/>
      <c r="CL199" s="104">
        <f t="shared" si="636"/>
        <v>0</v>
      </c>
      <c r="CM199" s="104"/>
      <c r="CN199" s="104">
        <f t="shared" si="637"/>
        <v>0</v>
      </c>
      <c r="CO199" s="104"/>
      <c r="CP199" s="104">
        <f t="shared" si="638"/>
        <v>0</v>
      </c>
      <c r="CQ199" s="104"/>
      <c r="CR199" s="111"/>
      <c r="CS199" s="104"/>
      <c r="CT199" s="104">
        <f t="shared" si="639"/>
        <v>0</v>
      </c>
      <c r="CU199" s="105">
        <f t="shared" si="576"/>
        <v>3</v>
      </c>
      <c r="CV199" s="105">
        <f t="shared" si="577"/>
        <v>187716.41279999996</v>
      </c>
    </row>
    <row r="200" spans="1:100" ht="15.75" customHeight="1" x14ac:dyDescent="0.25">
      <c r="A200" s="76"/>
      <c r="B200" s="98">
        <v>168</v>
      </c>
      <c r="C200" s="125" t="s">
        <v>481</v>
      </c>
      <c r="D200" s="126" t="s">
        <v>482</v>
      </c>
      <c r="E200" s="80">
        <v>28004</v>
      </c>
      <c r="F200" s="101">
        <v>2.46</v>
      </c>
      <c r="G200" s="89">
        <v>1</v>
      </c>
      <c r="H200" s="90"/>
      <c r="I200" s="90"/>
      <c r="J200" s="90"/>
      <c r="K200" s="53"/>
      <c r="L200" s="102">
        <v>1.4</v>
      </c>
      <c r="M200" s="102">
        <v>1.68</v>
      </c>
      <c r="N200" s="102">
        <v>2.23</v>
      </c>
      <c r="O200" s="103">
        <v>2.57</v>
      </c>
      <c r="P200" s="104">
        <v>0</v>
      </c>
      <c r="Q200" s="104">
        <f t="shared" si="602"/>
        <v>0</v>
      </c>
      <c r="R200" s="104"/>
      <c r="S200" s="104">
        <f t="shared" si="603"/>
        <v>0</v>
      </c>
      <c r="T200" s="104"/>
      <c r="U200" s="104">
        <f t="shared" si="604"/>
        <v>0</v>
      </c>
      <c r="V200" s="104"/>
      <c r="W200" s="105">
        <f t="shared" si="605"/>
        <v>0</v>
      </c>
      <c r="X200" s="104">
        <v>12</v>
      </c>
      <c r="Y200" s="104">
        <f t="shared" si="606"/>
        <v>1620289.0367999999</v>
      </c>
      <c r="Z200" s="104"/>
      <c r="AA200" s="104">
        <f t="shared" si="607"/>
        <v>0</v>
      </c>
      <c r="AB200" s="104"/>
      <c r="AC200" s="104"/>
      <c r="AD200" s="104"/>
      <c r="AE200" s="104">
        <f t="shared" si="608"/>
        <v>0</v>
      </c>
      <c r="AF200" s="104">
        <v>0</v>
      </c>
      <c r="AG200" s="105">
        <f t="shared" si="609"/>
        <v>0</v>
      </c>
      <c r="AH200" s="104"/>
      <c r="AI200" s="104">
        <f t="shared" si="610"/>
        <v>0</v>
      </c>
      <c r="AJ200" s="104"/>
      <c r="AK200" s="104">
        <f t="shared" si="611"/>
        <v>0</v>
      </c>
      <c r="AL200" s="109">
        <v>0</v>
      </c>
      <c r="AM200" s="104">
        <f t="shared" si="612"/>
        <v>0</v>
      </c>
      <c r="AN200" s="104"/>
      <c r="AO200" s="108">
        <f t="shared" si="613"/>
        <v>0</v>
      </c>
      <c r="AP200" s="104"/>
      <c r="AQ200" s="104">
        <f t="shared" si="614"/>
        <v>0</v>
      </c>
      <c r="AR200" s="104"/>
      <c r="AS200" s="105">
        <f t="shared" si="615"/>
        <v>0</v>
      </c>
      <c r="AT200" s="104"/>
      <c r="AU200" s="104">
        <f t="shared" si="616"/>
        <v>0</v>
      </c>
      <c r="AV200" s="88" t="e">
        <f>AU200-#REF!</f>
        <v>#REF!</v>
      </c>
      <c r="AW200" s="104">
        <v>0</v>
      </c>
      <c r="AX200" s="104">
        <f t="shared" si="617"/>
        <v>0</v>
      </c>
      <c r="AY200" s="104"/>
      <c r="AZ200" s="104">
        <f t="shared" si="618"/>
        <v>0</v>
      </c>
      <c r="BA200" s="104"/>
      <c r="BB200" s="105">
        <f t="shared" si="619"/>
        <v>0</v>
      </c>
      <c r="BC200" s="104"/>
      <c r="BD200" s="104">
        <f t="shared" si="620"/>
        <v>0</v>
      </c>
      <c r="BE200" s="104"/>
      <c r="BF200" s="104">
        <f t="shared" si="621"/>
        <v>0</v>
      </c>
      <c r="BG200" s="104"/>
      <c r="BH200" s="105">
        <f t="shared" si="622"/>
        <v>0</v>
      </c>
      <c r="BI200" s="104"/>
      <c r="BJ200" s="108">
        <f t="shared" si="623"/>
        <v>0</v>
      </c>
      <c r="BK200" s="104"/>
      <c r="BL200" s="104">
        <f t="shared" si="624"/>
        <v>0</v>
      </c>
      <c r="BM200" s="104"/>
      <c r="BN200" s="104">
        <f t="shared" si="625"/>
        <v>0</v>
      </c>
      <c r="BO200" s="104"/>
      <c r="BP200" s="104">
        <f t="shared" si="626"/>
        <v>0</v>
      </c>
      <c r="BQ200" s="104"/>
      <c r="BR200" s="104">
        <f t="shared" si="627"/>
        <v>0</v>
      </c>
      <c r="BS200" s="104"/>
      <c r="BT200" s="105">
        <f t="shared" si="628"/>
        <v>0</v>
      </c>
      <c r="BU200" s="104"/>
      <c r="BV200" s="105">
        <f t="shared" si="629"/>
        <v>0</v>
      </c>
      <c r="BW200" s="104"/>
      <c r="BX200" s="104">
        <f t="shared" si="630"/>
        <v>0</v>
      </c>
      <c r="BY200" s="104"/>
      <c r="BZ200" s="104">
        <f t="shared" si="631"/>
        <v>0</v>
      </c>
      <c r="CA200" s="104"/>
      <c r="CB200" s="104">
        <f t="shared" si="632"/>
        <v>0</v>
      </c>
      <c r="CC200" s="104"/>
      <c r="CD200" s="104">
        <f t="shared" si="633"/>
        <v>0</v>
      </c>
      <c r="CE200" s="109"/>
      <c r="CF200" s="104">
        <f t="shared" si="634"/>
        <v>0</v>
      </c>
      <c r="CG200" s="104"/>
      <c r="CH200" s="108">
        <f t="shared" si="640"/>
        <v>0</v>
      </c>
      <c r="CI200" s="104"/>
      <c r="CJ200" s="104">
        <f t="shared" si="635"/>
        <v>0</v>
      </c>
      <c r="CK200" s="110"/>
      <c r="CL200" s="104">
        <f t="shared" si="636"/>
        <v>0</v>
      </c>
      <c r="CM200" s="104"/>
      <c r="CN200" s="104">
        <f t="shared" si="637"/>
        <v>0</v>
      </c>
      <c r="CO200" s="104"/>
      <c r="CP200" s="104">
        <f t="shared" si="638"/>
        <v>0</v>
      </c>
      <c r="CQ200" s="104"/>
      <c r="CR200" s="111"/>
      <c r="CS200" s="104"/>
      <c r="CT200" s="104">
        <f t="shared" si="639"/>
        <v>0</v>
      </c>
      <c r="CU200" s="105">
        <f t="shared" ref="CU200:CU231" si="641">SUM(P200,R200,T200,V200,X200,Z200,AB200,AD200,AF200,AL200,BO200,AH200,AR200,CA200,AT200,AW200,AJ200,BA200,AN200,BC200,CC200,BE200,BG200,BI200,BQ200,BK200,BM200,BS200,BU200,BW200,BY200,CE200,AY200,AP200,CG200,CI200,CK200,CM200,CO200,CQ200,CS200)</f>
        <v>12</v>
      </c>
      <c r="CV200" s="105">
        <f t="shared" ref="CV200:CV231" si="642">SUM(Q200,S200,U200,W200,Y200,AA200,AC200,AE200,AG200,AM200,BP200,AI200,AS200,CB200,AU200,AX200,AK200,BB200,AO200,BD200,CD200,BF200,BH200,BJ200,BR200,BL200,BN200,BT200,BV200,BX200,BZ200,CF200,AZ200,AQ200,CH200,CJ200,CL200,CN200,CP200,CR200,CT200)</f>
        <v>1620289.0367999999</v>
      </c>
    </row>
    <row r="201" spans="1:100" ht="15.75" customHeight="1" x14ac:dyDescent="0.25">
      <c r="A201" s="76"/>
      <c r="B201" s="98">
        <v>169</v>
      </c>
      <c r="C201" s="125" t="s">
        <v>483</v>
      </c>
      <c r="D201" s="100" t="s">
        <v>484</v>
      </c>
      <c r="E201" s="80">
        <v>28004</v>
      </c>
      <c r="F201" s="121">
        <v>2.5099999999999998</v>
      </c>
      <c r="G201" s="89">
        <v>1</v>
      </c>
      <c r="H201" s="90"/>
      <c r="I201" s="90"/>
      <c r="J201" s="90"/>
      <c r="K201" s="53"/>
      <c r="L201" s="169">
        <v>1.4</v>
      </c>
      <c r="M201" s="169">
        <v>1.68</v>
      </c>
      <c r="N201" s="169">
        <v>2.23</v>
      </c>
      <c r="O201" s="170">
        <v>2.57</v>
      </c>
      <c r="P201" s="104">
        <v>0</v>
      </c>
      <c r="Q201" s="104">
        <f t="shared" si="602"/>
        <v>0</v>
      </c>
      <c r="R201" s="104"/>
      <c r="S201" s="104">
        <f t="shared" si="603"/>
        <v>0</v>
      </c>
      <c r="T201" s="104"/>
      <c r="U201" s="104">
        <f t="shared" si="604"/>
        <v>0</v>
      </c>
      <c r="V201" s="104"/>
      <c r="W201" s="105">
        <f t="shared" si="605"/>
        <v>0</v>
      </c>
      <c r="X201" s="104">
        <v>60</v>
      </c>
      <c r="Y201" s="104">
        <f t="shared" si="606"/>
        <v>8266108.7039999971</v>
      </c>
      <c r="Z201" s="104"/>
      <c r="AA201" s="104">
        <f t="shared" si="607"/>
        <v>0</v>
      </c>
      <c r="AB201" s="104"/>
      <c r="AC201" s="104"/>
      <c r="AD201" s="104"/>
      <c r="AE201" s="104">
        <f t="shared" si="608"/>
        <v>0</v>
      </c>
      <c r="AF201" s="104">
        <v>0</v>
      </c>
      <c r="AG201" s="105">
        <f t="shared" si="609"/>
        <v>0</v>
      </c>
      <c r="AH201" s="104"/>
      <c r="AI201" s="104">
        <f t="shared" si="610"/>
        <v>0</v>
      </c>
      <c r="AJ201" s="104"/>
      <c r="AK201" s="104">
        <f t="shared" si="611"/>
        <v>0</v>
      </c>
      <c r="AL201" s="109">
        <v>0</v>
      </c>
      <c r="AM201" s="104">
        <f t="shared" si="612"/>
        <v>0</v>
      </c>
      <c r="AN201" s="104"/>
      <c r="AO201" s="108">
        <f t="shared" si="613"/>
        <v>0</v>
      </c>
      <c r="AP201" s="104"/>
      <c r="AQ201" s="104">
        <f t="shared" si="614"/>
        <v>0</v>
      </c>
      <c r="AR201" s="104"/>
      <c r="AS201" s="105">
        <f t="shared" si="615"/>
        <v>0</v>
      </c>
      <c r="AT201" s="104"/>
      <c r="AU201" s="104">
        <f t="shared" si="616"/>
        <v>0</v>
      </c>
      <c r="AV201" s="88" t="e">
        <f>AU201-#REF!</f>
        <v>#REF!</v>
      </c>
      <c r="AW201" s="104">
        <v>0</v>
      </c>
      <c r="AX201" s="104">
        <f t="shared" si="617"/>
        <v>0</v>
      </c>
      <c r="AY201" s="104"/>
      <c r="AZ201" s="104">
        <f t="shared" si="618"/>
        <v>0</v>
      </c>
      <c r="BA201" s="104"/>
      <c r="BB201" s="105">
        <f t="shared" si="619"/>
        <v>0</v>
      </c>
      <c r="BC201" s="104"/>
      <c r="BD201" s="104">
        <f t="shared" si="620"/>
        <v>0</v>
      </c>
      <c r="BE201" s="104"/>
      <c r="BF201" s="104">
        <f t="shared" si="621"/>
        <v>0</v>
      </c>
      <c r="BG201" s="104"/>
      <c r="BH201" s="105">
        <f t="shared" si="622"/>
        <v>0</v>
      </c>
      <c r="BI201" s="104"/>
      <c r="BJ201" s="108">
        <f t="shared" si="623"/>
        <v>0</v>
      </c>
      <c r="BK201" s="104"/>
      <c r="BL201" s="104">
        <f t="shared" si="624"/>
        <v>0</v>
      </c>
      <c r="BM201" s="104"/>
      <c r="BN201" s="104">
        <f t="shared" si="625"/>
        <v>0</v>
      </c>
      <c r="BO201" s="104"/>
      <c r="BP201" s="104">
        <f t="shared" si="626"/>
        <v>0</v>
      </c>
      <c r="BQ201" s="104"/>
      <c r="BR201" s="104">
        <f t="shared" si="627"/>
        <v>0</v>
      </c>
      <c r="BS201" s="104"/>
      <c r="BT201" s="105">
        <f t="shared" si="628"/>
        <v>0</v>
      </c>
      <c r="BU201" s="104"/>
      <c r="BV201" s="105">
        <f t="shared" si="629"/>
        <v>0</v>
      </c>
      <c r="BW201" s="104"/>
      <c r="BX201" s="104">
        <f t="shared" si="630"/>
        <v>0</v>
      </c>
      <c r="BY201" s="104"/>
      <c r="BZ201" s="104">
        <f t="shared" si="631"/>
        <v>0</v>
      </c>
      <c r="CA201" s="104"/>
      <c r="CB201" s="104">
        <f t="shared" si="632"/>
        <v>0</v>
      </c>
      <c r="CC201" s="104"/>
      <c r="CD201" s="104">
        <f t="shared" si="633"/>
        <v>0</v>
      </c>
      <c r="CE201" s="109"/>
      <c r="CF201" s="104">
        <f t="shared" si="634"/>
        <v>0</v>
      </c>
      <c r="CG201" s="104"/>
      <c r="CH201" s="108">
        <f t="shared" si="640"/>
        <v>0</v>
      </c>
      <c r="CI201" s="104"/>
      <c r="CJ201" s="104">
        <f t="shared" si="635"/>
        <v>0</v>
      </c>
      <c r="CK201" s="110"/>
      <c r="CL201" s="104">
        <f t="shared" si="636"/>
        <v>0</v>
      </c>
      <c r="CM201" s="104"/>
      <c r="CN201" s="104">
        <f t="shared" si="637"/>
        <v>0</v>
      </c>
      <c r="CO201" s="104"/>
      <c r="CP201" s="104">
        <f t="shared" si="638"/>
        <v>0</v>
      </c>
      <c r="CQ201" s="104"/>
      <c r="CR201" s="111"/>
      <c r="CS201" s="104"/>
      <c r="CT201" s="104">
        <f t="shared" si="639"/>
        <v>0</v>
      </c>
      <c r="CU201" s="105">
        <f t="shared" si="641"/>
        <v>60</v>
      </c>
      <c r="CV201" s="105">
        <f t="shared" si="642"/>
        <v>8266108.7039999971</v>
      </c>
    </row>
    <row r="202" spans="1:100" ht="15.75" customHeight="1" x14ac:dyDescent="0.25">
      <c r="A202" s="76"/>
      <c r="B202" s="98">
        <v>170</v>
      </c>
      <c r="C202" s="125" t="s">
        <v>485</v>
      </c>
      <c r="D202" s="100" t="s">
        <v>486</v>
      </c>
      <c r="E202" s="80">
        <v>28004</v>
      </c>
      <c r="F202" s="121">
        <v>2.82</v>
      </c>
      <c r="G202" s="89">
        <v>1</v>
      </c>
      <c r="H202" s="90"/>
      <c r="I202" s="90"/>
      <c r="J202" s="90"/>
      <c r="K202" s="53"/>
      <c r="L202" s="169">
        <v>1.4</v>
      </c>
      <c r="M202" s="169">
        <v>1.68</v>
      </c>
      <c r="N202" s="169">
        <v>2.23</v>
      </c>
      <c r="O202" s="170">
        <v>2.57</v>
      </c>
      <c r="P202" s="104">
        <v>0</v>
      </c>
      <c r="Q202" s="104">
        <f t="shared" si="602"/>
        <v>0</v>
      </c>
      <c r="R202" s="104"/>
      <c r="S202" s="104">
        <f t="shared" si="603"/>
        <v>0</v>
      </c>
      <c r="T202" s="104"/>
      <c r="U202" s="104">
        <f t="shared" si="604"/>
        <v>0</v>
      </c>
      <c r="V202" s="104"/>
      <c r="W202" s="105">
        <f t="shared" si="605"/>
        <v>0</v>
      </c>
      <c r="X202" s="104">
        <v>61</v>
      </c>
      <c r="Y202" s="104">
        <f t="shared" si="606"/>
        <v>9441806.2368000001</v>
      </c>
      <c r="Z202" s="104"/>
      <c r="AA202" s="104">
        <f t="shared" si="607"/>
        <v>0</v>
      </c>
      <c r="AB202" s="104"/>
      <c r="AC202" s="104"/>
      <c r="AD202" s="104"/>
      <c r="AE202" s="104">
        <f t="shared" si="608"/>
        <v>0</v>
      </c>
      <c r="AF202" s="104">
        <v>0</v>
      </c>
      <c r="AG202" s="105">
        <f t="shared" si="609"/>
        <v>0</v>
      </c>
      <c r="AH202" s="104"/>
      <c r="AI202" s="104">
        <f t="shared" si="610"/>
        <v>0</v>
      </c>
      <c r="AJ202" s="104"/>
      <c r="AK202" s="104">
        <f t="shared" si="611"/>
        <v>0</v>
      </c>
      <c r="AL202" s="109">
        <v>0</v>
      </c>
      <c r="AM202" s="104">
        <f t="shared" si="612"/>
        <v>0</v>
      </c>
      <c r="AN202" s="104"/>
      <c r="AO202" s="108">
        <f t="shared" si="613"/>
        <v>0</v>
      </c>
      <c r="AP202" s="104"/>
      <c r="AQ202" s="104">
        <f t="shared" si="614"/>
        <v>0</v>
      </c>
      <c r="AR202" s="104"/>
      <c r="AS202" s="105">
        <f t="shared" si="615"/>
        <v>0</v>
      </c>
      <c r="AT202" s="104"/>
      <c r="AU202" s="104">
        <f t="shared" si="616"/>
        <v>0</v>
      </c>
      <c r="AV202" s="88" t="e">
        <f>AU202-#REF!</f>
        <v>#REF!</v>
      </c>
      <c r="AW202" s="104">
        <v>0</v>
      </c>
      <c r="AX202" s="104">
        <f t="shared" si="617"/>
        <v>0</v>
      </c>
      <c r="AY202" s="104"/>
      <c r="AZ202" s="104">
        <f t="shared" si="618"/>
        <v>0</v>
      </c>
      <c r="BA202" s="104"/>
      <c r="BB202" s="105">
        <f t="shared" si="619"/>
        <v>0</v>
      </c>
      <c r="BC202" s="104"/>
      <c r="BD202" s="104">
        <f t="shared" si="620"/>
        <v>0</v>
      </c>
      <c r="BE202" s="104"/>
      <c r="BF202" s="104">
        <f t="shared" si="621"/>
        <v>0</v>
      </c>
      <c r="BG202" s="104"/>
      <c r="BH202" s="105">
        <f t="shared" si="622"/>
        <v>0</v>
      </c>
      <c r="BI202" s="104"/>
      <c r="BJ202" s="108">
        <f t="shared" si="623"/>
        <v>0</v>
      </c>
      <c r="BK202" s="104"/>
      <c r="BL202" s="104">
        <f t="shared" si="624"/>
        <v>0</v>
      </c>
      <c r="BM202" s="104"/>
      <c r="BN202" s="104">
        <f t="shared" si="625"/>
        <v>0</v>
      </c>
      <c r="BO202" s="104"/>
      <c r="BP202" s="104">
        <f t="shared" si="626"/>
        <v>0</v>
      </c>
      <c r="BQ202" s="104"/>
      <c r="BR202" s="104">
        <f t="shared" si="627"/>
        <v>0</v>
      </c>
      <c r="BS202" s="104"/>
      <c r="BT202" s="105">
        <f t="shared" si="628"/>
        <v>0</v>
      </c>
      <c r="BU202" s="104"/>
      <c r="BV202" s="105">
        <f t="shared" si="629"/>
        <v>0</v>
      </c>
      <c r="BW202" s="104"/>
      <c r="BX202" s="104">
        <f t="shared" si="630"/>
        <v>0</v>
      </c>
      <c r="BY202" s="104"/>
      <c r="BZ202" s="104">
        <f t="shared" si="631"/>
        <v>0</v>
      </c>
      <c r="CA202" s="104"/>
      <c r="CB202" s="104">
        <f t="shared" si="632"/>
        <v>0</v>
      </c>
      <c r="CC202" s="104"/>
      <c r="CD202" s="104">
        <f t="shared" si="633"/>
        <v>0</v>
      </c>
      <c r="CE202" s="109"/>
      <c r="CF202" s="104">
        <f t="shared" si="634"/>
        <v>0</v>
      </c>
      <c r="CG202" s="104"/>
      <c r="CH202" s="108">
        <f t="shared" si="640"/>
        <v>0</v>
      </c>
      <c r="CI202" s="104"/>
      <c r="CJ202" s="104">
        <f t="shared" si="635"/>
        <v>0</v>
      </c>
      <c r="CK202" s="110"/>
      <c r="CL202" s="104">
        <f t="shared" si="636"/>
        <v>0</v>
      </c>
      <c r="CM202" s="104"/>
      <c r="CN202" s="104">
        <f t="shared" si="637"/>
        <v>0</v>
      </c>
      <c r="CO202" s="104"/>
      <c r="CP202" s="104">
        <f t="shared" si="638"/>
        <v>0</v>
      </c>
      <c r="CQ202" s="104"/>
      <c r="CR202" s="111"/>
      <c r="CS202" s="104"/>
      <c r="CT202" s="104">
        <f t="shared" si="639"/>
        <v>0</v>
      </c>
      <c r="CU202" s="105">
        <f t="shared" si="641"/>
        <v>61</v>
      </c>
      <c r="CV202" s="105">
        <f t="shared" si="642"/>
        <v>9441806.2368000001</v>
      </c>
    </row>
    <row r="203" spans="1:100" ht="15.75" customHeight="1" x14ac:dyDescent="0.25">
      <c r="A203" s="76"/>
      <c r="B203" s="98">
        <v>171</v>
      </c>
      <c r="C203" s="125" t="s">
        <v>487</v>
      </c>
      <c r="D203" s="100" t="s">
        <v>488</v>
      </c>
      <c r="E203" s="80">
        <v>28004</v>
      </c>
      <c r="F203" s="121">
        <v>4.51</v>
      </c>
      <c r="G203" s="89">
        <v>1</v>
      </c>
      <c r="H203" s="90"/>
      <c r="I203" s="90"/>
      <c r="J203" s="90"/>
      <c r="K203" s="53"/>
      <c r="L203" s="169">
        <v>1.4</v>
      </c>
      <c r="M203" s="169">
        <v>1.68</v>
      </c>
      <c r="N203" s="169">
        <v>2.23</v>
      </c>
      <c r="O203" s="170">
        <v>2.57</v>
      </c>
      <c r="P203" s="104">
        <v>0</v>
      </c>
      <c r="Q203" s="104">
        <f t="shared" si="602"/>
        <v>0</v>
      </c>
      <c r="R203" s="104"/>
      <c r="S203" s="104">
        <f t="shared" si="603"/>
        <v>0</v>
      </c>
      <c r="T203" s="104"/>
      <c r="U203" s="104">
        <f t="shared" si="604"/>
        <v>0</v>
      </c>
      <c r="V203" s="104"/>
      <c r="W203" s="105">
        <f t="shared" si="605"/>
        <v>0</v>
      </c>
      <c r="X203" s="104">
        <v>13</v>
      </c>
      <c r="Y203" s="104">
        <f t="shared" si="606"/>
        <v>3218074.0591999996</v>
      </c>
      <c r="Z203" s="104"/>
      <c r="AA203" s="104">
        <f t="shared" si="607"/>
        <v>0</v>
      </c>
      <c r="AB203" s="104"/>
      <c r="AC203" s="104"/>
      <c r="AD203" s="104"/>
      <c r="AE203" s="104">
        <f t="shared" si="608"/>
        <v>0</v>
      </c>
      <c r="AF203" s="104">
        <v>0</v>
      </c>
      <c r="AG203" s="105">
        <f t="shared" si="609"/>
        <v>0</v>
      </c>
      <c r="AH203" s="104"/>
      <c r="AI203" s="104">
        <f t="shared" si="610"/>
        <v>0</v>
      </c>
      <c r="AJ203" s="104"/>
      <c r="AK203" s="104">
        <f t="shared" si="611"/>
        <v>0</v>
      </c>
      <c r="AL203" s="109">
        <v>0</v>
      </c>
      <c r="AM203" s="104">
        <f t="shared" si="612"/>
        <v>0</v>
      </c>
      <c r="AN203" s="104"/>
      <c r="AO203" s="108">
        <f t="shared" si="613"/>
        <v>0</v>
      </c>
      <c r="AP203" s="104"/>
      <c r="AQ203" s="104">
        <f t="shared" si="614"/>
        <v>0</v>
      </c>
      <c r="AR203" s="104"/>
      <c r="AS203" s="105">
        <f t="shared" si="615"/>
        <v>0</v>
      </c>
      <c r="AT203" s="104"/>
      <c r="AU203" s="104">
        <f t="shared" si="616"/>
        <v>0</v>
      </c>
      <c r="AV203" s="88" t="e">
        <f>AU203-#REF!</f>
        <v>#REF!</v>
      </c>
      <c r="AW203" s="104">
        <v>0</v>
      </c>
      <c r="AX203" s="104">
        <f t="shared" si="617"/>
        <v>0</v>
      </c>
      <c r="AY203" s="104"/>
      <c r="AZ203" s="104">
        <f t="shared" si="618"/>
        <v>0</v>
      </c>
      <c r="BA203" s="104"/>
      <c r="BB203" s="105">
        <f t="shared" si="619"/>
        <v>0</v>
      </c>
      <c r="BC203" s="104"/>
      <c r="BD203" s="104">
        <f t="shared" si="620"/>
        <v>0</v>
      </c>
      <c r="BE203" s="104"/>
      <c r="BF203" s="104">
        <f t="shared" si="621"/>
        <v>0</v>
      </c>
      <c r="BG203" s="104"/>
      <c r="BH203" s="105">
        <f t="shared" si="622"/>
        <v>0</v>
      </c>
      <c r="BI203" s="104"/>
      <c r="BJ203" s="108">
        <f t="shared" si="623"/>
        <v>0</v>
      </c>
      <c r="BK203" s="104"/>
      <c r="BL203" s="104">
        <f t="shared" si="624"/>
        <v>0</v>
      </c>
      <c r="BM203" s="104"/>
      <c r="BN203" s="104">
        <f t="shared" si="625"/>
        <v>0</v>
      </c>
      <c r="BO203" s="104"/>
      <c r="BP203" s="104">
        <f t="shared" si="626"/>
        <v>0</v>
      </c>
      <c r="BQ203" s="104"/>
      <c r="BR203" s="104">
        <f t="shared" si="627"/>
        <v>0</v>
      </c>
      <c r="BS203" s="104"/>
      <c r="BT203" s="105">
        <f t="shared" si="628"/>
        <v>0</v>
      </c>
      <c r="BU203" s="104"/>
      <c r="BV203" s="105">
        <f t="shared" si="629"/>
        <v>0</v>
      </c>
      <c r="BW203" s="104"/>
      <c r="BX203" s="104">
        <f t="shared" si="630"/>
        <v>0</v>
      </c>
      <c r="BY203" s="104"/>
      <c r="BZ203" s="104">
        <f t="shared" si="631"/>
        <v>0</v>
      </c>
      <c r="CA203" s="104"/>
      <c r="CB203" s="104">
        <f t="shared" si="632"/>
        <v>0</v>
      </c>
      <c r="CC203" s="104"/>
      <c r="CD203" s="104">
        <f t="shared" si="633"/>
        <v>0</v>
      </c>
      <c r="CE203" s="109"/>
      <c r="CF203" s="104">
        <f t="shared" si="634"/>
        <v>0</v>
      </c>
      <c r="CG203" s="104"/>
      <c r="CH203" s="108">
        <f t="shared" si="640"/>
        <v>0</v>
      </c>
      <c r="CI203" s="104"/>
      <c r="CJ203" s="104">
        <f t="shared" si="635"/>
        <v>0</v>
      </c>
      <c r="CK203" s="110"/>
      <c r="CL203" s="104">
        <f t="shared" si="636"/>
        <v>0</v>
      </c>
      <c r="CM203" s="104"/>
      <c r="CN203" s="104">
        <f t="shared" si="637"/>
        <v>0</v>
      </c>
      <c r="CO203" s="104"/>
      <c r="CP203" s="104">
        <f t="shared" si="638"/>
        <v>0</v>
      </c>
      <c r="CQ203" s="104"/>
      <c r="CR203" s="111"/>
      <c r="CS203" s="104"/>
      <c r="CT203" s="104">
        <f t="shared" si="639"/>
        <v>0</v>
      </c>
      <c r="CU203" s="105">
        <f t="shared" si="641"/>
        <v>13</v>
      </c>
      <c r="CV203" s="105">
        <f t="shared" si="642"/>
        <v>3218074.0591999996</v>
      </c>
    </row>
    <row r="204" spans="1:100" ht="15.75" customHeight="1" x14ac:dyDescent="0.25">
      <c r="A204" s="76"/>
      <c r="B204" s="98">
        <v>172</v>
      </c>
      <c r="C204" s="125" t="s">
        <v>489</v>
      </c>
      <c r="D204" s="100" t="s">
        <v>490</v>
      </c>
      <c r="E204" s="80">
        <v>28004</v>
      </c>
      <c r="F204" s="121">
        <v>4.87</v>
      </c>
      <c r="G204" s="89">
        <v>1</v>
      </c>
      <c r="H204" s="90"/>
      <c r="I204" s="90"/>
      <c r="J204" s="90"/>
      <c r="K204" s="53"/>
      <c r="L204" s="169">
        <v>1.4</v>
      </c>
      <c r="M204" s="169">
        <v>1.68</v>
      </c>
      <c r="N204" s="169">
        <v>2.23</v>
      </c>
      <c r="O204" s="170">
        <v>2.57</v>
      </c>
      <c r="P204" s="104">
        <v>0</v>
      </c>
      <c r="Q204" s="104">
        <f t="shared" si="602"/>
        <v>0</v>
      </c>
      <c r="R204" s="104"/>
      <c r="S204" s="104">
        <f t="shared" si="603"/>
        <v>0</v>
      </c>
      <c r="T204" s="104"/>
      <c r="U204" s="104">
        <f t="shared" si="604"/>
        <v>0</v>
      </c>
      <c r="V204" s="104"/>
      <c r="W204" s="105">
        <f t="shared" si="605"/>
        <v>0</v>
      </c>
      <c r="X204" s="104">
        <v>160</v>
      </c>
      <c r="Y204" s="104">
        <f t="shared" si="606"/>
        <v>42768604.927999996</v>
      </c>
      <c r="Z204" s="104"/>
      <c r="AA204" s="104">
        <f t="shared" si="607"/>
        <v>0</v>
      </c>
      <c r="AB204" s="104"/>
      <c r="AC204" s="104"/>
      <c r="AD204" s="104"/>
      <c r="AE204" s="104">
        <f t="shared" si="608"/>
        <v>0</v>
      </c>
      <c r="AF204" s="104">
        <v>0</v>
      </c>
      <c r="AG204" s="105">
        <f t="shared" si="609"/>
        <v>0</v>
      </c>
      <c r="AH204" s="104"/>
      <c r="AI204" s="104">
        <f t="shared" si="610"/>
        <v>0</v>
      </c>
      <c r="AJ204" s="104"/>
      <c r="AK204" s="104">
        <f t="shared" si="611"/>
        <v>0</v>
      </c>
      <c r="AL204" s="109">
        <v>0</v>
      </c>
      <c r="AM204" s="104">
        <f t="shared" si="612"/>
        <v>0</v>
      </c>
      <c r="AN204" s="104"/>
      <c r="AO204" s="108">
        <f t="shared" si="613"/>
        <v>0</v>
      </c>
      <c r="AP204" s="104"/>
      <c r="AQ204" s="104">
        <f t="shared" si="614"/>
        <v>0</v>
      </c>
      <c r="AR204" s="104"/>
      <c r="AS204" s="105">
        <f t="shared" si="615"/>
        <v>0</v>
      </c>
      <c r="AT204" s="104"/>
      <c r="AU204" s="104">
        <f t="shared" si="616"/>
        <v>0</v>
      </c>
      <c r="AV204" s="88" t="e">
        <f>AU204-#REF!</f>
        <v>#REF!</v>
      </c>
      <c r="AW204" s="104">
        <v>0</v>
      </c>
      <c r="AX204" s="104">
        <f t="shared" si="617"/>
        <v>0</v>
      </c>
      <c r="AY204" s="104"/>
      <c r="AZ204" s="104">
        <f t="shared" si="618"/>
        <v>0</v>
      </c>
      <c r="BA204" s="104"/>
      <c r="BB204" s="105">
        <f t="shared" si="619"/>
        <v>0</v>
      </c>
      <c r="BC204" s="104"/>
      <c r="BD204" s="104">
        <f t="shared" si="620"/>
        <v>0</v>
      </c>
      <c r="BE204" s="104"/>
      <c r="BF204" s="104">
        <f t="shared" si="621"/>
        <v>0</v>
      </c>
      <c r="BG204" s="104"/>
      <c r="BH204" s="105">
        <f t="shared" si="622"/>
        <v>0</v>
      </c>
      <c r="BI204" s="104"/>
      <c r="BJ204" s="108">
        <f t="shared" si="623"/>
        <v>0</v>
      </c>
      <c r="BK204" s="104"/>
      <c r="BL204" s="104">
        <f t="shared" si="624"/>
        <v>0</v>
      </c>
      <c r="BM204" s="104"/>
      <c r="BN204" s="104">
        <f t="shared" si="625"/>
        <v>0</v>
      </c>
      <c r="BO204" s="104"/>
      <c r="BP204" s="104">
        <f t="shared" si="626"/>
        <v>0</v>
      </c>
      <c r="BQ204" s="104"/>
      <c r="BR204" s="104">
        <f t="shared" si="627"/>
        <v>0</v>
      </c>
      <c r="BS204" s="104"/>
      <c r="BT204" s="105">
        <f t="shared" si="628"/>
        <v>0</v>
      </c>
      <c r="BU204" s="104"/>
      <c r="BV204" s="105">
        <f t="shared" si="629"/>
        <v>0</v>
      </c>
      <c r="BW204" s="104"/>
      <c r="BX204" s="104">
        <f t="shared" si="630"/>
        <v>0</v>
      </c>
      <c r="BY204" s="104"/>
      <c r="BZ204" s="104">
        <f t="shared" si="631"/>
        <v>0</v>
      </c>
      <c r="CA204" s="104"/>
      <c r="CB204" s="104">
        <f t="shared" si="632"/>
        <v>0</v>
      </c>
      <c r="CC204" s="104"/>
      <c r="CD204" s="104">
        <f t="shared" si="633"/>
        <v>0</v>
      </c>
      <c r="CE204" s="109"/>
      <c r="CF204" s="104">
        <f t="shared" si="634"/>
        <v>0</v>
      </c>
      <c r="CG204" s="104"/>
      <c r="CH204" s="108">
        <f t="shared" si="640"/>
        <v>0</v>
      </c>
      <c r="CI204" s="104"/>
      <c r="CJ204" s="104">
        <f t="shared" si="635"/>
        <v>0</v>
      </c>
      <c r="CK204" s="110"/>
      <c r="CL204" s="104">
        <f t="shared" si="636"/>
        <v>0</v>
      </c>
      <c r="CM204" s="104"/>
      <c r="CN204" s="104">
        <f t="shared" si="637"/>
        <v>0</v>
      </c>
      <c r="CO204" s="104"/>
      <c r="CP204" s="104">
        <f t="shared" si="638"/>
        <v>0</v>
      </c>
      <c r="CQ204" s="104"/>
      <c r="CR204" s="111"/>
      <c r="CS204" s="104"/>
      <c r="CT204" s="104">
        <f t="shared" si="639"/>
        <v>0</v>
      </c>
      <c r="CU204" s="105">
        <f t="shared" si="641"/>
        <v>160</v>
      </c>
      <c r="CV204" s="105">
        <f t="shared" si="642"/>
        <v>42768604.927999996</v>
      </c>
    </row>
    <row r="205" spans="1:100" ht="20.25" customHeight="1" x14ac:dyDescent="0.25">
      <c r="A205" s="76"/>
      <c r="B205" s="98">
        <v>173</v>
      </c>
      <c r="C205" s="125" t="s">
        <v>491</v>
      </c>
      <c r="D205" s="100" t="s">
        <v>492</v>
      </c>
      <c r="E205" s="80">
        <v>28004</v>
      </c>
      <c r="F205" s="121">
        <v>14.45</v>
      </c>
      <c r="G205" s="89">
        <v>1</v>
      </c>
      <c r="H205" s="90"/>
      <c r="I205" s="90"/>
      <c r="J205" s="90"/>
      <c r="K205" s="116">
        <v>8.5800000000000001E-2</v>
      </c>
      <c r="L205" s="169">
        <v>1.4</v>
      </c>
      <c r="M205" s="169">
        <v>1.68</v>
      </c>
      <c r="N205" s="169">
        <v>2.23</v>
      </c>
      <c r="O205" s="170">
        <v>2.57</v>
      </c>
      <c r="P205" s="104">
        <v>0</v>
      </c>
      <c r="Q205" s="117">
        <f t="shared" ref="Q205:Q211" si="643">(P205*$E205*$F205*((1-$K205)+$K205*$L205*$Q$11*$G205))</f>
        <v>0</v>
      </c>
      <c r="R205" s="104"/>
      <c r="S205" s="117">
        <f t="shared" ref="S205:S211" si="644">(R205*$E205*$F205*((1-$K205)+$K205*$L205*$S$11*$G205))</f>
        <v>0</v>
      </c>
      <c r="T205" s="104"/>
      <c r="U205" s="117">
        <f t="shared" ref="U205:U211" si="645">(T205*$E205*$F205*((1-$K205)+$K205*$L205*U$11*$G205))</f>
        <v>0</v>
      </c>
      <c r="V205" s="104"/>
      <c r="W205" s="117">
        <f t="shared" ref="W205:W211" si="646">(V205*$E205*$F205*((1-$K205)+$K205*$L205*$W$11*$G205))</f>
        <v>0</v>
      </c>
      <c r="X205" s="104">
        <v>48</v>
      </c>
      <c r="Y205" s="117">
        <f t="shared" ref="Y205:Y211" si="647">(X205*$E205*$F205*((1-$K205)+$K205*$L205*$Y$11*$G205))</f>
        <v>21023455.3761792</v>
      </c>
      <c r="Z205" s="104"/>
      <c r="AA205" s="117">
        <f t="shared" ref="AA205:AA211" si="648">(Z205*$E205*$F205*((1-$K205)+$K205*$L205*$AA$11*$G205))</f>
        <v>0</v>
      </c>
      <c r="AB205" s="104"/>
      <c r="AC205" s="104"/>
      <c r="AD205" s="104"/>
      <c r="AE205" s="117">
        <f t="shared" ref="AE205:AE211" si="649">(AD205*$E205*$F205*((1-$K205)+$K205*$L205*AE$11*$G205))</f>
        <v>0</v>
      </c>
      <c r="AF205" s="104">
        <v>0</v>
      </c>
      <c r="AG205" s="117">
        <f t="shared" ref="AG205:AG211" si="650">(AF205*$E205*$F205*((1-$K205)+$K205*$G205*AG$11*$L205))</f>
        <v>0</v>
      </c>
      <c r="AH205" s="104"/>
      <c r="AI205" s="117">
        <f t="shared" ref="AI205:AI211" si="651">(AH205*$E205*$F205*((1-$K205)+$K205*$G205*AI$11*$L205))</f>
        <v>0</v>
      </c>
      <c r="AJ205" s="104"/>
      <c r="AK205" s="117">
        <f t="shared" ref="AK205:AK211" si="652">(AJ205*$E205*$F205*((1-$K205)+$K205*$G205*AK$11*$M205))</f>
        <v>0</v>
      </c>
      <c r="AL205" s="109">
        <v>0</v>
      </c>
      <c r="AM205" s="117">
        <f t="shared" ref="AM205:AM211" si="653">(AL205*$E205*$F205*((1-$K205)+$K205*$M205*$AM$11*G205))</f>
        <v>0</v>
      </c>
      <c r="AN205" s="104"/>
      <c r="AO205" s="117">
        <f t="shared" ref="AO205:AO211" si="654">(AN205*$E205*$F205*((1-$K205)+$K205*$G205*AO$11*$M205))</f>
        <v>0</v>
      </c>
      <c r="AP205" s="104"/>
      <c r="AQ205" s="104"/>
      <c r="AR205" s="104"/>
      <c r="AS205" s="105"/>
      <c r="AT205" s="104"/>
      <c r="AU205" s="117">
        <f t="shared" ref="AU205:AU211" si="655">(AT205*$E205*$F205*((1-$K205)+$K205*$G205*AU$11*$L205))</f>
        <v>0</v>
      </c>
      <c r="AV205" s="88" t="e">
        <f>AU205-#REF!</f>
        <v>#REF!</v>
      </c>
      <c r="AW205" s="104">
        <v>0</v>
      </c>
      <c r="AX205" s="117">
        <f>(AW205*$E205*$F205*((1-$K205)+$K205*$M205*$G205*$AX$11))</f>
        <v>0</v>
      </c>
      <c r="AY205" s="104"/>
      <c r="AZ205" s="117">
        <f t="shared" ref="AZ205:AZ211" si="656">(AY205*$E205*$F205*((1-$K205)+$K205*$G205*AZ$11*$M205))</f>
        <v>0</v>
      </c>
      <c r="BA205" s="104"/>
      <c r="BB205" s="105"/>
      <c r="BC205" s="104"/>
      <c r="BD205" s="117">
        <f t="shared" ref="BD205:BD211" si="657">(BC205*$E205*$F205*((1-$K205)+$K205*$G205*BD$11*$M205))</f>
        <v>0</v>
      </c>
      <c r="BE205" s="104"/>
      <c r="BF205" s="117">
        <f t="shared" ref="BF205:BF211" si="658">(BE205*$E205*$F205*((1-$K205)+$K205*$G205*BF$11*$M205))</f>
        <v>0</v>
      </c>
      <c r="BG205" s="104"/>
      <c r="BH205" s="117">
        <f t="shared" ref="BH205:BH211" si="659">(BG205*$E205*$F205*((1-$K205)+$K205*$G205*BH$11*$M205))</f>
        <v>0</v>
      </c>
      <c r="BI205" s="104"/>
      <c r="BJ205" s="117">
        <f t="shared" ref="BJ205:BJ211" si="660">(BI205*$E205*$F205*((1-$K205)+$K205*$G205*BJ$11*$M205))</f>
        <v>0</v>
      </c>
      <c r="BK205" s="104"/>
      <c r="BL205" s="117">
        <f t="shared" ref="BL205:BL211" si="661">(BK205*$E205*$F205*((1-$K205)+$K205*$G205*BL$11*$L205))</f>
        <v>0</v>
      </c>
      <c r="BM205" s="104"/>
      <c r="BN205" s="117">
        <f t="shared" ref="BN205:BN211" si="662">(BM205*$E205*$F205*((1-$K205)+$K205*$G205*BN$11*$L205))</f>
        <v>0</v>
      </c>
      <c r="BO205" s="104"/>
      <c r="BP205" s="104"/>
      <c r="BQ205" s="104"/>
      <c r="BR205" s="117">
        <f t="shared" ref="BR205:BR211" si="663">(BQ205*$E205*$F205*((1-$K205)+$K205*$G205*BR$11*$M205))</f>
        <v>0</v>
      </c>
      <c r="BS205" s="104"/>
      <c r="BT205" s="105"/>
      <c r="BU205" s="104"/>
      <c r="BV205" s="117">
        <f t="shared" ref="BV205:BV211" si="664">(BU205*$E205*$F205*((1-$K205)+$K205*$G205*BV$11*$L205))</f>
        <v>0</v>
      </c>
      <c r="BW205" s="104"/>
      <c r="BX205" s="117">
        <f t="shared" ref="BX205:BX211" si="665">(BW205*$E205*$F205*((1-$K205)+$K205*$G205*BX$11*$L205))</f>
        <v>0</v>
      </c>
      <c r="BY205" s="104"/>
      <c r="BZ205" s="117">
        <f t="shared" ref="BZ205:BZ211" si="666">(BY205*$E205*$F205*((1-$K205)+$K205*$G205*BZ$11*$L205))</f>
        <v>0</v>
      </c>
      <c r="CA205" s="104"/>
      <c r="CB205" s="118">
        <f t="shared" ref="CB205:CB211" si="667">CA205*$E205*$F205*((1-$K205)+$K205*$L205*$CB$11*$G205)</f>
        <v>0</v>
      </c>
      <c r="CC205" s="104"/>
      <c r="CD205" s="117">
        <f t="shared" ref="CD205:CD211" si="668">(CC205*$E205*$F205*((1-$K205)+$K205*$G205*CD$11*$M205))</f>
        <v>0</v>
      </c>
      <c r="CE205" s="109"/>
      <c r="CF205" s="117">
        <f t="shared" ref="CF205:CF211" si="669">(CE205*$E205*$F205*((1-$K205)+$K205*$G205*CF$11*$M205))</f>
        <v>0</v>
      </c>
      <c r="CG205" s="104"/>
      <c r="CH205" s="108">
        <f t="shared" si="640"/>
        <v>0</v>
      </c>
      <c r="CI205" s="104"/>
      <c r="CJ205" s="104"/>
      <c r="CK205" s="110"/>
      <c r="CL205" s="117">
        <f t="shared" ref="CL205:CL211" si="670">((CK205*$E205*$F205*((1-$K205)+$K205*$G205*CL$11*$M205)))</f>
        <v>0</v>
      </c>
      <c r="CM205" s="104"/>
      <c r="CN205" s="117">
        <f t="shared" ref="CN205:CN211" si="671">(CM205*$E205*$F205*((1-$K205)+$K205*$G205*CN$11*$M205))</f>
        <v>0</v>
      </c>
      <c r="CO205" s="104"/>
      <c r="CP205" s="117">
        <f t="shared" ref="CP205:CP211" si="672">(CO205*$E205*$F205*((1-$K205)+$K205*$G205*CP$11*$N205))</f>
        <v>0</v>
      </c>
      <c r="CQ205" s="104"/>
      <c r="CR205" s="117"/>
      <c r="CS205" s="104"/>
      <c r="CT205" s="104"/>
      <c r="CU205" s="105">
        <f t="shared" si="641"/>
        <v>48</v>
      </c>
      <c r="CV205" s="118">
        <f t="shared" si="642"/>
        <v>21023455.3761792</v>
      </c>
    </row>
    <row r="206" spans="1:100" ht="30" customHeight="1" x14ac:dyDescent="0.25">
      <c r="A206" s="76"/>
      <c r="B206" s="98">
        <v>174</v>
      </c>
      <c r="C206" s="125" t="s">
        <v>493</v>
      </c>
      <c r="D206" s="100" t="s">
        <v>494</v>
      </c>
      <c r="E206" s="80">
        <v>28004</v>
      </c>
      <c r="F206" s="121">
        <v>3.78</v>
      </c>
      <c r="G206" s="89">
        <v>1</v>
      </c>
      <c r="H206" s="90"/>
      <c r="I206" s="90"/>
      <c r="J206" s="90"/>
      <c r="K206" s="116">
        <v>0.87080000000000002</v>
      </c>
      <c r="L206" s="169">
        <v>1.4</v>
      </c>
      <c r="M206" s="169">
        <v>1.68</v>
      </c>
      <c r="N206" s="169">
        <v>2.23</v>
      </c>
      <c r="O206" s="170">
        <v>2.57</v>
      </c>
      <c r="P206" s="104">
        <v>0</v>
      </c>
      <c r="Q206" s="117">
        <f t="shared" si="643"/>
        <v>0</v>
      </c>
      <c r="R206" s="117"/>
      <c r="S206" s="117">
        <f t="shared" si="644"/>
        <v>0</v>
      </c>
      <c r="T206" s="117"/>
      <c r="U206" s="117">
        <f t="shared" si="645"/>
        <v>0</v>
      </c>
      <c r="V206" s="104"/>
      <c r="W206" s="117">
        <f t="shared" si="646"/>
        <v>0</v>
      </c>
      <c r="X206" s="104"/>
      <c r="Y206" s="117">
        <f t="shared" si="647"/>
        <v>0</v>
      </c>
      <c r="Z206" s="104"/>
      <c r="AA206" s="117">
        <f t="shared" si="648"/>
        <v>0</v>
      </c>
      <c r="AB206" s="104"/>
      <c r="AC206" s="104"/>
      <c r="AD206" s="104"/>
      <c r="AE206" s="117">
        <f t="shared" si="649"/>
        <v>0</v>
      </c>
      <c r="AF206" s="104">
        <v>0</v>
      </c>
      <c r="AG206" s="117">
        <f t="shared" si="650"/>
        <v>0</v>
      </c>
      <c r="AH206" s="104"/>
      <c r="AI206" s="117">
        <f t="shared" si="651"/>
        <v>0</v>
      </c>
      <c r="AJ206" s="104"/>
      <c r="AK206" s="117">
        <f t="shared" si="652"/>
        <v>0</v>
      </c>
      <c r="AL206" s="109">
        <v>0</v>
      </c>
      <c r="AM206" s="117">
        <f t="shared" si="653"/>
        <v>0</v>
      </c>
      <c r="AN206" s="104"/>
      <c r="AO206" s="117">
        <f t="shared" si="654"/>
        <v>0</v>
      </c>
      <c r="AP206" s="104"/>
      <c r="AQ206" s="104"/>
      <c r="AR206" s="104"/>
      <c r="AS206" s="104"/>
      <c r="AT206" s="104"/>
      <c r="AU206" s="117">
        <f t="shared" si="655"/>
        <v>0</v>
      </c>
      <c r="AV206" s="88" t="e">
        <f>AU206-#REF!</f>
        <v>#REF!</v>
      </c>
      <c r="AW206" s="104">
        <v>0</v>
      </c>
      <c r="AX206" s="117">
        <f>(AW206*$E206*$F206*((1-$K206)+$K206*$M206*$G206*$AX$11))</f>
        <v>0</v>
      </c>
      <c r="AY206" s="104"/>
      <c r="AZ206" s="117">
        <f t="shared" si="656"/>
        <v>0</v>
      </c>
      <c r="BA206" s="104"/>
      <c r="BB206" s="104"/>
      <c r="BC206" s="104"/>
      <c r="BD206" s="117">
        <f t="shared" si="657"/>
        <v>0</v>
      </c>
      <c r="BE206" s="104"/>
      <c r="BF206" s="117">
        <f t="shared" si="658"/>
        <v>0</v>
      </c>
      <c r="BG206" s="104"/>
      <c r="BH206" s="117">
        <f t="shared" si="659"/>
        <v>0</v>
      </c>
      <c r="BI206" s="104"/>
      <c r="BJ206" s="117">
        <f t="shared" si="660"/>
        <v>0</v>
      </c>
      <c r="BK206" s="104"/>
      <c r="BL206" s="117">
        <f t="shared" si="661"/>
        <v>0</v>
      </c>
      <c r="BM206" s="104"/>
      <c r="BN206" s="117">
        <f t="shared" si="662"/>
        <v>0</v>
      </c>
      <c r="BO206" s="104"/>
      <c r="BP206" s="104"/>
      <c r="BQ206" s="104"/>
      <c r="BR206" s="117">
        <f t="shared" si="663"/>
        <v>0</v>
      </c>
      <c r="BS206" s="104"/>
      <c r="BT206" s="104"/>
      <c r="BU206" s="104"/>
      <c r="BV206" s="117">
        <f t="shared" si="664"/>
        <v>0</v>
      </c>
      <c r="BW206" s="104"/>
      <c r="BX206" s="117">
        <f t="shared" si="665"/>
        <v>0</v>
      </c>
      <c r="BY206" s="104"/>
      <c r="BZ206" s="117">
        <f t="shared" si="666"/>
        <v>0</v>
      </c>
      <c r="CA206" s="104"/>
      <c r="CB206" s="118">
        <f t="shared" si="667"/>
        <v>0</v>
      </c>
      <c r="CC206" s="104"/>
      <c r="CD206" s="117">
        <f t="shared" si="668"/>
        <v>0</v>
      </c>
      <c r="CE206" s="109"/>
      <c r="CF206" s="117">
        <f t="shared" si="669"/>
        <v>0</v>
      </c>
      <c r="CG206" s="104"/>
      <c r="CH206" s="108"/>
      <c r="CI206" s="104"/>
      <c r="CJ206" s="104"/>
      <c r="CK206" s="110"/>
      <c r="CL206" s="117">
        <f t="shared" si="670"/>
        <v>0</v>
      </c>
      <c r="CM206" s="104"/>
      <c r="CN206" s="117">
        <f t="shared" si="671"/>
        <v>0</v>
      </c>
      <c r="CO206" s="104"/>
      <c r="CP206" s="117">
        <f t="shared" si="672"/>
        <v>0</v>
      </c>
      <c r="CQ206" s="104"/>
      <c r="CR206" s="117"/>
      <c r="CS206" s="104"/>
      <c r="CT206" s="104"/>
      <c r="CU206" s="105">
        <f t="shared" si="641"/>
        <v>0</v>
      </c>
      <c r="CV206" s="118">
        <f t="shared" si="642"/>
        <v>0</v>
      </c>
    </row>
    <row r="207" spans="1:100" ht="30" customHeight="1" x14ac:dyDescent="0.25">
      <c r="A207" s="76"/>
      <c r="B207" s="98">
        <v>175</v>
      </c>
      <c r="C207" s="125" t="s">
        <v>495</v>
      </c>
      <c r="D207" s="100" t="s">
        <v>496</v>
      </c>
      <c r="E207" s="80">
        <v>28004</v>
      </c>
      <c r="F207" s="121">
        <v>4.37</v>
      </c>
      <c r="G207" s="89">
        <v>1</v>
      </c>
      <c r="H207" s="90"/>
      <c r="I207" s="90"/>
      <c r="J207" s="90"/>
      <c r="K207" s="116">
        <v>0.88839999999999997</v>
      </c>
      <c r="L207" s="169">
        <v>1.4</v>
      </c>
      <c r="M207" s="169">
        <v>1.68</v>
      </c>
      <c r="N207" s="169">
        <v>2.23</v>
      </c>
      <c r="O207" s="170">
        <v>2.57</v>
      </c>
      <c r="P207" s="104">
        <v>0</v>
      </c>
      <c r="Q207" s="117">
        <f t="shared" si="643"/>
        <v>0</v>
      </c>
      <c r="R207" s="117"/>
      <c r="S207" s="117">
        <f t="shared" si="644"/>
        <v>0</v>
      </c>
      <c r="T207" s="117"/>
      <c r="U207" s="117">
        <f t="shared" si="645"/>
        <v>0</v>
      </c>
      <c r="V207" s="104"/>
      <c r="W207" s="117">
        <f t="shared" si="646"/>
        <v>0</v>
      </c>
      <c r="X207" s="104">
        <v>68</v>
      </c>
      <c r="Y207" s="117">
        <f t="shared" si="647"/>
        <v>15418920.24298496</v>
      </c>
      <c r="Z207" s="104"/>
      <c r="AA207" s="117">
        <f t="shared" si="648"/>
        <v>0</v>
      </c>
      <c r="AB207" s="104"/>
      <c r="AC207" s="104"/>
      <c r="AD207" s="104"/>
      <c r="AE207" s="117">
        <f t="shared" si="649"/>
        <v>0</v>
      </c>
      <c r="AF207" s="104">
        <v>0</v>
      </c>
      <c r="AG207" s="117">
        <f t="shared" si="650"/>
        <v>0</v>
      </c>
      <c r="AH207" s="104"/>
      <c r="AI207" s="117">
        <f t="shared" si="651"/>
        <v>0</v>
      </c>
      <c r="AJ207" s="104"/>
      <c r="AK207" s="117">
        <f t="shared" si="652"/>
        <v>0</v>
      </c>
      <c r="AL207" s="109">
        <v>0</v>
      </c>
      <c r="AM207" s="117">
        <f t="shared" si="653"/>
        <v>0</v>
      </c>
      <c r="AN207" s="104"/>
      <c r="AO207" s="117">
        <f t="shared" si="654"/>
        <v>0</v>
      </c>
      <c r="AP207" s="104"/>
      <c r="AQ207" s="104"/>
      <c r="AR207" s="104"/>
      <c r="AS207" s="104"/>
      <c r="AT207" s="104"/>
      <c r="AU207" s="117">
        <f t="shared" si="655"/>
        <v>0</v>
      </c>
      <c r="AV207" s="88" t="e">
        <f>AU207-#REF!</f>
        <v>#REF!</v>
      </c>
      <c r="AW207" s="104">
        <v>0</v>
      </c>
      <c r="AX207" s="104"/>
      <c r="AY207" s="104"/>
      <c r="AZ207" s="117">
        <f t="shared" si="656"/>
        <v>0</v>
      </c>
      <c r="BA207" s="104"/>
      <c r="BB207" s="104"/>
      <c r="BC207" s="104"/>
      <c r="BD207" s="117">
        <f t="shared" si="657"/>
        <v>0</v>
      </c>
      <c r="BE207" s="104"/>
      <c r="BF207" s="117">
        <f t="shared" si="658"/>
        <v>0</v>
      </c>
      <c r="BG207" s="104"/>
      <c r="BH207" s="117">
        <f t="shared" si="659"/>
        <v>0</v>
      </c>
      <c r="BI207" s="104"/>
      <c r="BJ207" s="117">
        <f t="shared" si="660"/>
        <v>0</v>
      </c>
      <c r="BK207" s="104"/>
      <c r="BL207" s="117">
        <f t="shared" si="661"/>
        <v>0</v>
      </c>
      <c r="BM207" s="104"/>
      <c r="BN207" s="117">
        <f t="shared" si="662"/>
        <v>0</v>
      </c>
      <c r="BO207" s="104"/>
      <c r="BP207" s="104"/>
      <c r="BQ207" s="104"/>
      <c r="BR207" s="117">
        <f t="shared" si="663"/>
        <v>0</v>
      </c>
      <c r="BS207" s="104"/>
      <c r="BT207" s="104"/>
      <c r="BU207" s="104"/>
      <c r="BV207" s="117">
        <f t="shared" si="664"/>
        <v>0</v>
      </c>
      <c r="BW207" s="104"/>
      <c r="BX207" s="117">
        <f t="shared" si="665"/>
        <v>0</v>
      </c>
      <c r="BY207" s="104"/>
      <c r="BZ207" s="117">
        <f t="shared" si="666"/>
        <v>0</v>
      </c>
      <c r="CA207" s="104"/>
      <c r="CB207" s="118">
        <f t="shared" si="667"/>
        <v>0</v>
      </c>
      <c r="CC207" s="104"/>
      <c r="CD207" s="117">
        <f t="shared" si="668"/>
        <v>0</v>
      </c>
      <c r="CE207" s="109"/>
      <c r="CF207" s="117">
        <f t="shared" si="669"/>
        <v>0</v>
      </c>
      <c r="CG207" s="104"/>
      <c r="CH207" s="108"/>
      <c r="CI207" s="104"/>
      <c r="CJ207" s="104"/>
      <c r="CK207" s="110"/>
      <c r="CL207" s="117">
        <f t="shared" si="670"/>
        <v>0</v>
      </c>
      <c r="CM207" s="104"/>
      <c r="CN207" s="117">
        <f t="shared" si="671"/>
        <v>0</v>
      </c>
      <c r="CO207" s="104"/>
      <c r="CP207" s="117">
        <f t="shared" si="672"/>
        <v>0</v>
      </c>
      <c r="CQ207" s="104"/>
      <c r="CR207" s="117"/>
      <c r="CS207" s="104"/>
      <c r="CT207" s="104"/>
      <c r="CU207" s="105">
        <f t="shared" si="641"/>
        <v>68</v>
      </c>
      <c r="CV207" s="118">
        <f t="shared" si="642"/>
        <v>15418920.24298496</v>
      </c>
    </row>
    <row r="208" spans="1:100" ht="30" customHeight="1" x14ac:dyDescent="0.25">
      <c r="A208" s="76"/>
      <c r="B208" s="98">
        <v>176</v>
      </c>
      <c r="C208" s="125" t="s">
        <v>497</v>
      </c>
      <c r="D208" s="100" t="s">
        <v>498</v>
      </c>
      <c r="E208" s="80">
        <v>28004</v>
      </c>
      <c r="F208" s="121">
        <v>5.85</v>
      </c>
      <c r="G208" s="89">
        <v>1</v>
      </c>
      <c r="H208" s="90"/>
      <c r="I208" s="90"/>
      <c r="J208" s="90"/>
      <c r="K208" s="116">
        <v>0.87050000000000005</v>
      </c>
      <c r="L208" s="169">
        <v>1.4</v>
      </c>
      <c r="M208" s="169">
        <v>1.68</v>
      </c>
      <c r="N208" s="169">
        <v>2.23</v>
      </c>
      <c r="O208" s="170">
        <v>2.57</v>
      </c>
      <c r="P208" s="104">
        <v>0</v>
      </c>
      <c r="Q208" s="117">
        <f t="shared" si="643"/>
        <v>0</v>
      </c>
      <c r="R208" s="117"/>
      <c r="S208" s="117">
        <f t="shared" si="644"/>
        <v>0</v>
      </c>
      <c r="T208" s="117"/>
      <c r="U208" s="117">
        <f t="shared" si="645"/>
        <v>0</v>
      </c>
      <c r="V208" s="104"/>
      <c r="W208" s="117">
        <f t="shared" si="646"/>
        <v>0</v>
      </c>
      <c r="X208" s="104"/>
      <c r="Y208" s="117">
        <f t="shared" si="647"/>
        <v>0</v>
      </c>
      <c r="Z208" s="104"/>
      <c r="AA208" s="117">
        <f t="shared" si="648"/>
        <v>0</v>
      </c>
      <c r="AB208" s="104"/>
      <c r="AC208" s="104"/>
      <c r="AD208" s="104"/>
      <c r="AE208" s="117">
        <f t="shared" si="649"/>
        <v>0</v>
      </c>
      <c r="AF208" s="104">
        <v>0</v>
      </c>
      <c r="AG208" s="117">
        <f t="shared" si="650"/>
        <v>0</v>
      </c>
      <c r="AH208" s="104"/>
      <c r="AI208" s="117">
        <f t="shared" si="651"/>
        <v>0</v>
      </c>
      <c r="AJ208" s="104"/>
      <c r="AK208" s="117">
        <f t="shared" si="652"/>
        <v>0</v>
      </c>
      <c r="AL208" s="109">
        <v>0</v>
      </c>
      <c r="AM208" s="117">
        <f t="shared" si="653"/>
        <v>0</v>
      </c>
      <c r="AN208" s="104"/>
      <c r="AO208" s="117">
        <f t="shared" si="654"/>
        <v>0</v>
      </c>
      <c r="AP208" s="104"/>
      <c r="AQ208" s="104"/>
      <c r="AR208" s="104"/>
      <c r="AS208" s="104"/>
      <c r="AT208" s="104"/>
      <c r="AU208" s="117">
        <f t="shared" si="655"/>
        <v>0</v>
      </c>
      <c r="AV208" s="88" t="e">
        <f>AU208-#REF!</f>
        <v>#REF!</v>
      </c>
      <c r="AW208" s="104">
        <v>0</v>
      </c>
      <c r="AX208" s="104"/>
      <c r="AY208" s="104"/>
      <c r="AZ208" s="117">
        <f t="shared" si="656"/>
        <v>0</v>
      </c>
      <c r="BA208" s="104"/>
      <c r="BB208" s="104"/>
      <c r="BC208" s="104"/>
      <c r="BD208" s="117">
        <f t="shared" si="657"/>
        <v>0</v>
      </c>
      <c r="BE208" s="104"/>
      <c r="BF208" s="117">
        <f t="shared" si="658"/>
        <v>0</v>
      </c>
      <c r="BG208" s="104"/>
      <c r="BH208" s="117">
        <f t="shared" si="659"/>
        <v>0</v>
      </c>
      <c r="BI208" s="104"/>
      <c r="BJ208" s="117">
        <f t="shared" si="660"/>
        <v>0</v>
      </c>
      <c r="BK208" s="104"/>
      <c r="BL208" s="117">
        <f t="shared" si="661"/>
        <v>0</v>
      </c>
      <c r="BM208" s="104"/>
      <c r="BN208" s="117">
        <f t="shared" si="662"/>
        <v>0</v>
      </c>
      <c r="BO208" s="104"/>
      <c r="BP208" s="104"/>
      <c r="BQ208" s="104"/>
      <c r="BR208" s="117">
        <f t="shared" si="663"/>
        <v>0</v>
      </c>
      <c r="BS208" s="104"/>
      <c r="BT208" s="104"/>
      <c r="BU208" s="104"/>
      <c r="BV208" s="117">
        <f t="shared" si="664"/>
        <v>0</v>
      </c>
      <c r="BW208" s="104"/>
      <c r="BX208" s="117">
        <f t="shared" si="665"/>
        <v>0</v>
      </c>
      <c r="BY208" s="104"/>
      <c r="BZ208" s="117">
        <f t="shared" si="666"/>
        <v>0</v>
      </c>
      <c r="CA208" s="104"/>
      <c r="CB208" s="118">
        <f t="shared" si="667"/>
        <v>0</v>
      </c>
      <c r="CC208" s="104"/>
      <c r="CD208" s="117">
        <f t="shared" si="668"/>
        <v>0</v>
      </c>
      <c r="CE208" s="109"/>
      <c r="CF208" s="117">
        <f t="shared" si="669"/>
        <v>0</v>
      </c>
      <c r="CG208" s="104"/>
      <c r="CH208" s="108"/>
      <c r="CI208" s="104"/>
      <c r="CJ208" s="104"/>
      <c r="CK208" s="110"/>
      <c r="CL208" s="117">
        <f t="shared" si="670"/>
        <v>0</v>
      </c>
      <c r="CM208" s="104"/>
      <c r="CN208" s="117">
        <f t="shared" si="671"/>
        <v>0</v>
      </c>
      <c r="CO208" s="104"/>
      <c r="CP208" s="117">
        <f t="shared" si="672"/>
        <v>0</v>
      </c>
      <c r="CQ208" s="104"/>
      <c r="CR208" s="117"/>
      <c r="CS208" s="104"/>
      <c r="CT208" s="104"/>
      <c r="CU208" s="105">
        <f t="shared" si="641"/>
        <v>0</v>
      </c>
      <c r="CV208" s="118">
        <f t="shared" si="642"/>
        <v>0</v>
      </c>
    </row>
    <row r="209" spans="1:100" ht="30" customHeight="1" x14ac:dyDescent="0.25">
      <c r="A209" s="76"/>
      <c r="B209" s="98">
        <v>177</v>
      </c>
      <c r="C209" s="125" t="s">
        <v>499</v>
      </c>
      <c r="D209" s="100" t="s">
        <v>500</v>
      </c>
      <c r="E209" s="80">
        <v>28004</v>
      </c>
      <c r="F209" s="121">
        <v>6.57</v>
      </c>
      <c r="G209" s="89">
        <v>1</v>
      </c>
      <c r="H209" s="90"/>
      <c r="I209" s="90"/>
      <c r="J209" s="90"/>
      <c r="K209" s="116">
        <v>0.88490000000000002</v>
      </c>
      <c r="L209" s="169">
        <v>1.4</v>
      </c>
      <c r="M209" s="169">
        <v>1.68</v>
      </c>
      <c r="N209" s="169">
        <v>2.23</v>
      </c>
      <c r="O209" s="170">
        <v>2.57</v>
      </c>
      <c r="P209" s="104">
        <v>0</v>
      </c>
      <c r="Q209" s="117">
        <f t="shared" si="643"/>
        <v>0</v>
      </c>
      <c r="R209" s="117"/>
      <c r="S209" s="117">
        <f t="shared" si="644"/>
        <v>0</v>
      </c>
      <c r="T209" s="117"/>
      <c r="U209" s="117">
        <f t="shared" si="645"/>
        <v>0</v>
      </c>
      <c r="V209" s="104"/>
      <c r="W209" s="117">
        <f t="shared" si="646"/>
        <v>0</v>
      </c>
      <c r="X209" s="104">
        <v>44</v>
      </c>
      <c r="Y209" s="117">
        <f t="shared" si="647"/>
        <v>14972467.875425277</v>
      </c>
      <c r="Z209" s="104"/>
      <c r="AA209" s="117">
        <f t="shared" si="648"/>
        <v>0</v>
      </c>
      <c r="AB209" s="104"/>
      <c r="AC209" s="104"/>
      <c r="AD209" s="104"/>
      <c r="AE209" s="117">
        <f t="shared" si="649"/>
        <v>0</v>
      </c>
      <c r="AF209" s="104">
        <v>0</v>
      </c>
      <c r="AG209" s="117">
        <f t="shared" si="650"/>
        <v>0</v>
      </c>
      <c r="AH209" s="104"/>
      <c r="AI209" s="117">
        <f t="shared" si="651"/>
        <v>0</v>
      </c>
      <c r="AJ209" s="104"/>
      <c r="AK209" s="117">
        <f t="shared" si="652"/>
        <v>0</v>
      </c>
      <c r="AL209" s="109">
        <v>0</v>
      </c>
      <c r="AM209" s="117">
        <f t="shared" si="653"/>
        <v>0</v>
      </c>
      <c r="AN209" s="104"/>
      <c r="AO209" s="117">
        <f t="shared" si="654"/>
        <v>0</v>
      </c>
      <c r="AP209" s="104"/>
      <c r="AQ209" s="104"/>
      <c r="AR209" s="104"/>
      <c r="AS209" s="104"/>
      <c r="AT209" s="104"/>
      <c r="AU209" s="117">
        <f t="shared" si="655"/>
        <v>0</v>
      </c>
      <c r="AV209" s="88" t="e">
        <f>AU209-#REF!</f>
        <v>#REF!</v>
      </c>
      <c r="AW209" s="104">
        <v>0</v>
      </c>
      <c r="AX209" s="104"/>
      <c r="AY209" s="104"/>
      <c r="AZ209" s="117">
        <f t="shared" si="656"/>
        <v>0</v>
      </c>
      <c r="BA209" s="104"/>
      <c r="BB209" s="104"/>
      <c r="BC209" s="104"/>
      <c r="BD209" s="117">
        <f t="shared" si="657"/>
        <v>0</v>
      </c>
      <c r="BE209" s="104"/>
      <c r="BF209" s="117">
        <f t="shared" si="658"/>
        <v>0</v>
      </c>
      <c r="BG209" s="104"/>
      <c r="BH209" s="117">
        <f t="shared" si="659"/>
        <v>0</v>
      </c>
      <c r="BI209" s="104"/>
      <c r="BJ209" s="117">
        <f t="shared" si="660"/>
        <v>0</v>
      </c>
      <c r="BK209" s="104"/>
      <c r="BL209" s="117">
        <f t="shared" si="661"/>
        <v>0</v>
      </c>
      <c r="BM209" s="104"/>
      <c r="BN209" s="117">
        <f t="shared" si="662"/>
        <v>0</v>
      </c>
      <c r="BO209" s="104"/>
      <c r="BP209" s="104"/>
      <c r="BQ209" s="104"/>
      <c r="BR209" s="117">
        <f t="shared" si="663"/>
        <v>0</v>
      </c>
      <c r="BS209" s="104"/>
      <c r="BT209" s="104"/>
      <c r="BU209" s="104"/>
      <c r="BV209" s="117">
        <f t="shared" si="664"/>
        <v>0</v>
      </c>
      <c r="BW209" s="104"/>
      <c r="BX209" s="117">
        <f t="shared" si="665"/>
        <v>0</v>
      </c>
      <c r="BY209" s="104"/>
      <c r="BZ209" s="117">
        <f t="shared" si="666"/>
        <v>0</v>
      </c>
      <c r="CA209" s="104"/>
      <c r="CB209" s="118">
        <f t="shared" si="667"/>
        <v>0</v>
      </c>
      <c r="CC209" s="104"/>
      <c r="CD209" s="117">
        <f t="shared" si="668"/>
        <v>0</v>
      </c>
      <c r="CE209" s="109"/>
      <c r="CF209" s="117">
        <f t="shared" si="669"/>
        <v>0</v>
      </c>
      <c r="CG209" s="104"/>
      <c r="CH209" s="108"/>
      <c r="CI209" s="104"/>
      <c r="CJ209" s="104"/>
      <c r="CK209" s="110"/>
      <c r="CL209" s="117">
        <f t="shared" si="670"/>
        <v>0</v>
      </c>
      <c r="CM209" s="104"/>
      <c r="CN209" s="117">
        <f t="shared" si="671"/>
        <v>0</v>
      </c>
      <c r="CO209" s="104"/>
      <c r="CP209" s="117">
        <f t="shared" si="672"/>
        <v>0</v>
      </c>
      <c r="CQ209" s="104"/>
      <c r="CR209" s="117"/>
      <c r="CS209" s="104"/>
      <c r="CT209" s="104"/>
      <c r="CU209" s="105">
        <f t="shared" si="641"/>
        <v>44</v>
      </c>
      <c r="CV209" s="118">
        <f t="shared" si="642"/>
        <v>14972467.875425277</v>
      </c>
    </row>
    <row r="210" spans="1:100" ht="30" customHeight="1" x14ac:dyDescent="0.25">
      <c r="A210" s="76"/>
      <c r="B210" s="98">
        <v>178</v>
      </c>
      <c r="C210" s="125" t="s">
        <v>501</v>
      </c>
      <c r="D210" s="100" t="s">
        <v>502</v>
      </c>
      <c r="E210" s="80">
        <v>28004</v>
      </c>
      <c r="F210" s="90">
        <v>9.49</v>
      </c>
      <c r="G210" s="89">
        <v>1</v>
      </c>
      <c r="H210" s="90"/>
      <c r="I210" s="90"/>
      <c r="J210" s="90"/>
      <c r="K210" s="116">
        <v>0.46029999999999999</v>
      </c>
      <c r="L210" s="169">
        <v>1.4</v>
      </c>
      <c r="M210" s="169">
        <v>1.68</v>
      </c>
      <c r="N210" s="169">
        <v>2.23</v>
      </c>
      <c r="O210" s="170">
        <v>2.57</v>
      </c>
      <c r="P210" s="104">
        <v>0</v>
      </c>
      <c r="Q210" s="117">
        <f t="shared" si="643"/>
        <v>0</v>
      </c>
      <c r="R210" s="117"/>
      <c r="S210" s="117">
        <f t="shared" si="644"/>
        <v>0</v>
      </c>
      <c r="T210" s="117"/>
      <c r="U210" s="117">
        <f t="shared" si="645"/>
        <v>0</v>
      </c>
      <c r="V210" s="104"/>
      <c r="W210" s="117">
        <f t="shared" si="646"/>
        <v>0</v>
      </c>
      <c r="X210" s="104">
        <v>17</v>
      </c>
      <c r="Y210" s="117">
        <f t="shared" si="647"/>
        <v>6514284.628284161</v>
      </c>
      <c r="Z210" s="104"/>
      <c r="AA210" s="117">
        <f t="shared" si="648"/>
        <v>0</v>
      </c>
      <c r="AB210" s="104"/>
      <c r="AC210" s="104"/>
      <c r="AD210" s="104"/>
      <c r="AE210" s="117">
        <f t="shared" si="649"/>
        <v>0</v>
      </c>
      <c r="AF210" s="104">
        <v>0</v>
      </c>
      <c r="AG210" s="117">
        <f t="shared" si="650"/>
        <v>0</v>
      </c>
      <c r="AH210" s="104"/>
      <c r="AI210" s="117">
        <f t="shared" si="651"/>
        <v>0</v>
      </c>
      <c r="AJ210" s="104"/>
      <c r="AK210" s="117">
        <f t="shared" si="652"/>
        <v>0</v>
      </c>
      <c r="AL210" s="109">
        <v>0</v>
      </c>
      <c r="AM210" s="117">
        <f t="shared" si="653"/>
        <v>0</v>
      </c>
      <c r="AN210" s="104"/>
      <c r="AO210" s="117">
        <f t="shared" si="654"/>
        <v>0</v>
      </c>
      <c r="AP210" s="104"/>
      <c r="AQ210" s="104"/>
      <c r="AR210" s="104"/>
      <c r="AS210" s="104"/>
      <c r="AT210" s="104"/>
      <c r="AU210" s="117">
        <f t="shared" si="655"/>
        <v>0</v>
      </c>
      <c r="AV210" s="88" t="e">
        <f>AU210-#REF!</f>
        <v>#REF!</v>
      </c>
      <c r="AW210" s="104">
        <v>0</v>
      </c>
      <c r="AX210" s="104"/>
      <c r="AY210" s="104"/>
      <c r="AZ210" s="117">
        <f t="shared" si="656"/>
        <v>0</v>
      </c>
      <c r="BA210" s="104"/>
      <c r="BB210" s="104"/>
      <c r="BC210" s="104"/>
      <c r="BD210" s="117">
        <f t="shared" si="657"/>
        <v>0</v>
      </c>
      <c r="BE210" s="104"/>
      <c r="BF210" s="117">
        <f t="shared" si="658"/>
        <v>0</v>
      </c>
      <c r="BG210" s="104"/>
      <c r="BH210" s="117">
        <f t="shared" si="659"/>
        <v>0</v>
      </c>
      <c r="BI210" s="104"/>
      <c r="BJ210" s="117">
        <f t="shared" si="660"/>
        <v>0</v>
      </c>
      <c r="BK210" s="104"/>
      <c r="BL210" s="117">
        <f t="shared" si="661"/>
        <v>0</v>
      </c>
      <c r="BM210" s="104"/>
      <c r="BN210" s="117">
        <f t="shared" si="662"/>
        <v>0</v>
      </c>
      <c r="BO210" s="104"/>
      <c r="BP210" s="104"/>
      <c r="BQ210" s="104"/>
      <c r="BR210" s="117">
        <f t="shared" si="663"/>
        <v>0</v>
      </c>
      <c r="BS210" s="104"/>
      <c r="BT210" s="104"/>
      <c r="BU210" s="104"/>
      <c r="BV210" s="117">
        <f t="shared" si="664"/>
        <v>0</v>
      </c>
      <c r="BW210" s="104"/>
      <c r="BX210" s="117">
        <f t="shared" si="665"/>
        <v>0</v>
      </c>
      <c r="BY210" s="104"/>
      <c r="BZ210" s="117">
        <f t="shared" si="666"/>
        <v>0</v>
      </c>
      <c r="CA210" s="104"/>
      <c r="CB210" s="118">
        <f t="shared" si="667"/>
        <v>0</v>
      </c>
      <c r="CC210" s="104"/>
      <c r="CD210" s="117">
        <f t="shared" si="668"/>
        <v>0</v>
      </c>
      <c r="CE210" s="109"/>
      <c r="CF210" s="117">
        <f t="shared" si="669"/>
        <v>0</v>
      </c>
      <c r="CG210" s="104"/>
      <c r="CH210" s="108"/>
      <c r="CI210" s="104"/>
      <c r="CJ210" s="104"/>
      <c r="CK210" s="110"/>
      <c r="CL210" s="117">
        <f t="shared" si="670"/>
        <v>0</v>
      </c>
      <c r="CM210" s="104"/>
      <c r="CN210" s="117">
        <f t="shared" si="671"/>
        <v>0</v>
      </c>
      <c r="CO210" s="104"/>
      <c r="CP210" s="117">
        <f t="shared" si="672"/>
        <v>0</v>
      </c>
      <c r="CQ210" s="104"/>
      <c r="CR210" s="117"/>
      <c r="CS210" s="104"/>
      <c r="CT210" s="104"/>
      <c r="CU210" s="105">
        <f t="shared" si="641"/>
        <v>17</v>
      </c>
      <c r="CV210" s="118">
        <f t="shared" si="642"/>
        <v>6514284.628284161</v>
      </c>
    </row>
    <row r="211" spans="1:100" ht="30" customHeight="1" x14ac:dyDescent="0.25">
      <c r="A211" s="76"/>
      <c r="B211" s="98">
        <v>179</v>
      </c>
      <c r="C211" s="125" t="s">
        <v>503</v>
      </c>
      <c r="D211" s="100" t="s">
        <v>504</v>
      </c>
      <c r="E211" s="80">
        <v>28004</v>
      </c>
      <c r="F211" s="121">
        <v>16.32</v>
      </c>
      <c r="G211" s="89">
        <v>1</v>
      </c>
      <c r="H211" s="90"/>
      <c r="I211" s="90"/>
      <c r="J211" s="90"/>
      <c r="K211" s="116">
        <v>0.2676</v>
      </c>
      <c r="L211" s="169">
        <v>1.4</v>
      </c>
      <c r="M211" s="169">
        <v>1.68</v>
      </c>
      <c r="N211" s="169">
        <v>2.23</v>
      </c>
      <c r="O211" s="170">
        <v>2.57</v>
      </c>
      <c r="P211" s="104">
        <v>0</v>
      </c>
      <c r="Q211" s="117">
        <f t="shared" si="643"/>
        <v>0</v>
      </c>
      <c r="R211" s="117"/>
      <c r="S211" s="117">
        <f t="shared" si="644"/>
        <v>0</v>
      </c>
      <c r="T211" s="117"/>
      <c r="U211" s="117">
        <f t="shared" si="645"/>
        <v>0</v>
      </c>
      <c r="V211" s="104"/>
      <c r="W211" s="117">
        <f t="shared" si="646"/>
        <v>0</v>
      </c>
      <c r="X211" s="104">
        <v>16</v>
      </c>
      <c r="Y211" s="117">
        <f t="shared" si="647"/>
        <v>9190931.9412940796</v>
      </c>
      <c r="Z211" s="104"/>
      <c r="AA211" s="117">
        <f t="shared" si="648"/>
        <v>0</v>
      </c>
      <c r="AB211" s="104"/>
      <c r="AC211" s="104"/>
      <c r="AD211" s="104"/>
      <c r="AE211" s="117">
        <f t="shared" si="649"/>
        <v>0</v>
      </c>
      <c r="AF211" s="104">
        <v>0</v>
      </c>
      <c r="AG211" s="117">
        <f t="shared" si="650"/>
        <v>0</v>
      </c>
      <c r="AH211" s="104"/>
      <c r="AI211" s="117">
        <f t="shared" si="651"/>
        <v>0</v>
      </c>
      <c r="AJ211" s="104"/>
      <c r="AK211" s="117">
        <f t="shared" si="652"/>
        <v>0</v>
      </c>
      <c r="AL211" s="109">
        <v>0</v>
      </c>
      <c r="AM211" s="117">
        <f t="shared" si="653"/>
        <v>0</v>
      </c>
      <c r="AN211" s="104"/>
      <c r="AO211" s="117">
        <f t="shared" si="654"/>
        <v>0</v>
      </c>
      <c r="AP211" s="104"/>
      <c r="AQ211" s="104"/>
      <c r="AR211" s="104"/>
      <c r="AS211" s="104"/>
      <c r="AT211" s="104"/>
      <c r="AU211" s="117">
        <f t="shared" si="655"/>
        <v>0</v>
      </c>
      <c r="AV211" s="88" t="e">
        <f>AU211-#REF!</f>
        <v>#REF!</v>
      </c>
      <c r="AW211" s="104">
        <v>0</v>
      </c>
      <c r="AX211" s="104"/>
      <c r="AY211" s="104"/>
      <c r="AZ211" s="117">
        <f t="shared" si="656"/>
        <v>0</v>
      </c>
      <c r="BA211" s="104"/>
      <c r="BB211" s="104"/>
      <c r="BC211" s="104"/>
      <c r="BD211" s="117">
        <f t="shared" si="657"/>
        <v>0</v>
      </c>
      <c r="BE211" s="104"/>
      <c r="BF211" s="117">
        <f t="shared" si="658"/>
        <v>0</v>
      </c>
      <c r="BG211" s="104"/>
      <c r="BH211" s="117">
        <f t="shared" si="659"/>
        <v>0</v>
      </c>
      <c r="BI211" s="104"/>
      <c r="BJ211" s="117">
        <f t="shared" si="660"/>
        <v>0</v>
      </c>
      <c r="BK211" s="104"/>
      <c r="BL211" s="117">
        <f t="shared" si="661"/>
        <v>0</v>
      </c>
      <c r="BM211" s="104"/>
      <c r="BN211" s="117">
        <f t="shared" si="662"/>
        <v>0</v>
      </c>
      <c r="BO211" s="104"/>
      <c r="BP211" s="104"/>
      <c r="BQ211" s="104"/>
      <c r="BR211" s="117">
        <f t="shared" si="663"/>
        <v>0</v>
      </c>
      <c r="BS211" s="104"/>
      <c r="BT211" s="104"/>
      <c r="BU211" s="104"/>
      <c r="BV211" s="117">
        <f t="shared" si="664"/>
        <v>0</v>
      </c>
      <c r="BW211" s="104"/>
      <c r="BX211" s="117">
        <f t="shared" si="665"/>
        <v>0</v>
      </c>
      <c r="BY211" s="104"/>
      <c r="BZ211" s="117">
        <f t="shared" si="666"/>
        <v>0</v>
      </c>
      <c r="CA211" s="104"/>
      <c r="CB211" s="118">
        <f t="shared" si="667"/>
        <v>0</v>
      </c>
      <c r="CC211" s="104"/>
      <c r="CD211" s="117">
        <f t="shared" si="668"/>
        <v>0</v>
      </c>
      <c r="CE211" s="109"/>
      <c r="CF211" s="117">
        <f t="shared" si="669"/>
        <v>0</v>
      </c>
      <c r="CG211" s="104"/>
      <c r="CH211" s="108"/>
      <c r="CI211" s="104"/>
      <c r="CJ211" s="104"/>
      <c r="CK211" s="110"/>
      <c r="CL211" s="117">
        <f t="shared" si="670"/>
        <v>0</v>
      </c>
      <c r="CM211" s="104"/>
      <c r="CN211" s="117">
        <f t="shared" si="671"/>
        <v>0</v>
      </c>
      <c r="CO211" s="104"/>
      <c r="CP211" s="117">
        <f t="shared" si="672"/>
        <v>0</v>
      </c>
      <c r="CQ211" s="104"/>
      <c r="CR211" s="117"/>
      <c r="CS211" s="104"/>
      <c r="CT211" s="104"/>
      <c r="CU211" s="105">
        <f t="shared" si="641"/>
        <v>16</v>
      </c>
      <c r="CV211" s="118">
        <f t="shared" si="642"/>
        <v>9190931.9412940796</v>
      </c>
    </row>
    <row r="212" spans="1:100" ht="78" x14ac:dyDescent="0.25">
      <c r="A212" s="76"/>
      <c r="B212" s="98">
        <v>180</v>
      </c>
      <c r="C212" s="125" t="s">
        <v>505</v>
      </c>
      <c r="D212" s="231" t="s">
        <v>506</v>
      </c>
      <c r="E212" s="80">
        <v>28004</v>
      </c>
      <c r="F212" s="232">
        <v>0.38</v>
      </c>
      <c r="G212" s="89">
        <v>1</v>
      </c>
      <c r="H212" s="90"/>
      <c r="I212" s="90"/>
      <c r="J212" s="90"/>
      <c r="K212" s="53"/>
      <c r="L212" s="169">
        <v>1.4</v>
      </c>
      <c r="M212" s="169">
        <v>1.68</v>
      </c>
      <c r="N212" s="169">
        <v>2.23</v>
      </c>
      <c r="O212" s="170">
        <v>2.57</v>
      </c>
      <c r="P212" s="104">
        <v>6</v>
      </c>
      <c r="Q212" s="104">
        <f t="shared" ref="Q212:Q215" si="673">(P212*$E212*$F212*$G212*$L212*$Q$11)</f>
        <v>98327.644800000009</v>
      </c>
      <c r="R212" s="104">
        <v>0</v>
      </c>
      <c r="S212" s="104">
        <f>(R212*$E212*$F212*$G212*$L212*$S$11)</f>
        <v>0</v>
      </c>
      <c r="T212" s="104">
        <v>1</v>
      </c>
      <c r="U212" s="104">
        <f>(T212*$E212*$F212*$G212*$L212*$U$11)</f>
        <v>20857.379199999996</v>
      </c>
      <c r="V212" s="104"/>
      <c r="W212" s="105">
        <f>(V212*$E212*$F212*$G212*$L212*$W$11)</f>
        <v>0</v>
      </c>
      <c r="X212" s="104"/>
      <c r="Y212" s="104">
        <f>(X212*$E212*$F212*$G212*$L212*$Y$11)</f>
        <v>0</v>
      </c>
      <c r="Z212" s="104"/>
      <c r="AA212" s="104">
        <f>(Z212*$E212*$F212*$G212*$L212*$AA$11)</f>
        <v>0</v>
      </c>
      <c r="AB212" s="104"/>
      <c r="AC212" s="104"/>
      <c r="AD212" s="104"/>
      <c r="AE212" s="104">
        <f>(AD212*$E212*$F212*$G212*$L212*$AE$11)</f>
        <v>0</v>
      </c>
      <c r="AF212" s="104">
        <v>3</v>
      </c>
      <c r="AG212" s="105">
        <f>(AF212*$E212*$F212*$G212*$L212*$AG$11)</f>
        <v>49163.822400000005</v>
      </c>
      <c r="AH212" s="104"/>
      <c r="AI212" s="104">
        <f>(AH212*$E212*$F212*$G212*$L212*$AI$11)</f>
        <v>0</v>
      </c>
      <c r="AJ212" s="104"/>
      <c r="AK212" s="104">
        <f>(AJ212*$E212*$F212*$G212*$M212*$AK$11)</f>
        <v>0</v>
      </c>
      <c r="AL212" s="107">
        <v>0</v>
      </c>
      <c r="AM212" s="104">
        <f>(AL212*$E212*$F212*$G212*$M212*$AM$11)</f>
        <v>0</v>
      </c>
      <c r="AN212" s="104"/>
      <c r="AO212" s="108">
        <f>(AN212*$E212*$F212*$G212*$M212*$AO$11)</f>
        <v>0</v>
      </c>
      <c r="AP212" s="104"/>
      <c r="AQ212" s="104">
        <f>(AP212*$E212*$F212*$G212*$L212*$AQ$11)</f>
        <v>0</v>
      </c>
      <c r="AR212" s="104"/>
      <c r="AS212" s="105">
        <f>(AR212*$E212*$F212*$G212*$L212*$AS$11)</f>
        <v>0</v>
      </c>
      <c r="AT212" s="104"/>
      <c r="AU212" s="104">
        <f>(AT212*$E212*$F212*$G212*$L212*$AU$11)</f>
        <v>0</v>
      </c>
      <c r="AV212" s="88" t="e">
        <f>AU212-#REF!</f>
        <v>#REF!</v>
      </c>
      <c r="AW212" s="104">
        <v>0</v>
      </c>
      <c r="AX212" s="104">
        <f>(AW212*$E212*$F212*$G212*$M212*$AX$11)</f>
        <v>0</v>
      </c>
      <c r="AY212" s="104"/>
      <c r="AZ212" s="104">
        <f>(AY212*$E212*$F212*$G212*$M212*$AZ$11)</f>
        <v>0</v>
      </c>
      <c r="BA212" s="104"/>
      <c r="BB212" s="105">
        <f>(BA212*$E212*$F212*$G212*$M212*$BB$11)</f>
        <v>0</v>
      </c>
      <c r="BC212" s="104"/>
      <c r="BD212" s="104">
        <f>(BC212*$E212*$F212*$G212*$M212*$BD$11)</f>
        <v>0</v>
      </c>
      <c r="BE212" s="104"/>
      <c r="BF212" s="104">
        <f>(BE212*$E212*$F212*$G212*$M212*$BF$11)</f>
        <v>0</v>
      </c>
      <c r="BG212" s="104"/>
      <c r="BH212" s="105">
        <f>(BG212*$E212*$F212*$G212*$M212*$BH$11)</f>
        <v>0</v>
      </c>
      <c r="BI212" s="104"/>
      <c r="BJ212" s="108">
        <f>(BI212*$E212*$F212*$G212*$M212*$BJ$11)</f>
        <v>0</v>
      </c>
      <c r="BK212" s="104"/>
      <c r="BL212" s="104">
        <f>(BK212*$E212*$F212*$G212*$L212*$BL$11)</f>
        <v>0</v>
      </c>
      <c r="BM212" s="104"/>
      <c r="BN212" s="104">
        <f>(BM212*$E212*$F212*$G212*$L212*$BN$11)</f>
        <v>0</v>
      </c>
      <c r="BO212" s="104"/>
      <c r="BP212" s="104">
        <f>(BO212*$E212*$F212*$G212*$L212*$BP$11)</f>
        <v>0</v>
      </c>
      <c r="BQ212" s="104"/>
      <c r="BR212" s="104">
        <f>(BQ212*$E212*$F212*$G212*$M212*$BR$11)</f>
        <v>0</v>
      </c>
      <c r="BS212" s="104"/>
      <c r="BT212" s="105">
        <f>(BS212*$E212*$F212*$G212*$L212*$BT$11)</f>
        <v>0</v>
      </c>
      <c r="BU212" s="104"/>
      <c r="BV212" s="105">
        <f>(BU212*$E212*$F212*$G212*$L212*$BV$11)</f>
        <v>0</v>
      </c>
      <c r="BW212" s="104"/>
      <c r="BX212" s="104">
        <f>(BW212*$E212*$F212*$G212*$L212*$BX$11)</f>
        <v>0</v>
      </c>
      <c r="BY212" s="104"/>
      <c r="BZ212" s="104">
        <f>(BY212*$E212*$F212*$G212*$L212*$BZ$11)</f>
        <v>0</v>
      </c>
      <c r="CA212" s="104"/>
      <c r="CB212" s="104">
        <f>(CA212*$E212*$F212*$G212*$L212*$CB$11)</f>
        <v>0</v>
      </c>
      <c r="CC212" s="104"/>
      <c r="CD212" s="104">
        <f>(CC212*$E212*$F212*$G212*$M212*$CD$11)</f>
        <v>0</v>
      </c>
      <c r="CE212" s="109"/>
      <c r="CF212" s="104">
        <f>(CE212*$E212*$F212*$G212*$M212*$CF$11)</f>
        <v>0</v>
      </c>
      <c r="CG212" s="104"/>
      <c r="CH212" s="108"/>
      <c r="CI212" s="104"/>
      <c r="CJ212" s="104">
        <f>(CI212*$E212*$F212*$G212*$M212*$CJ$11)</f>
        <v>0</v>
      </c>
      <c r="CK212" s="110"/>
      <c r="CL212" s="104">
        <f>(CK212*$E212*$F212*$G212*$M212*$CL$11)</f>
        <v>0</v>
      </c>
      <c r="CM212" s="104"/>
      <c r="CN212" s="104">
        <f>(CM212*$E212*$F212*$G212*$M212*$CN$11)</f>
        <v>0</v>
      </c>
      <c r="CO212" s="104"/>
      <c r="CP212" s="104">
        <f>(CO212*$E212*$F212*$G212*$N212*$CP$11)</f>
        <v>0</v>
      </c>
      <c r="CQ212" s="104"/>
      <c r="CR212" s="111"/>
      <c r="CS212" s="104"/>
      <c r="CT212" s="104">
        <f t="shared" ref="CT212:CT215" si="674">(CS212*$E212*$F212*$G212*$L212*CT$11)/12*6+(CS212*$E212*$F212*$G212*1*CT$11)/12*6</f>
        <v>0</v>
      </c>
      <c r="CU212" s="105">
        <f t="shared" si="641"/>
        <v>10</v>
      </c>
      <c r="CV212" s="105">
        <f t="shared" si="642"/>
        <v>168348.84640000001</v>
      </c>
    </row>
    <row r="213" spans="1:100" ht="78" x14ac:dyDescent="0.25">
      <c r="A213" s="76"/>
      <c r="B213" s="98">
        <v>181</v>
      </c>
      <c r="C213" s="125" t="s">
        <v>507</v>
      </c>
      <c r="D213" s="231" t="s">
        <v>508</v>
      </c>
      <c r="E213" s="80">
        <v>28004</v>
      </c>
      <c r="F213" s="232">
        <v>1.29</v>
      </c>
      <c r="G213" s="89">
        <v>1</v>
      </c>
      <c r="H213" s="90"/>
      <c r="I213" s="90"/>
      <c r="J213" s="90"/>
      <c r="K213" s="53"/>
      <c r="L213" s="169">
        <v>1.4</v>
      </c>
      <c r="M213" s="169">
        <v>1.68</v>
      </c>
      <c r="N213" s="169">
        <v>2.23</v>
      </c>
      <c r="O213" s="170">
        <v>2.57</v>
      </c>
      <c r="P213" s="104">
        <v>46</v>
      </c>
      <c r="Q213" s="104">
        <f t="shared" si="673"/>
        <v>2559106.3344000001</v>
      </c>
      <c r="R213" s="104">
        <v>0</v>
      </c>
      <c r="S213" s="104">
        <f>(R213*$E213*$F213*$G213*$L213*$S$11)</f>
        <v>0</v>
      </c>
      <c r="T213" s="104">
        <v>2</v>
      </c>
      <c r="U213" s="104">
        <f>(T213*$E213*$F213*$G213*$L213*$U$11)</f>
        <v>141610.62719999999</v>
      </c>
      <c r="V213" s="104"/>
      <c r="W213" s="105">
        <f>(V213*$E213*$F213*$G213*$L213*$W$11)</f>
        <v>0</v>
      </c>
      <c r="X213" s="104"/>
      <c r="Y213" s="104">
        <f>(X213*$E213*$F213*$G213*$L213*$Y$11)</f>
        <v>0</v>
      </c>
      <c r="Z213" s="104"/>
      <c r="AA213" s="104">
        <f>(Z213*$E213*$F213*$G213*$L213*$AA$11)</f>
        <v>0</v>
      </c>
      <c r="AB213" s="104"/>
      <c r="AC213" s="104"/>
      <c r="AD213" s="104"/>
      <c r="AE213" s="104">
        <f>(AD213*$E213*$F213*$G213*$L213*$AE$11)</f>
        <v>0</v>
      </c>
      <c r="AF213" s="104">
        <v>7</v>
      </c>
      <c r="AG213" s="105">
        <f>(AF213*$E213*$F213*$G213*$L213*$AG$11)</f>
        <v>389429.22480000003</v>
      </c>
      <c r="AH213" s="104"/>
      <c r="AI213" s="104">
        <f>(AH213*$E213*$F213*$G213*$L213*$AI$11)</f>
        <v>0</v>
      </c>
      <c r="AJ213" s="104"/>
      <c r="AK213" s="104">
        <f>(AJ213*$E213*$F213*$G213*$M213*$AK$11)</f>
        <v>0</v>
      </c>
      <c r="AL213" s="107"/>
      <c r="AM213" s="104">
        <f>(AL213*$E213*$F213*$G213*$M213*$AM$11)</f>
        <v>0</v>
      </c>
      <c r="AN213" s="104"/>
      <c r="AO213" s="108">
        <f>(AN213*$E213*$F213*$G213*$M213*$AO$11)</f>
        <v>0</v>
      </c>
      <c r="AP213" s="104"/>
      <c r="AQ213" s="104">
        <f>(AP213*$E213*$F213*$G213*$L213*$AQ$11)</f>
        <v>0</v>
      </c>
      <c r="AR213" s="104"/>
      <c r="AS213" s="105">
        <f>(AR213*$E213*$F213*$G213*$L213*$AS$11)</f>
        <v>0</v>
      </c>
      <c r="AT213" s="104"/>
      <c r="AU213" s="104">
        <f>(AT213*$E213*$F213*$G213*$L213*$AU$11)</f>
        <v>0</v>
      </c>
      <c r="AV213" s="88" t="e">
        <f>AU213-#REF!</f>
        <v>#REF!</v>
      </c>
      <c r="AW213" s="104">
        <v>0</v>
      </c>
      <c r="AX213" s="104">
        <f>(AW213*$E213*$F213*$G213*$M213*$AX$11)</f>
        <v>0</v>
      </c>
      <c r="AY213" s="104"/>
      <c r="AZ213" s="104">
        <f>(AY213*$E213*$F213*$G213*$M213*$AZ$11)</f>
        <v>0</v>
      </c>
      <c r="BA213" s="104"/>
      <c r="BB213" s="105">
        <f>(BA213*$E213*$F213*$G213*$M213*$BB$11)</f>
        <v>0</v>
      </c>
      <c r="BC213" s="104"/>
      <c r="BD213" s="104">
        <f>(BC213*$E213*$F213*$G213*$M213*$BD$11)</f>
        <v>0</v>
      </c>
      <c r="BE213" s="104"/>
      <c r="BF213" s="104">
        <f>(BE213*$E213*$F213*$G213*$M213*$BF$11)</f>
        <v>0</v>
      </c>
      <c r="BG213" s="104"/>
      <c r="BH213" s="105">
        <f>(BG213*$E213*$F213*$G213*$M213*$BH$11)</f>
        <v>0</v>
      </c>
      <c r="BI213" s="104"/>
      <c r="BJ213" s="108">
        <f>(BI213*$E213*$F213*$G213*$M213*$BJ$11)</f>
        <v>0</v>
      </c>
      <c r="BK213" s="104"/>
      <c r="BL213" s="104">
        <f>(BK213*$E213*$F213*$G213*$L213*$BL$11)</f>
        <v>0</v>
      </c>
      <c r="BM213" s="104"/>
      <c r="BN213" s="104">
        <f>(BM213*$E213*$F213*$G213*$L213*$BN$11)</f>
        <v>0</v>
      </c>
      <c r="BO213" s="104"/>
      <c r="BP213" s="104">
        <f>(BO213*$E213*$F213*$G213*$L213*$BP$11)</f>
        <v>0</v>
      </c>
      <c r="BQ213" s="104"/>
      <c r="BR213" s="104">
        <f>(BQ213*$E213*$F213*$G213*$M213*$BR$11)</f>
        <v>0</v>
      </c>
      <c r="BS213" s="104"/>
      <c r="BT213" s="105">
        <f>(BS213*$E213*$F213*$G213*$L213*$BT$11)</f>
        <v>0</v>
      </c>
      <c r="BU213" s="104"/>
      <c r="BV213" s="105">
        <f>(BU213*$E213*$F213*$G213*$L213*$BV$11)</f>
        <v>0</v>
      </c>
      <c r="BW213" s="104"/>
      <c r="BX213" s="104">
        <f>(BW213*$E213*$F213*$G213*$L213*$BX$11)</f>
        <v>0</v>
      </c>
      <c r="BY213" s="104"/>
      <c r="BZ213" s="104">
        <f>(BY213*$E213*$F213*$G213*$L213*$BZ$11)</f>
        <v>0</v>
      </c>
      <c r="CA213" s="104"/>
      <c r="CB213" s="104">
        <f>(CA213*$E213*$F213*$G213*$L213*$CB$11)</f>
        <v>0</v>
      </c>
      <c r="CC213" s="104"/>
      <c r="CD213" s="104">
        <f>(CC213*$E213*$F213*$G213*$M213*$CD$11)</f>
        <v>0</v>
      </c>
      <c r="CE213" s="109"/>
      <c r="CF213" s="104">
        <f>(CE213*$E213*$F213*$G213*$M213*$CF$11)</f>
        <v>0</v>
      </c>
      <c r="CG213" s="104"/>
      <c r="CH213" s="108"/>
      <c r="CI213" s="104"/>
      <c r="CJ213" s="104">
        <f>(CI213*$E213*$F213*$G213*$M213*$CJ$11)</f>
        <v>0</v>
      </c>
      <c r="CK213" s="110"/>
      <c r="CL213" s="104">
        <f>(CK213*$E213*$F213*$G213*$M213*$CL$11)</f>
        <v>0</v>
      </c>
      <c r="CM213" s="104"/>
      <c r="CN213" s="104">
        <f>(CM213*$E213*$F213*$G213*$M213*$CN$11)</f>
        <v>0</v>
      </c>
      <c r="CO213" s="104"/>
      <c r="CP213" s="104">
        <f>(CO213*$E213*$F213*$G213*$N213*$CP$11)</f>
        <v>0</v>
      </c>
      <c r="CQ213" s="104"/>
      <c r="CR213" s="111"/>
      <c r="CS213" s="104"/>
      <c r="CT213" s="104">
        <f t="shared" si="674"/>
        <v>0</v>
      </c>
      <c r="CU213" s="105">
        <f t="shared" si="641"/>
        <v>55</v>
      </c>
      <c r="CV213" s="105">
        <f t="shared" si="642"/>
        <v>3090146.1864</v>
      </c>
    </row>
    <row r="214" spans="1:100" ht="78" x14ac:dyDescent="0.25">
      <c r="A214" s="76"/>
      <c r="B214" s="98">
        <v>182</v>
      </c>
      <c r="C214" s="125" t="s">
        <v>509</v>
      </c>
      <c r="D214" s="231" t="s">
        <v>510</v>
      </c>
      <c r="E214" s="80">
        <v>28004</v>
      </c>
      <c r="F214" s="232">
        <v>2.75</v>
      </c>
      <c r="G214" s="89">
        <v>1</v>
      </c>
      <c r="H214" s="90"/>
      <c r="I214" s="90"/>
      <c r="J214" s="90"/>
      <c r="K214" s="53"/>
      <c r="L214" s="169">
        <v>1.4</v>
      </c>
      <c r="M214" s="169">
        <v>1.68</v>
      </c>
      <c r="N214" s="169">
        <v>2.23</v>
      </c>
      <c r="O214" s="170">
        <v>2.57</v>
      </c>
      <c r="P214" s="104">
        <v>12</v>
      </c>
      <c r="Q214" s="104">
        <f t="shared" si="673"/>
        <v>1423163.2799999998</v>
      </c>
      <c r="R214" s="104"/>
      <c r="S214" s="104">
        <f>(R214*$E214*$F214*$G214*$L214*$S$11)</f>
        <v>0</v>
      </c>
      <c r="T214" s="104">
        <v>3</v>
      </c>
      <c r="U214" s="104">
        <f>(T214*$E214*$F214*$G214*$L214*$U$11)</f>
        <v>452824.67999999993</v>
      </c>
      <c r="V214" s="104"/>
      <c r="W214" s="105">
        <f>(V214*$E214*$F214*$G214*$L214*$W$11)</f>
        <v>0</v>
      </c>
      <c r="X214" s="104">
        <v>11</v>
      </c>
      <c r="Y214" s="104">
        <f>(X214*$E214*$F214*$G214*$L214*$Y$11)</f>
        <v>1660357.1599999997</v>
      </c>
      <c r="Z214" s="104"/>
      <c r="AA214" s="104">
        <f>(Z214*$E214*$F214*$G214*$L214*$AA$11)</f>
        <v>0</v>
      </c>
      <c r="AB214" s="104"/>
      <c r="AC214" s="104"/>
      <c r="AD214" s="104">
        <v>5</v>
      </c>
      <c r="AE214" s="104">
        <f>(AD214*$E214*$F214*$G214*$L214*$AE$11)</f>
        <v>592984.70000000007</v>
      </c>
      <c r="AF214" s="104">
        <v>0</v>
      </c>
      <c r="AG214" s="105">
        <f>(AF214*$E214*$F214*$G214*$L214*$AG$11)</f>
        <v>0</v>
      </c>
      <c r="AH214" s="104"/>
      <c r="AI214" s="104">
        <f>(AH214*$E214*$F214*$G214*$L214*$AI$11)</f>
        <v>0</v>
      </c>
      <c r="AJ214" s="104"/>
      <c r="AK214" s="104">
        <f>(AJ214*$E214*$F214*$G214*$M214*$AK$11)</f>
        <v>0</v>
      </c>
      <c r="AL214" s="107"/>
      <c r="AM214" s="104">
        <f>(AL214*$E214*$F214*$G214*$M214*$AM$11)</f>
        <v>0</v>
      </c>
      <c r="AN214" s="104"/>
      <c r="AO214" s="108">
        <f>(AN214*$E214*$F214*$G214*$M214*$AO$11)</f>
        <v>0</v>
      </c>
      <c r="AP214" s="104"/>
      <c r="AQ214" s="104">
        <f>(AP214*$E214*$F214*$G214*$L214*$AQ$11)</f>
        <v>0</v>
      </c>
      <c r="AR214" s="104"/>
      <c r="AS214" s="105">
        <f>(AR214*$E214*$F214*$G214*$L214*$AS$11)</f>
        <v>0</v>
      </c>
      <c r="AT214" s="104"/>
      <c r="AU214" s="104">
        <f>(AT214*$E214*$F214*$G214*$L214*$AU$11)</f>
        <v>0</v>
      </c>
      <c r="AV214" s="88" t="e">
        <f>AU214-#REF!</f>
        <v>#REF!</v>
      </c>
      <c r="AW214" s="104">
        <v>0</v>
      </c>
      <c r="AX214" s="104">
        <f>(AW214*$E214*$F214*$G214*$M214*$AX$11)</f>
        <v>0</v>
      </c>
      <c r="AY214" s="104"/>
      <c r="AZ214" s="104">
        <f>(AY214*$E214*$F214*$G214*$M214*$AZ$11)</f>
        <v>0</v>
      </c>
      <c r="BA214" s="104"/>
      <c r="BB214" s="105">
        <f>(BA214*$E214*$F214*$G214*$M214*$BB$11)</f>
        <v>0</v>
      </c>
      <c r="BC214" s="104"/>
      <c r="BD214" s="104">
        <f>(BC214*$E214*$F214*$G214*$M214*$BD$11)</f>
        <v>0</v>
      </c>
      <c r="BE214" s="104"/>
      <c r="BF214" s="104">
        <f>(BE214*$E214*$F214*$G214*$M214*$BF$11)</f>
        <v>0</v>
      </c>
      <c r="BG214" s="104"/>
      <c r="BH214" s="105">
        <f>(BG214*$E214*$F214*$G214*$M214*$BH$11)</f>
        <v>0</v>
      </c>
      <c r="BI214" s="104"/>
      <c r="BJ214" s="108">
        <f>(BI214*$E214*$F214*$G214*$M214*$BJ$11)</f>
        <v>0</v>
      </c>
      <c r="BK214" s="104"/>
      <c r="BL214" s="104">
        <f>(BK214*$E214*$F214*$G214*$L214*$BL$11)</f>
        <v>0</v>
      </c>
      <c r="BM214" s="104"/>
      <c r="BN214" s="104">
        <f>(BM214*$E214*$F214*$G214*$L214*$BN$11)</f>
        <v>0</v>
      </c>
      <c r="BO214" s="104"/>
      <c r="BP214" s="104">
        <f>(BO214*$E214*$F214*$G214*$L214*$BP$11)</f>
        <v>0</v>
      </c>
      <c r="BQ214" s="104"/>
      <c r="BR214" s="104">
        <f>(BQ214*$E214*$F214*$G214*$M214*$BR$11)</f>
        <v>0</v>
      </c>
      <c r="BS214" s="104"/>
      <c r="BT214" s="105">
        <f>(BS214*$E214*$F214*$G214*$L214*$BT$11)</f>
        <v>0</v>
      </c>
      <c r="BU214" s="104"/>
      <c r="BV214" s="105">
        <f>(BU214*$E214*$F214*$G214*$L214*$BV$11)</f>
        <v>0</v>
      </c>
      <c r="BW214" s="104"/>
      <c r="BX214" s="104">
        <f>(BW214*$E214*$F214*$G214*$L214*$BX$11)</f>
        <v>0</v>
      </c>
      <c r="BY214" s="104"/>
      <c r="BZ214" s="104">
        <f>(BY214*$E214*$F214*$G214*$L214*$BZ$11)</f>
        <v>0</v>
      </c>
      <c r="CA214" s="104"/>
      <c r="CB214" s="104">
        <f>(CA214*$E214*$F214*$G214*$L214*$CB$11)</f>
        <v>0</v>
      </c>
      <c r="CC214" s="104"/>
      <c r="CD214" s="104">
        <f>(CC214*$E214*$F214*$G214*$M214*$CD$11)</f>
        <v>0</v>
      </c>
      <c r="CE214" s="109"/>
      <c r="CF214" s="104">
        <f>(CE214*$E214*$F214*$G214*$M214*$CF$11)</f>
        <v>0</v>
      </c>
      <c r="CG214" s="104"/>
      <c r="CH214" s="108"/>
      <c r="CI214" s="104"/>
      <c r="CJ214" s="104">
        <f>(CI214*$E214*$F214*$G214*$M214*$CJ$11)</f>
        <v>0</v>
      </c>
      <c r="CK214" s="110"/>
      <c r="CL214" s="104">
        <f>(CK214*$E214*$F214*$G214*$M214*$CL$11)</f>
        <v>0</v>
      </c>
      <c r="CM214" s="104"/>
      <c r="CN214" s="104">
        <f>(CM214*$E214*$F214*$G214*$M214*$CN$11)</f>
        <v>0</v>
      </c>
      <c r="CO214" s="104"/>
      <c r="CP214" s="104">
        <f>(CO214*$E214*$F214*$G214*$N214*$CP$11)</f>
        <v>0</v>
      </c>
      <c r="CQ214" s="104"/>
      <c r="CR214" s="111"/>
      <c r="CS214" s="104"/>
      <c r="CT214" s="104">
        <f t="shared" si="674"/>
        <v>0</v>
      </c>
      <c r="CU214" s="105">
        <f t="shared" si="641"/>
        <v>31</v>
      </c>
      <c r="CV214" s="105">
        <f t="shared" si="642"/>
        <v>4129329.8199999994</v>
      </c>
    </row>
    <row r="215" spans="1:100" ht="78" x14ac:dyDescent="0.25">
      <c r="A215" s="76"/>
      <c r="B215" s="98">
        <v>183</v>
      </c>
      <c r="C215" s="125" t="s">
        <v>511</v>
      </c>
      <c r="D215" s="231" t="s">
        <v>512</v>
      </c>
      <c r="E215" s="80">
        <v>28004</v>
      </c>
      <c r="F215" s="232">
        <v>5.21</v>
      </c>
      <c r="G215" s="89">
        <v>1</v>
      </c>
      <c r="H215" s="90"/>
      <c r="I215" s="90"/>
      <c r="J215" s="90"/>
      <c r="K215" s="53"/>
      <c r="L215" s="169">
        <v>1.4</v>
      </c>
      <c r="M215" s="169">
        <v>1.68</v>
      </c>
      <c r="N215" s="169">
        <v>2.23</v>
      </c>
      <c r="O215" s="170">
        <v>2.57</v>
      </c>
      <c r="P215" s="104">
        <v>1</v>
      </c>
      <c r="Q215" s="104">
        <f t="shared" si="673"/>
        <v>224687.2936</v>
      </c>
      <c r="R215" s="104">
        <v>0</v>
      </c>
      <c r="S215" s="104">
        <f>(R215*$E215*$F215*$G215*$L215*$S$11)</f>
        <v>0</v>
      </c>
      <c r="T215" s="104">
        <v>4</v>
      </c>
      <c r="U215" s="104">
        <f>(T215*$E215*$F215*$G215*$L215*$U$11)</f>
        <v>1143862.5855999999</v>
      </c>
      <c r="V215" s="104"/>
      <c r="W215" s="105">
        <f>(V215*$E215*$F215*$G215*$L215*$W$11)</f>
        <v>0</v>
      </c>
      <c r="X215" s="104">
        <v>5</v>
      </c>
      <c r="Y215" s="104">
        <f>(X215*$E215*$F215*$G215*$L215*$Y$11)</f>
        <v>1429828.2319999998</v>
      </c>
      <c r="Z215" s="104"/>
      <c r="AA215" s="104">
        <f>(Z215*$E215*$F215*$G215*$L215*$AA$11)</f>
        <v>0</v>
      </c>
      <c r="AB215" s="104"/>
      <c r="AC215" s="104"/>
      <c r="AD215" s="104"/>
      <c r="AE215" s="104">
        <f>(AD215*$E215*$F215*$G215*$L215*$AE$11)</f>
        <v>0</v>
      </c>
      <c r="AF215" s="104">
        <v>3</v>
      </c>
      <c r="AG215" s="105">
        <f>(AF215*$E215*$F215*$G215*$L215*$AG$11)</f>
        <v>674061.88079999993</v>
      </c>
      <c r="AH215" s="104"/>
      <c r="AI215" s="104">
        <f>(AH215*$E215*$F215*$G215*$L215*$AI$11)</f>
        <v>0</v>
      </c>
      <c r="AJ215" s="104"/>
      <c r="AK215" s="104">
        <f>(AJ215*$E215*$F215*$G215*$M215*$AK$11)</f>
        <v>0</v>
      </c>
      <c r="AL215" s="107"/>
      <c r="AM215" s="104">
        <f>(AL215*$E215*$F215*$G215*$M215*$AM$11)</f>
        <v>0</v>
      </c>
      <c r="AN215" s="104"/>
      <c r="AO215" s="108">
        <f>(AN215*$E215*$F215*$G215*$M215*$AO$11)</f>
        <v>0</v>
      </c>
      <c r="AP215" s="104"/>
      <c r="AQ215" s="104">
        <f>(AP215*$E215*$F215*$G215*$L215*$AQ$11)</f>
        <v>0</v>
      </c>
      <c r="AR215" s="104"/>
      <c r="AS215" s="105">
        <f>(AR215*$E215*$F215*$G215*$L215*$AS$11)</f>
        <v>0</v>
      </c>
      <c r="AT215" s="104"/>
      <c r="AU215" s="104">
        <f>(AT215*$E215*$F215*$G215*$L215*$AU$11)</f>
        <v>0</v>
      </c>
      <c r="AV215" s="88" t="e">
        <f>AU215-#REF!</f>
        <v>#REF!</v>
      </c>
      <c r="AW215" s="104">
        <v>0</v>
      </c>
      <c r="AX215" s="104">
        <f>(AW215*$E215*$F215*$G215*$M215*$AX$11)</f>
        <v>0</v>
      </c>
      <c r="AY215" s="104"/>
      <c r="AZ215" s="104">
        <f>(AY215*$E215*$F215*$G215*$M215*$AZ$11)</f>
        <v>0</v>
      </c>
      <c r="BA215" s="104"/>
      <c r="BB215" s="105">
        <f>(BA215*$E215*$F215*$G215*$M215*$BB$11)</f>
        <v>0</v>
      </c>
      <c r="BC215" s="104"/>
      <c r="BD215" s="104">
        <f>(BC215*$E215*$F215*$G215*$M215*$BD$11)</f>
        <v>0</v>
      </c>
      <c r="BE215" s="104"/>
      <c r="BF215" s="104">
        <f>(BE215*$E215*$F215*$G215*$M215*$BF$11)</f>
        <v>0</v>
      </c>
      <c r="BG215" s="104"/>
      <c r="BH215" s="105">
        <f>(BG215*$E215*$F215*$G215*$M215*$BH$11)</f>
        <v>0</v>
      </c>
      <c r="BI215" s="104"/>
      <c r="BJ215" s="108">
        <f>(BI215*$E215*$F215*$G215*$M215*$BJ$11)</f>
        <v>0</v>
      </c>
      <c r="BK215" s="104"/>
      <c r="BL215" s="104">
        <f>(BK215*$E215*$F215*$G215*$L215*$BL$11)</f>
        <v>0</v>
      </c>
      <c r="BM215" s="104"/>
      <c r="BN215" s="104">
        <f>(BM215*$E215*$F215*$G215*$L215*$BN$11)</f>
        <v>0</v>
      </c>
      <c r="BO215" s="104"/>
      <c r="BP215" s="104">
        <f>(BO215*$E215*$F215*$G215*$L215*$BP$11)</f>
        <v>0</v>
      </c>
      <c r="BQ215" s="104"/>
      <c r="BR215" s="104">
        <f>(BQ215*$E215*$F215*$G215*$M215*$BR$11)</f>
        <v>0</v>
      </c>
      <c r="BS215" s="104"/>
      <c r="BT215" s="105">
        <f>(BS215*$E215*$F215*$G215*$L215*$BT$11)</f>
        <v>0</v>
      </c>
      <c r="BU215" s="104"/>
      <c r="BV215" s="105">
        <f>(BU215*$E215*$F215*$G215*$L215*$BV$11)</f>
        <v>0</v>
      </c>
      <c r="BW215" s="104"/>
      <c r="BX215" s="104">
        <f>(BW215*$E215*$F215*$G215*$L215*$BX$11)</f>
        <v>0</v>
      </c>
      <c r="BY215" s="104"/>
      <c r="BZ215" s="104">
        <f>(BY215*$E215*$F215*$G215*$L215*$BZ$11)</f>
        <v>0</v>
      </c>
      <c r="CA215" s="104"/>
      <c r="CB215" s="104">
        <f>(CA215*$E215*$F215*$G215*$L215*$CB$11)</f>
        <v>0</v>
      </c>
      <c r="CC215" s="104"/>
      <c r="CD215" s="104">
        <f>(CC215*$E215*$F215*$G215*$M215*$CD$11)</f>
        <v>0</v>
      </c>
      <c r="CE215" s="109"/>
      <c r="CF215" s="104">
        <f>(CE215*$E215*$F215*$G215*$M215*$CF$11)</f>
        <v>0</v>
      </c>
      <c r="CG215" s="104"/>
      <c r="CH215" s="108"/>
      <c r="CI215" s="104"/>
      <c r="CJ215" s="104">
        <f>(CI215*$E215*$F215*$G215*$M215*$CJ$11)</f>
        <v>0</v>
      </c>
      <c r="CK215" s="110"/>
      <c r="CL215" s="104">
        <f>(CK215*$E215*$F215*$G215*$M215*$CL$11)</f>
        <v>0</v>
      </c>
      <c r="CM215" s="104"/>
      <c r="CN215" s="104">
        <f>(CM215*$E215*$F215*$G215*$M215*$CN$11)</f>
        <v>0</v>
      </c>
      <c r="CO215" s="104"/>
      <c r="CP215" s="104">
        <f>(CO215*$E215*$F215*$G215*$N215*$CP$11)</f>
        <v>0</v>
      </c>
      <c r="CQ215" s="104"/>
      <c r="CR215" s="111"/>
      <c r="CS215" s="104"/>
      <c r="CT215" s="104">
        <f t="shared" si="674"/>
        <v>0</v>
      </c>
      <c r="CU215" s="105">
        <f t="shared" si="641"/>
        <v>13</v>
      </c>
      <c r="CV215" s="105">
        <f t="shared" si="642"/>
        <v>3472439.9919999996</v>
      </c>
    </row>
    <row r="216" spans="1:100" ht="30" customHeight="1" x14ac:dyDescent="0.25">
      <c r="A216" s="76"/>
      <c r="B216" s="98">
        <v>184</v>
      </c>
      <c r="C216" s="125" t="s">
        <v>513</v>
      </c>
      <c r="D216" s="231" t="s">
        <v>514</v>
      </c>
      <c r="E216" s="80">
        <v>28004</v>
      </c>
      <c r="F216" s="232">
        <v>1.34</v>
      </c>
      <c r="G216" s="89">
        <v>1</v>
      </c>
      <c r="H216" s="90"/>
      <c r="I216" s="90"/>
      <c r="J216" s="90"/>
      <c r="K216" s="235">
        <v>0.75760000000000005</v>
      </c>
      <c r="L216" s="169">
        <v>1.4</v>
      </c>
      <c r="M216" s="169">
        <v>1.68</v>
      </c>
      <c r="N216" s="169">
        <v>2.23</v>
      </c>
      <c r="O216" s="170">
        <v>2.57</v>
      </c>
      <c r="P216" s="104">
        <v>158</v>
      </c>
      <c r="Q216" s="117">
        <f t="shared" ref="Q216:Q224" si="675">(P216*$E216*$F216*((1-$K216)+$K216*$L216*$Q$11*$G216))</f>
        <v>8354587.310635522</v>
      </c>
      <c r="R216" s="117"/>
      <c r="S216" s="117">
        <f t="shared" ref="S216:S224" si="676">(R216*$E216*$F216*((1-$K216)+$K216*$L216*$S$11*$G216))</f>
        <v>0</v>
      </c>
      <c r="T216" s="117"/>
      <c r="U216" s="117">
        <f t="shared" ref="U216:U224" si="677">(T216*$E216*$F216*((1-$K216)+$K216*$L216*U$11*$G216))</f>
        <v>0</v>
      </c>
      <c r="V216" s="104"/>
      <c r="W216" s="117">
        <f t="shared" ref="W216:W224" si="678">(V216*$E216*$F216*((1-$K216)+$K216*$L216*$W$11*$G216))</f>
        <v>0</v>
      </c>
      <c r="X216" s="104"/>
      <c r="Y216" s="117">
        <f t="shared" ref="Y216:Y224" si="679">(X216*$E216*$F216*((1-$K216)+$K216*$L216*$Y$11*$G216))</f>
        <v>0</v>
      </c>
      <c r="Z216" s="104"/>
      <c r="AA216" s="117">
        <f t="shared" ref="AA216:AA224" si="680">(Z216*$E216*$F216*((1-$K216)+$K216*$L216*$AA$11*$G216))</f>
        <v>0</v>
      </c>
      <c r="AB216" s="104"/>
      <c r="AC216" s="104"/>
      <c r="AD216" s="104"/>
      <c r="AE216" s="117">
        <f t="shared" ref="AE216:AE224" si="681">(AD216*$E216*$F216*((1-$K216)+$K216*$L216*AE$11*$G216))</f>
        <v>0</v>
      </c>
      <c r="AF216" s="104">
        <v>0</v>
      </c>
      <c r="AG216" s="117">
        <f t="shared" ref="AG216:AG224" si="682">(AF216*$E216*$F216*((1-$K216)+$K216*$G216*AG$11*$L216))</f>
        <v>0</v>
      </c>
      <c r="AH216" s="104"/>
      <c r="AI216" s="117">
        <f t="shared" ref="AI216:AI224" si="683">(AH216*$E216*$F216*((1-$K216)+$K216*$G216*AI$11*$L216))</f>
        <v>0</v>
      </c>
      <c r="AJ216" s="104"/>
      <c r="AK216" s="117">
        <f t="shared" ref="AK216:AK224" si="684">(AJ216*$E216*$F216*((1-$K216)+$K216*$G216*AK$11*$M216))</f>
        <v>0</v>
      </c>
      <c r="AL216" s="107"/>
      <c r="AM216" s="117">
        <f t="shared" ref="AM216:AM224" si="685">(AL216*$E216*$F216*((1-$K216)+$K216*$M216*$AM$11*G216))</f>
        <v>0</v>
      </c>
      <c r="AN216" s="104"/>
      <c r="AO216" s="117">
        <f t="shared" ref="AO216:AO224" si="686">(AN216*$E216*$F216*((1-$K216)+$K216*$G216*AO$11*$M216))</f>
        <v>0</v>
      </c>
      <c r="AP216" s="104"/>
      <c r="AQ216" s="104"/>
      <c r="AR216" s="104"/>
      <c r="AS216" s="104"/>
      <c r="AT216" s="104"/>
      <c r="AU216" s="117">
        <f t="shared" ref="AU216:AU224" si="687">(AT216*$E216*$F216*((1-$K216)+$K216*$G216*AU$11*$L216))</f>
        <v>0</v>
      </c>
      <c r="AV216" s="88" t="e">
        <f>AU216-#REF!</f>
        <v>#REF!</v>
      </c>
      <c r="AW216" s="104">
        <v>0</v>
      </c>
      <c r="AX216" s="104"/>
      <c r="AY216" s="104"/>
      <c r="AZ216" s="117">
        <f t="shared" ref="AZ216:AZ224" si="688">(AY216*$E216*$F216*((1-$K216)+$K216*$G216*AZ$11*$M216))</f>
        <v>0</v>
      </c>
      <c r="BA216" s="104"/>
      <c r="BB216" s="104"/>
      <c r="BC216" s="104"/>
      <c r="BD216" s="117">
        <f t="shared" ref="BD216:BD224" si="689">(BC216*$E216*$F216*((1-$K216)+$K216*$G216*BD$11*$M216))</f>
        <v>0</v>
      </c>
      <c r="BE216" s="104"/>
      <c r="BF216" s="117">
        <f t="shared" ref="BF216:BF224" si="690">(BE216*$E216*$F216*((1-$K216)+$K216*$G216*BF$11*$M216))</f>
        <v>0</v>
      </c>
      <c r="BG216" s="104"/>
      <c r="BH216" s="117">
        <f t="shared" ref="BH216:BH224" si="691">(BG216*$E216*$F216*((1-$K216)+$K216*$G216*BH$11*$M216))</f>
        <v>0</v>
      </c>
      <c r="BI216" s="104"/>
      <c r="BJ216" s="117">
        <f t="shared" ref="BJ216:BJ224" si="692">(BI216*$E216*$F216*((1-$K216)+$K216*$G216*BJ$11*$M216))</f>
        <v>0</v>
      </c>
      <c r="BK216" s="104"/>
      <c r="BL216" s="117">
        <f t="shared" ref="BL216:BL224" si="693">(BK216*$E216*$F216*((1-$K216)+$K216*$G216*BL$11*$L216))</f>
        <v>0</v>
      </c>
      <c r="BM216" s="104"/>
      <c r="BN216" s="117">
        <f t="shared" ref="BN216:BN224" si="694">(BM216*$E216*$F216*((1-$K216)+$K216*$G216*BN$11*$L216))</f>
        <v>0</v>
      </c>
      <c r="BO216" s="104"/>
      <c r="BP216" s="104"/>
      <c r="BQ216" s="104"/>
      <c r="BR216" s="117">
        <f t="shared" ref="BR216:BR224" si="695">(BQ216*$E216*$F216*((1-$K216)+$K216*$G216*BR$11*$M216))</f>
        <v>0</v>
      </c>
      <c r="BS216" s="104"/>
      <c r="BT216" s="104"/>
      <c r="BU216" s="104"/>
      <c r="BV216" s="117">
        <f t="shared" ref="BV216:BV224" si="696">(BU216*$E216*$F216*((1-$K216)+$K216*$G216*BV$11*$L216))</f>
        <v>0</v>
      </c>
      <c r="BW216" s="104"/>
      <c r="BX216" s="117">
        <f t="shared" ref="BX216:BX224" si="697">(BW216*$E216*$F216*((1-$K216)+$K216*$G216*BX$11*$L216))</f>
        <v>0</v>
      </c>
      <c r="BY216" s="104"/>
      <c r="BZ216" s="117">
        <f t="shared" ref="BZ216:BZ224" si="698">(BY216*$E216*$F216*((1-$K216)+$K216*$G216*BZ$11*$L216))</f>
        <v>0</v>
      </c>
      <c r="CA216" s="104"/>
      <c r="CB216" s="118">
        <f t="shared" ref="CB216:CB224" si="699">CA216*$E216*$F216*((1-$K216)+$K216*$L216*$CB$11*$G216)</f>
        <v>0</v>
      </c>
      <c r="CC216" s="104"/>
      <c r="CD216" s="117">
        <f t="shared" ref="CD216:CD224" si="700">(CC216*$E216*$F216*((1-$K216)+$K216*$G216*CD$11*$M216))</f>
        <v>0</v>
      </c>
      <c r="CE216" s="109"/>
      <c r="CF216" s="117">
        <f t="shared" ref="CF216:CF224" si="701">(CE216*$E216*$F216*((1-$K216)+$K216*$G216*CF$11*$M216))</f>
        <v>0</v>
      </c>
      <c r="CG216" s="104"/>
      <c r="CH216" s="108"/>
      <c r="CI216" s="104"/>
      <c r="CJ216" s="104"/>
      <c r="CK216" s="110"/>
      <c r="CL216" s="117">
        <f t="shared" ref="CL216:CL224" si="702">((CK216*$E216*$F216*((1-$K216)+$K216*$G216*CL$11*$M216)))</f>
        <v>0</v>
      </c>
      <c r="CM216" s="104"/>
      <c r="CN216" s="117">
        <f t="shared" ref="CN216:CN224" si="703">(CM216*$E216*$F216*((1-$K216)+$K216*$G216*CN$11*$M216))</f>
        <v>0</v>
      </c>
      <c r="CO216" s="104"/>
      <c r="CP216" s="117">
        <f t="shared" ref="CP216:CP224" si="704">(CO216*$E216*$F216*((1-$K216)+$K216*$G216*CP$11*$N216))</f>
        <v>0</v>
      </c>
      <c r="CQ216" s="104"/>
      <c r="CR216" s="117"/>
      <c r="CS216" s="104"/>
      <c r="CT216" s="104"/>
      <c r="CU216" s="105">
        <f t="shared" si="641"/>
        <v>158</v>
      </c>
      <c r="CV216" s="118">
        <f t="shared" si="642"/>
        <v>8354587.310635522</v>
      </c>
    </row>
    <row r="217" spans="1:100" ht="30" customHeight="1" x14ac:dyDescent="0.25">
      <c r="A217" s="76"/>
      <c r="B217" s="98">
        <v>185</v>
      </c>
      <c r="C217" s="125" t="s">
        <v>515</v>
      </c>
      <c r="D217" s="231" t="s">
        <v>516</v>
      </c>
      <c r="E217" s="80">
        <v>28004</v>
      </c>
      <c r="F217" s="232">
        <v>3.48</v>
      </c>
      <c r="G217" s="89">
        <v>1</v>
      </c>
      <c r="H217" s="90"/>
      <c r="I217" s="90"/>
      <c r="J217" s="90"/>
      <c r="K217" s="235">
        <v>0.75760000000000005</v>
      </c>
      <c r="L217" s="169">
        <v>1.4</v>
      </c>
      <c r="M217" s="169">
        <v>1.68</v>
      </c>
      <c r="N217" s="169">
        <v>2.23</v>
      </c>
      <c r="O217" s="170">
        <v>2.57</v>
      </c>
      <c r="P217" s="104">
        <v>153</v>
      </c>
      <c r="Q217" s="117">
        <f t="shared" si="675"/>
        <v>21010374.39861504</v>
      </c>
      <c r="R217" s="117"/>
      <c r="S217" s="117">
        <f t="shared" si="676"/>
        <v>0</v>
      </c>
      <c r="T217" s="117"/>
      <c r="U217" s="117">
        <f t="shared" si="677"/>
        <v>0</v>
      </c>
      <c r="V217" s="104"/>
      <c r="W217" s="117">
        <f t="shared" si="678"/>
        <v>0</v>
      </c>
      <c r="X217" s="104">
        <v>4</v>
      </c>
      <c r="Y217" s="117">
        <f t="shared" si="679"/>
        <v>673327.06480127992</v>
      </c>
      <c r="Z217" s="104"/>
      <c r="AA217" s="117">
        <f t="shared" si="680"/>
        <v>0</v>
      </c>
      <c r="AB217" s="104"/>
      <c r="AC217" s="104"/>
      <c r="AD217" s="104"/>
      <c r="AE217" s="117">
        <f t="shared" si="681"/>
        <v>0</v>
      </c>
      <c r="AF217" s="104">
        <v>0</v>
      </c>
      <c r="AG217" s="117">
        <f t="shared" si="682"/>
        <v>0</v>
      </c>
      <c r="AH217" s="104"/>
      <c r="AI217" s="117">
        <f t="shared" si="683"/>
        <v>0</v>
      </c>
      <c r="AJ217" s="104"/>
      <c r="AK217" s="117">
        <f t="shared" si="684"/>
        <v>0</v>
      </c>
      <c r="AL217" s="107"/>
      <c r="AM217" s="117">
        <f t="shared" si="685"/>
        <v>0</v>
      </c>
      <c r="AN217" s="104"/>
      <c r="AO217" s="117">
        <f t="shared" si="686"/>
        <v>0</v>
      </c>
      <c r="AP217" s="104"/>
      <c r="AQ217" s="104"/>
      <c r="AR217" s="104"/>
      <c r="AS217" s="104"/>
      <c r="AT217" s="104"/>
      <c r="AU217" s="117">
        <f t="shared" si="687"/>
        <v>0</v>
      </c>
      <c r="AV217" s="88" t="e">
        <f>AU217-#REF!</f>
        <v>#REF!</v>
      </c>
      <c r="AW217" s="104">
        <v>0</v>
      </c>
      <c r="AX217" s="104"/>
      <c r="AY217" s="104"/>
      <c r="AZ217" s="117">
        <f t="shared" si="688"/>
        <v>0</v>
      </c>
      <c r="BA217" s="104"/>
      <c r="BB217" s="104"/>
      <c r="BC217" s="104"/>
      <c r="BD217" s="117">
        <f t="shared" si="689"/>
        <v>0</v>
      </c>
      <c r="BE217" s="104"/>
      <c r="BF217" s="117">
        <f t="shared" si="690"/>
        <v>0</v>
      </c>
      <c r="BG217" s="104"/>
      <c r="BH217" s="117">
        <f t="shared" si="691"/>
        <v>0</v>
      </c>
      <c r="BI217" s="104"/>
      <c r="BJ217" s="117">
        <f t="shared" si="692"/>
        <v>0</v>
      </c>
      <c r="BK217" s="104"/>
      <c r="BL217" s="117">
        <f t="shared" si="693"/>
        <v>0</v>
      </c>
      <c r="BM217" s="104"/>
      <c r="BN217" s="117">
        <f t="shared" si="694"/>
        <v>0</v>
      </c>
      <c r="BO217" s="104"/>
      <c r="BP217" s="104"/>
      <c r="BQ217" s="104"/>
      <c r="BR217" s="117">
        <f t="shared" si="695"/>
        <v>0</v>
      </c>
      <c r="BS217" s="104"/>
      <c r="BT217" s="104"/>
      <c r="BU217" s="104"/>
      <c r="BV217" s="117">
        <f t="shared" si="696"/>
        <v>0</v>
      </c>
      <c r="BW217" s="104"/>
      <c r="BX217" s="117">
        <f t="shared" si="697"/>
        <v>0</v>
      </c>
      <c r="BY217" s="104"/>
      <c r="BZ217" s="117">
        <f t="shared" si="698"/>
        <v>0</v>
      </c>
      <c r="CA217" s="104"/>
      <c r="CB217" s="118">
        <f t="shared" si="699"/>
        <v>0</v>
      </c>
      <c r="CC217" s="104"/>
      <c r="CD217" s="117">
        <f t="shared" si="700"/>
        <v>0</v>
      </c>
      <c r="CE217" s="109"/>
      <c r="CF217" s="117">
        <f t="shared" si="701"/>
        <v>0</v>
      </c>
      <c r="CG217" s="104"/>
      <c r="CH217" s="108"/>
      <c r="CI217" s="104"/>
      <c r="CJ217" s="104"/>
      <c r="CK217" s="110"/>
      <c r="CL217" s="117">
        <f t="shared" si="702"/>
        <v>0</v>
      </c>
      <c r="CM217" s="104"/>
      <c r="CN217" s="117">
        <f t="shared" si="703"/>
        <v>0</v>
      </c>
      <c r="CO217" s="104"/>
      <c r="CP217" s="117">
        <f t="shared" si="704"/>
        <v>0</v>
      </c>
      <c r="CQ217" s="104"/>
      <c r="CR217" s="117"/>
      <c r="CS217" s="104"/>
      <c r="CT217" s="104"/>
      <c r="CU217" s="105">
        <f t="shared" si="641"/>
        <v>157</v>
      </c>
      <c r="CV217" s="118">
        <f t="shared" si="642"/>
        <v>21683701.463416319</v>
      </c>
    </row>
    <row r="218" spans="1:100" ht="30" customHeight="1" x14ac:dyDescent="0.25">
      <c r="A218" s="76"/>
      <c r="B218" s="98">
        <v>186</v>
      </c>
      <c r="C218" s="125" t="s">
        <v>517</v>
      </c>
      <c r="D218" s="231" t="s">
        <v>518</v>
      </c>
      <c r="E218" s="80">
        <v>28004</v>
      </c>
      <c r="F218" s="232">
        <v>6.91</v>
      </c>
      <c r="G218" s="89">
        <v>1</v>
      </c>
      <c r="H218" s="90"/>
      <c r="I218" s="90"/>
      <c r="J218" s="90"/>
      <c r="K218" s="235">
        <v>0.75760000000000005</v>
      </c>
      <c r="L218" s="169">
        <v>1.4</v>
      </c>
      <c r="M218" s="169">
        <v>1.68</v>
      </c>
      <c r="N218" s="169">
        <v>2.23</v>
      </c>
      <c r="O218" s="170">
        <v>2.57</v>
      </c>
      <c r="P218" s="104">
        <v>75</v>
      </c>
      <c r="Q218" s="117">
        <f t="shared" si="675"/>
        <v>20450429.216592003</v>
      </c>
      <c r="R218" s="117"/>
      <c r="S218" s="117">
        <f t="shared" si="676"/>
        <v>0</v>
      </c>
      <c r="T218" s="117"/>
      <c r="U218" s="117">
        <f t="shared" si="677"/>
        <v>0</v>
      </c>
      <c r="V218" s="104"/>
      <c r="W218" s="117">
        <f t="shared" si="678"/>
        <v>0</v>
      </c>
      <c r="X218" s="104">
        <v>7</v>
      </c>
      <c r="Y218" s="117">
        <f t="shared" si="679"/>
        <v>2339714.8077900801</v>
      </c>
      <c r="Z218" s="104"/>
      <c r="AA218" s="117">
        <f t="shared" si="680"/>
        <v>0</v>
      </c>
      <c r="AB218" s="104"/>
      <c r="AC218" s="104"/>
      <c r="AD218" s="104"/>
      <c r="AE218" s="117">
        <f t="shared" si="681"/>
        <v>0</v>
      </c>
      <c r="AF218" s="104">
        <v>0</v>
      </c>
      <c r="AG218" s="117">
        <f t="shared" si="682"/>
        <v>0</v>
      </c>
      <c r="AH218" s="104"/>
      <c r="AI218" s="117">
        <f t="shared" si="683"/>
        <v>0</v>
      </c>
      <c r="AJ218" s="104"/>
      <c r="AK218" s="117">
        <f t="shared" si="684"/>
        <v>0</v>
      </c>
      <c r="AL218" s="107">
        <v>0</v>
      </c>
      <c r="AM218" s="117">
        <f t="shared" si="685"/>
        <v>0</v>
      </c>
      <c r="AN218" s="104"/>
      <c r="AO218" s="117">
        <f t="shared" si="686"/>
        <v>0</v>
      </c>
      <c r="AP218" s="104"/>
      <c r="AQ218" s="104"/>
      <c r="AR218" s="104"/>
      <c r="AS218" s="104"/>
      <c r="AT218" s="104"/>
      <c r="AU218" s="117">
        <f t="shared" si="687"/>
        <v>0</v>
      </c>
      <c r="AV218" s="88" t="e">
        <f>AU218-#REF!</f>
        <v>#REF!</v>
      </c>
      <c r="AW218" s="104">
        <v>0</v>
      </c>
      <c r="AX218" s="104"/>
      <c r="AY218" s="104"/>
      <c r="AZ218" s="117">
        <f t="shared" si="688"/>
        <v>0</v>
      </c>
      <c r="BA218" s="104"/>
      <c r="BB218" s="104"/>
      <c r="BC218" s="104"/>
      <c r="BD218" s="117">
        <f t="shared" si="689"/>
        <v>0</v>
      </c>
      <c r="BE218" s="104"/>
      <c r="BF218" s="117">
        <f t="shared" si="690"/>
        <v>0</v>
      </c>
      <c r="BG218" s="104"/>
      <c r="BH218" s="117">
        <f t="shared" si="691"/>
        <v>0</v>
      </c>
      <c r="BI218" s="104"/>
      <c r="BJ218" s="117">
        <f t="shared" si="692"/>
        <v>0</v>
      </c>
      <c r="BK218" s="104"/>
      <c r="BL218" s="117">
        <f t="shared" si="693"/>
        <v>0</v>
      </c>
      <c r="BM218" s="104"/>
      <c r="BN218" s="117">
        <f t="shared" si="694"/>
        <v>0</v>
      </c>
      <c r="BO218" s="104"/>
      <c r="BP218" s="104"/>
      <c r="BQ218" s="104"/>
      <c r="BR218" s="117">
        <f t="shared" si="695"/>
        <v>0</v>
      </c>
      <c r="BS218" s="104"/>
      <c r="BT218" s="104"/>
      <c r="BU218" s="104"/>
      <c r="BV218" s="117">
        <f t="shared" si="696"/>
        <v>0</v>
      </c>
      <c r="BW218" s="104"/>
      <c r="BX218" s="117">
        <f t="shared" si="697"/>
        <v>0</v>
      </c>
      <c r="BY218" s="104"/>
      <c r="BZ218" s="117">
        <f t="shared" si="698"/>
        <v>0</v>
      </c>
      <c r="CA218" s="104"/>
      <c r="CB218" s="118">
        <f t="shared" si="699"/>
        <v>0</v>
      </c>
      <c r="CC218" s="104"/>
      <c r="CD218" s="117">
        <f t="shared" si="700"/>
        <v>0</v>
      </c>
      <c r="CE218" s="109"/>
      <c r="CF218" s="117">
        <f t="shared" si="701"/>
        <v>0</v>
      </c>
      <c r="CG218" s="104"/>
      <c r="CH218" s="108"/>
      <c r="CI218" s="104"/>
      <c r="CJ218" s="104"/>
      <c r="CK218" s="110"/>
      <c r="CL218" s="117">
        <f t="shared" si="702"/>
        <v>0</v>
      </c>
      <c r="CM218" s="104"/>
      <c r="CN218" s="117">
        <f t="shared" si="703"/>
        <v>0</v>
      </c>
      <c r="CO218" s="104"/>
      <c r="CP218" s="117">
        <f t="shared" si="704"/>
        <v>0</v>
      </c>
      <c r="CQ218" s="104"/>
      <c r="CR218" s="117"/>
      <c r="CS218" s="104"/>
      <c r="CT218" s="104"/>
      <c r="CU218" s="105">
        <f t="shared" si="641"/>
        <v>82</v>
      </c>
      <c r="CV218" s="118">
        <f t="shared" si="642"/>
        <v>22790144.024382085</v>
      </c>
    </row>
    <row r="219" spans="1:100" ht="53.25" customHeight="1" x14ac:dyDescent="0.25">
      <c r="A219" s="76"/>
      <c r="B219" s="98">
        <v>187</v>
      </c>
      <c r="C219" s="125" t="s">
        <v>519</v>
      </c>
      <c r="D219" s="231" t="s">
        <v>520</v>
      </c>
      <c r="E219" s="80">
        <v>28004</v>
      </c>
      <c r="F219" s="232">
        <v>2.4900000000000002</v>
      </c>
      <c r="G219" s="89">
        <v>1</v>
      </c>
      <c r="H219" s="90"/>
      <c r="I219" s="90"/>
      <c r="J219" s="90"/>
      <c r="K219" s="235">
        <v>0.3468</v>
      </c>
      <c r="L219" s="169">
        <v>1.4</v>
      </c>
      <c r="M219" s="169">
        <v>1.68</v>
      </c>
      <c r="N219" s="169">
        <v>2.23</v>
      </c>
      <c r="O219" s="170">
        <v>2.57</v>
      </c>
      <c r="P219" s="104">
        <v>92</v>
      </c>
      <c r="Q219" s="117">
        <f t="shared" si="675"/>
        <v>7616535.4743590411</v>
      </c>
      <c r="R219" s="117"/>
      <c r="S219" s="117">
        <f t="shared" si="676"/>
        <v>0</v>
      </c>
      <c r="T219" s="117"/>
      <c r="U219" s="117">
        <f t="shared" si="677"/>
        <v>0</v>
      </c>
      <c r="V219" s="104"/>
      <c r="W219" s="117">
        <f t="shared" si="678"/>
        <v>0</v>
      </c>
      <c r="X219" s="104"/>
      <c r="Y219" s="117">
        <f t="shared" si="679"/>
        <v>0</v>
      </c>
      <c r="Z219" s="104"/>
      <c r="AA219" s="117">
        <f t="shared" si="680"/>
        <v>0</v>
      </c>
      <c r="AB219" s="104"/>
      <c r="AC219" s="104"/>
      <c r="AD219" s="104"/>
      <c r="AE219" s="117">
        <f t="shared" si="681"/>
        <v>0</v>
      </c>
      <c r="AF219" s="104">
        <v>0</v>
      </c>
      <c r="AG219" s="117">
        <f t="shared" si="682"/>
        <v>0</v>
      </c>
      <c r="AH219" s="104"/>
      <c r="AI219" s="117">
        <f t="shared" si="683"/>
        <v>0</v>
      </c>
      <c r="AJ219" s="104"/>
      <c r="AK219" s="117">
        <f t="shared" si="684"/>
        <v>0</v>
      </c>
      <c r="AL219" s="107"/>
      <c r="AM219" s="117">
        <f t="shared" si="685"/>
        <v>0</v>
      </c>
      <c r="AN219" s="104"/>
      <c r="AO219" s="117">
        <f t="shared" si="686"/>
        <v>0</v>
      </c>
      <c r="AP219" s="104"/>
      <c r="AQ219" s="104"/>
      <c r="AR219" s="104"/>
      <c r="AS219" s="104"/>
      <c r="AT219" s="104"/>
      <c r="AU219" s="117">
        <f t="shared" si="687"/>
        <v>0</v>
      </c>
      <c r="AV219" s="88" t="e">
        <f>AU219-#REF!</f>
        <v>#REF!</v>
      </c>
      <c r="AW219" s="104">
        <v>0</v>
      </c>
      <c r="AX219" s="104"/>
      <c r="AY219" s="104"/>
      <c r="AZ219" s="117">
        <f t="shared" si="688"/>
        <v>0</v>
      </c>
      <c r="BA219" s="104"/>
      <c r="BB219" s="104"/>
      <c r="BC219" s="104"/>
      <c r="BD219" s="117">
        <f t="shared" si="689"/>
        <v>0</v>
      </c>
      <c r="BE219" s="104"/>
      <c r="BF219" s="117">
        <f t="shared" si="690"/>
        <v>0</v>
      </c>
      <c r="BG219" s="104"/>
      <c r="BH219" s="117">
        <f t="shared" si="691"/>
        <v>0</v>
      </c>
      <c r="BI219" s="104"/>
      <c r="BJ219" s="117">
        <f t="shared" si="692"/>
        <v>0</v>
      </c>
      <c r="BK219" s="104"/>
      <c r="BL219" s="117">
        <f t="shared" si="693"/>
        <v>0</v>
      </c>
      <c r="BM219" s="104"/>
      <c r="BN219" s="117">
        <f t="shared" si="694"/>
        <v>0</v>
      </c>
      <c r="BO219" s="104"/>
      <c r="BP219" s="104"/>
      <c r="BQ219" s="104"/>
      <c r="BR219" s="117">
        <f t="shared" si="695"/>
        <v>0</v>
      </c>
      <c r="BS219" s="104"/>
      <c r="BT219" s="104"/>
      <c r="BU219" s="104"/>
      <c r="BV219" s="117">
        <f t="shared" si="696"/>
        <v>0</v>
      </c>
      <c r="BW219" s="104"/>
      <c r="BX219" s="117">
        <f t="shared" si="697"/>
        <v>0</v>
      </c>
      <c r="BY219" s="104"/>
      <c r="BZ219" s="117">
        <f t="shared" si="698"/>
        <v>0</v>
      </c>
      <c r="CA219" s="104"/>
      <c r="CB219" s="118">
        <f t="shared" si="699"/>
        <v>0</v>
      </c>
      <c r="CC219" s="104"/>
      <c r="CD219" s="117">
        <f t="shared" si="700"/>
        <v>0</v>
      </c>
      <c r="CE219" s="109"/>
      <c r="CF219" s="117">
        <f t="shared" si="701"/>
        <v>0</v>
      </c>
      <c r="CG219" s="104"/>
      <c r="CH219" s="108"/>
      <c r="CI219" s="104"/>
      <c r="CJ219" s="104"/>
      <c r="CK219" s="110"/>
      <c r="CL219" s="117">
        <f t="shared" si="702"/>
        <v>0</v>
      </c>
      <c r="CM219" s="104"/>
      <c r="CN219" s="117">
        <f t="shared" si="703"/>
        <v>0</v>
      </c>
      <c r="CO219" s="104"/>
      <c r="CP219" s="117">
        <f t="shared" si="704"/>
        <v>0</v>
      </c>
      <c r="CQ219" s="104"/>
      <c r="CR219" s="117"/>
      <c r="CS219" s="104"/>
      <c r="CT219" s="104"/>
      <c r="CU219" s="105">
        <f t="shared" si="641"/>
        <v>92</v>
      </c>
      <c r="CV219" s="118">
        <f t="shared" si="642"/>
        <v>7616535.4743590411</v>
      </c>
    </row>
    <row r="220" spans="1:100" ht="43.5" customHeight="1" x14ac:dyDescent="0.25">
      <c r="A220" s="76"/>
      <c r="B220" s="98">
        <v>188</v>
      </c>
      <c r="C220" s="125" t="s">
        <v>521</v>
      </c>
      <c r="D220" s="231" t="s">
        <v>522</v>
      </c>
      <c r="E220" s="80">
        <v>28004</v>
      </c>
      <c r="F220" s="232">
        <v>4.83</v>
      </c>
      <c r="G220" s="89">
        <v>1</v>
      </c>
      <c r="H220" s="90"/>
      <c r="I220" s="90"/>
      <c r="J220" s="90"/>
      <c r="K220" s="235">
        <v>0.5454</v>
      </c>
      <c r="L220" s="169">
        <v>1.4</v>
      </c>
      <c r="M220" s="169">
        <v>1.68</v>
      </c>
      <c r="N220" s="169">
        <v>2.23</v>
      </c>
      <c r="O220" s="170">
        <v>2.57</v>
      </c>
      <c r="P220" s="104">
        <v>45</v>
      </c>
      <c r="Q220" s="117">
        <f t="shared" si="675"/>
        <v>7879290.9250104008</v>
      </c>
      <c r="R220" s="117"/>
      <c r="S220" s="117">
        <f t="shared" si="676"/>
        <v>0</v>
      </c>
      <c r="T220" s="117"/>
      <c r="U220" s="117">
        <f t="shared" si="677"/>
        <v>0</v>
      </c>
      <c r="V220" s="104"/>
      <c r="W220" s="117">
        <f t="shared" si="678"/>
        <v>0</v>
      </c>
      <c r="X220" s="104"/>
      <c r="Y220" s="117">
        <f t="shared" si="679"/>
        <v>0</v>
      </c>
      <c r="Z220" s="104"/>
      <c r="AA220" s="117">
        <f t="shared" si="680"/>
        <v>0</v>
      </c>
      <c r="AB220" s="104"/>
      <c r="AC220" s="104"/>
      <c r="AD220" s="104"/>
      <c r="AE220" s="117">
        <f t="shared" si="681"/>
        <v>0</v>
      </c>
      <c r="AF220" s="104">
        <v>0</v>
      </c>
      <c r="AG220" s="117">
        <f t="shared" si="682"/>
        <v>0</v>
      </c>
      <c r="AH220" s="104"/>
      <c r="AI220" s="117">
        <f t="shared" si="683"/>
        <v>0</v>
      </c>
      <c r="AJ220" s="104"/>
      <c r="AK220" s="117">
        <f t="shared" si="684"/>
        <v>0</v>
      </c>
      <c r="AL220" s="107">
        <v>0</v>
      </c>
      <c r="AM220" s="117">
        <f t="shared" si="685"/>
        <v>0</v>
      </c>
      <c r="AN220" s="104"/>
      <c r="AO220" s="117">
        <f t="shared" si="686"/>
        <v>0</v>
      </c>
      <c r="AP220" s="104"/>
      <c r="AQ220" s="104"/>
      <c r="AR220" s="104"/>
      <c r="AS220" s="104"/>
      <c r="AT220" s="104"/>
      <c r="AU220" s="117">
        <f t="shared" si="687"/>
        <v>0</v>
      </c>
      <c r="AV220" s="88" t="e">
        <f>AU220-#REF!</f>
        <v>#REF!</v>
      </c>
      <c r="AW220" s="104">
        <v>0</v>
      </c>
      <c r="AX220" s="104"/>
      <c r="AY220" s="104"/>
      <c r="AZ220" s="117">
        <f t="shared" si="688"/>
        <v>0</v>
      </c>
      <c r="BA220" s="104"/>
      <c r="BB220" s="104"/>
      <c r="BC220" s="104"/>
      <c r="BD220" s="117">
        <f t="shared" si="689"/>
        <v>0</v>
      </c>
      <c r="BE220" s="104"/>
      <c r="BF220" s="117">
        <f t="shared" si="690"/>
        <v>0</v>
      </c>
      <c r="BG220" s="104"/>
      <c r="BH220" s="117">
        <f t="shared" si="691"/>
        <v>0</v>
      </c>
      <c r="BI220" s="104"/>
      <c r="BJ220" s="117">
        <f t="shared" si="692"/>
        <v>0</v>
      </c>
      <c r="BK220" s="104"/>
      <c r="BL220" s="117">
        <f t="shared" si="693"/>
        <v>0</v>
      </c>
      <c r="BM220" s="104"/>
      <c r="BN220" s="117">
        <f t="shared" si="694"/>
        <v>0</v>
      </c>
      <c r="BO220" s="104"/>
      <c r="BP220" s="104"/>
      <c r="BQ220" s="104"/>
      <c r="BR220" s="117">
        <f t="shared" si="695"/>
        <v>0</v>
      </c>
      <c r="BS220" s="104"/>
      <c r="BT220" s="104"/>
      <c r="BU220" s="104"/>
      <c r="BV220" s="117">
        <f t="shared" si="696"/>
        <v>0</v>
      </c>
      <c r="BW220" s="104"/>
      <c r="BX220" s="117">
        <f t="shared" si="697"/>
        <v>0</v>
      </c>
      <c r="BY220" s="104"/>
      <c r="BZ220" s="117">
        <f t="shared" si="698"/>
        <v>0</v>
      </c>
      <c r="CA220" s="104"/>
      <c r="CB220" s="118">
        <f t="shared" si="699"/>
        <v>0</v>
      </c>
      <c r="CC220" s="104"/>
      <c r="CD220" s="117">
        <f t="shared" si="700"/>
        <v>0</v>
      </c>
      <c r="CE220" s="109"/>
      <c r="CF220" s="117">
        <f t="shared" si="701"/>
        <v>0</v>
      </c>
      <c r="CG220" s="104"/>
      <c r="CH220" s="108"/>
      <c r="CI220" s="104"/>
      <c r="CJ220" s="104"/>
      <c r="CK220" s="110"/>
      <c r="CL220" s="117">
        <f t="shared" si="702"/>
        <v>0</v>
      </c>
      <c r="CM220" s="104"/>
      <c r="CN220" s="117">
        <f t="shared" si="703"/>
        <v>0</v>
      </c>
      <c r="CO220" s="104"/>
      <c r="CP220" s="117">
        <f t="shared" si="704"/>
        <v>0</v>
      </c>
      <c r="CQ220" s="104"/>
      <c r="CR220" s="117"/>
      <c r="CS220" s="104"/>
      <c r="CT220" s="104"/>
      <c r="CU220" s="105">
        <f t="shared" si="641"/>
        <v>45</v>
      </c>
      <c r="CV220" s="118">
        <f t="shared" si="642"/>
        <v>7879290.9250104008</v>
      </c>
    </row>
    <row r="221" spans="1:100" ht="41.25" customHeight="1" x14ac:dyDescent="0.25">
      <c r="A221" s="76"/>
      <c r="B221" s="98">
        <v>189</v>
      </c>
      <c r="C221" s="125" t="s">
        <v>523</v>
      </c>
      <c r="D221" s="231" t="s">
        <v>524</v>
      </c>
      <c r="E221" s="80">
        <v>28004</v>
      </c>
      <c r="F221" s="232">
        <v>7.87</v>
      </c>
      <c r="G221" s="89">
        <v>1</v>
      </c>
      <c r="H221" s="90"/>
      <c r="I221" s="90"/>
      <c r="J221" s="90"/>
      <c r="K221" s="235">
        <v>0.62749999999999995</v>
      </c>
      <c r="L221" s="169">
        <v>1.4</v>
      </c>
      <c r="M221" s="169">
        <v>1.68</v>
      </c>
      <c r="N221" s="169">
        <v>2.23</v>
      </c>
      <c r="O221" s="170">
        <v>2.57</v>
      </c>
      <c r="P221" s="104">
        <v>25</v>
      </c>
      <c r="Q221" s="117">
        <f t="shared" si="675"/>
        <v>7376778.3249499993</v>
      </c>
      <c r="R221" s="117"/>
      <c r="S221" s="117">
        <f t="shared" si="676"/>
        <v>0</v>
      </c>
      <c r="T221" s="117"/>
      <c r="U221" s="117">
        <f t="shared" si="677"/>
        <v>0</v>
      </c>
      <c r="V221" s="104"/>
      <c r="W221" s="117">
        <f t="shared" si="678"/>
        <v>0</v>
      </c>
      <c r="X221" s="104"/>
      <c r="Y221" s="117">
        <f t="shared" si="679"/>
        <v>0</v>
      </c>
      <c r="Z221" s="104"/>
      <c r="AA221" s="117">
        <f t="shared" si="680"/>
        <v>0</v>
      </c>
      <c r="AB221" s="104"/>
      <c r="AC221" s="104"/>
      <c r="AD221" s="104"/>
      <c r="AE221" s="117">
        <f t="shared" si="681"/>
        <v>0</v>
      </c>
      <c r="AF221" s="104">
        <v>0</v>
      </c>
      <c r="AG221" s="117">
        <f t="shared" si="682"/>
        <v>0</v>
      </c>
      <c r="AH221" s="104"/>
      <c r="AI221" s="117">
        <f t="shared" si="683"/>
        <v>0</v>
      </c>
      <c r="AJ221" s="104"/>
      <c r="AK221" s="117">
        <f t="shared" si="684"/>
        <v>0</v>
      </c>
      <c r="AL221" s="107">
        <v>0</v>
      </c>
      <c r="AM221" s="117">
        <f t="shared" si="685"/>
        <v>0</v>
      </c>
      <c r="AN221" s="104"/>
      <c r="AO221" s="117">
        <f t="shared" si="686"/>
        <v>0</v>
      </c>
      <c r="AP221" s="104"/>
      <c r="AQ221" s="104"/>
      <c r="AR221" s="104"/>
      <c r="AS221" s="104"/>
      <c r="AT221" s="104"/>
      <c r="AU221" s="117">
        <f t="shared" si="687"/>
        <v>0</v>
      </c>
      <c r="AV221" s="88" t="e">
        <f>AU221-#REF!</f>
        <v>#REF!</v>
      </c>
      <c r="AW221" s="104">
        <v>0</v>
      </c>
      <c r="AX221" s="104"/>
      <c r="AY221" s="104"/>
      <c r="AZ221" s="117">
        <f t="shared" si="688"/>
        <v>0</v>
      </c>
      <c r="BA221" s="104"/>
      <c r="BB221" s="104"/>
      <c r="BC221" s="104"/>
      <c r="BD221" s="117">
        <f t="shared" si="689"/>
        <v>0</v>
      </c>
      <c r="BE221" s="104"/>
      <c r="BF221" s="117">
        <f t="shared" si="690"/>
        <v>0</v>
      </c>
      <c r="BG221" s="104"/>
      <c r="BH221" s="117">
        <f t="shared" si="691"/>
        <v>0</v>
      </c>
      <c r="BI221" s="104"/>
      <c r="BJ221" s="117">
        <f t="shared" si="692"/>
        <v>0</v>
      </c>
      <c r="BK221" s="104"/>
      <c r="BL221" s="117">
        <f t="shared" si="693"/>
        <v>0</v>
      </c>
      <c r="BM221" s="104"/>
      <c r="BN221" s="117">
        <f t="shared" si="694"/>
        <v>0</v>
      </c>
      <c r="BO221" s="104"/>
      <c r="BP221" s="104"/>
      <c r="BQ221" s="104"/>
      <c r="BR221" s="117">
        <f t="shared" si="695"/>
        <v>0</v>
      </c>
      <c r="BS221" s="104"/>
      <c r="BT221" s="104"/>
      <c r="BU221" s="104"/>
      <c r="BV221" s="117">
        <f t="shared" si="696"/>
        <v>0</v>
      </c>
      <c r="BW221" s="104"/>
      <c r="BX221" s="117">
        <f t="shared" si="697"/>
        <v>0</v>
      </c>
      <c r="BY221" s="104"/>
      <c r="BZ221" s="117">
        <f t="shared" si="698"/>
        <v>0</v>
      </c>
      <c r="CA221" s="104"/>
      <c r="CB221" s="118">
        <f t="shared" si="699"/>
        <v>0</v>
      </c>
      <c r="CC221" s="104"/>
      <c r="CD221" s="117">
        <f t="shared" si="700"/>
        <v>0</v>
      </c>
      <c r="CE221" s="109"/>
      <c r="CF221" s="117">
        <f t="shared" si="701"/>
        <v>0</v>
      </c>
      <c r="CG221" s="104"/>
      <c r="CH221" s="108"/>
      <c r="CI221" s="104"/>
      <c r="CJ221" s="104"/>
      <c r="CK221" s="110"/>
      <c r="CL221" s="117">
        <f t="shared" si="702"/>
        <v>0</v>
      </c>
      <c r="CM221" s="104"/>
      <c r="CN221" s="117">
        <f t="shared" si="703"/>
        <v>0</v>
      </c>
      <c r="CO221" s="104"/>
      <c r="CP221" s="117">
        <f t="shared" si="704"/>
        <v>0</v>
      </c>
      <c r="CQ221" s="104"/>
      <c r="CR221" s="117"/>
      <c r="CS221" s="104"/>
      <c r="CT221" s="104"/>
      <c r="CU221" s="105">
        <f t="shared" si="641"/>
        <v>25</v>
      </c>
      <c r="CV221" s="118">
        <f t="shared" si="642"/>
        <v>7376778.3249499993</v>
      </c>
    </row>
    <row r="222" spans="1:100" ht="43.5" customHeight="1" x14ac:dyDescent="0.25">
      <c r="A222" s="76"/>
      <c r="B222" s="98">
        <v>190</v>
      </c>
      <c r="C222" s="125" t="s">
        <v>525</v>
      </c>
      <c r="D222" s="231" t="s">
        <v>526</v>
      </c>
      <c r="E222" s="80">
        <v>28004</v>
      </c>
      <c r="F222" s="232">
        <v>13.01</v>
      </c>
      <c r="G222" s="89">
        <v>1</v>
      </c>
      <c r="H222" s="90"/>
      <c r="I222" s="90"/>
      <c r="J222" s="90"/>
      <c r="K222" s="235">
        <v>5.0200000000000002E-2</v>
      </c>
      <c r="L222" s="169">
        <v>1.4</v>
      </c>
      <c r="M222" s="169">
        <v>1.68</v>
      </c>
      <c r="N222" s="169">
        <v>2.23</v>
      </c>
      <c r="O222" s="170">
        <v>2.57</v>
      </c>
      <c r="P222" s="104">
        <v>62</v>
      </c>
      <c r="Q222" s="117">
        <f t="shared" si="675"/>
        <v>23200917.882299837</v>
      </c>
      <c r="R222" s="117"/>
      <c r="S222" s="117">
        <f t="shared" si="676"/>
        <v>0</v>
      </c>
      <c r="T222" s="117"/>
      <c r="U222" s="117">
        <f t="shared" si="677"/>
        <v>0</v>
      </c>
      <c r="V222" s="104"/>
      <c r="W222" s="117">
        <f t="shared" si="678"/>
        <v>0</v>
      </c>
      <c r="X222" s="104"/>
      <c r="Y222" s="117">
        <f t="shared" si="679"/>
        <v>0</v>
      </c>
      <c r="Z222" s="104"/>
      <c r="AA222" s="117">
        <f t="shared" si="680"/>
        <v>0</v>
      </c>
      <c r="AB222" s="104"/>
      <c r="AC222" s="104"/>
      <c r="AD222" s="104"/>
      <c r="AE222" s="117">
        <f t="shared" si="681"/>
        <v>0</v>
      </c>
      <c r="AF222" s="104">
        <v>0</v>
      </c>
      <c r="AG222" s="117">
        <f t="shared" si="682"/>
        <v>0</v>
      </c>
      <c r="AH222" s="104"/>
      <c r="AI222" s="117">
        <f t="shared" si="683"/>
        <v>0</v>
      </c>
      <c r="AJ222" s="104"/>
      <c r="AK222" s="117">
        <f t="shared" si="684"/>
        <v>0</v>
      </c>
      <c r="AL222" s="107"/>
      <c r="AM222" s="117">
        <f t="shared" si="685"/>
        <v>0</v>
      </c>
      <c r="AN222" s="104"/>
      <c r="AO222" s="117">
        <f t="shared" si="686"/>
        <v>0</v>
      </c>
      <c r="AP222" s="104"/>
      <c r="AQ222" s="104"/>
      <c r="AR222" s="104"/>
      <c r="AS222" s="104"/>
      <c r="AT222" s="104"/>
      <c r="AU222" s="117">
        <f t="shared" si="687"/>
        <v>0</v>
      </c>
      <c r="AV222" s="88" t="e">
        <f>AU222-#REF!</f>
        <v>#REF!</v>
      </c>
      <c r="AW222" s="104">
        <v>0</v>
      </c>
      <c r="AX222" s="104"/>
      <c r="AY222" s="104"/>
      <c r="AZ222" s="117">
        <f t="shared" si="688"/>
        <v>0</v>
      </c>
      <c r="BA222" s="104"/>
      <c r="BB222" s="104"/>
      <c r="BC222" s="104"/>
      <c r="BD222" s="117">
        <f t="shared" si="689"/>
        <v>0</v>
      </c>
      <c r="BE222" s="104"/>
      <c r="BF222" s="117">
        <f t="shared" si="690"/>
        <v>0</v>
      </c>
      <c r="BG222" s="104"/>
      <c r="BH222" s="117">
        <f t="shared" si="691"/>
        <v>0</v>
      </c>
      <c r="BI222" s="104"/>
      <c r="BJ222" s="117">
        <f t="shared" si="692"/>
        <v>0</v>
      </c>
      <c r="BK222" s="104"/>
      <c r="BL222" s="117">
        <f t="shared" si="693"/>
        <v>0</v>
      </c>
      <c r="BM222" s="104"/>
      <c r="BN222" s="117">
        <f t="shared" si="694"/>
        <v>0</v>
      </c>
      <c r="BO222" s="104"/>
      <c r="BP222" s="104"/>
      <c r="BQ222" s="104"/>
      <c r="BR222" s="117">
        <f t="shared" si="695"/>
        <v>0</v>
      </c>
      <c r="BS222" s="104"/>
      <c r="BT222" s="104"/>
      <c r="BU222" s="104"/>
      <c r="BV222" s="117">
        <f t="shared" si="696"/>
        <v>0</v>
      </c>
      <c r="BW222" s="104"/>
      <c r="BX222" s="117">
        <f t="shared" si="697"/>
        <v>0</v>
      </c>
      <c r="BY222" s="104"/>
      <c r="BZ222" s="117">
        <f t="shared" si="698"/>
        <v>0</v>
      </c>
      <c r="CA222" s="104"/>
      <c r="CB222" s="118">
        <f t="shared" si="699"/>
        <v>0</v>
      </c>
      <c r="CC222" s="104"/>
      <c r="CD222" s="117">
        <f t="shared" si="700"/>
        <v>0</v>
      </c>
      <c r="CE222" s="109"/>
      <c r="CF222" s="117">
        <f t="shared" si="701"/>
        <v>0</v>
      </c>
      <c r="CG222" s="104"/>
      <c r="CH222" s="108"/>
      <c r="CI222" s="104"/>
      <c r="CJ222" s="104"/>
      <c r="CK222" s="110"/>
      <c r="CL222" s="117">
        <f t="shared" si="702"/>
        <v>0</v>
      </c>
      <c r="CM222" s="104"/>
      <c r="CN222" s="117">
        <f t="shared" si="703"/>
        <v>0</v>
      </c>
      <c r="CO222" s="104"/>
      <c r="CP222" s="117">
        <f t="shared" si="704"/>
        <v>0</v>
      </c>
      <c r="CQ222" s="104"/>
      <c r="CR222" s="117"/>
      <c r="CS222" s="104"/>
      <c r="CT222" s="104"/>
      <c r="CU222" s="105">
        <f t="shared" si="641"/>
        <v>62</v>
      </c>
      <c r="CV222" s="118">
        <f t="shared" si="642"/>
        <v>23200917.882299837</v>
      </c>
    </row>
    <row r="223" spans="1:100" ht="42" customHeight="1" x14ac:dyDescent="0.25">
      <c r="A223" s="76"/>
      <c r="B223" s="98">
        <v>191</v>
      </c>
      <c r="C223" s="125" t="s">
        <v>527</v>
      </c>
      <c r="D223" s="231" t="s">
        <v>528</v>
      </c>
      <c r="E223" s="80">
        <v>28004</v>
      </c>
      <c r="F223" s="232">
        <v>15.66</v>
      </c>
      <c r="G223" s="89">
        <v>1</v>
      </c>
      <c r="H223" s="90"/>
      <c r="I223" s="90"/>
      <c r="J223" s="90"/>
      <c r="K223" s="235">
        <v>0.1699</v>
      </c>
      <c r="L223" s="169">
        <v>1.4</v>
      </c>
      <c r="M223" s="169">
        <v>1.68</v>
      </c>
      <c r="N223" s="169">
        <v>2.23</v>
      </c>
      <c r="O223" s="170">
        <v>2.57</v>
      </c>
      <c r="P223" s="104">
        <v>117</v>
      </c>
      <c r="Q223" s="117">
        <f t="shared" si="675"/>
        <v>56016929.246784486</v>
      </c>
      <c r="R223" s="117"/>
      <c r="S223" s="117">
        <f t="shared" si="676"/>
        <v>0</v>
      </c>
      <c r="T223" s="117"/>
      <c r="U223" s="117">
        <f t="shared" si="677"/>
        <v>0</v>
      </c>
      <c r="V223" s="104"/>
      <c r="W223" s="117">
        <f t="shared" si="678"/>
        <v>0</v>
      </c>
      <c r="X223" s="104"/>
      <c r="Y223" s="117">
        <f t="shared" si="679"/>
        <v>0</v>
      </c>
      <c r="Z223" s="104"/>
      <c r="AA223" s="117">
        <f t="shared" si="680"/>
        <v>0</v>
      </c>
      <c r="AB223" s="104"/>
      <c r="AC223" s="104"/>
      <c r="AD223" s="104"/>
      <c r="AE223" s="117">
        <f t="shared" si="681"/>
        <v>0</v>
      </c>
      <c r="AF223" s="104">
        <v>0</v>
      </c>
      <c r="AG223" s="117">
        <f t="shared" si="682"/>
        <v>0</v>
      </c>
      <c r="AH223" s="104"/>
      <c r="AI223" s="117">
        <f t="shared" si="683"/>
        <v>0</v>
      </c>
      <c r="AJ223" s="104"/>
      <c r="AK223" s="117">
        <f t="shared" si="684"/>
        <v>0</v>
      </c>
      <c r="AL223" s="107"/>
      <c r="AM223" s="117">
        <f t="shared" si="685"/>
        <v>0</v>
      </c>
      <c r="AN223" s="104"/>
      <c r="AO223" s="117">
        <f t="shared" si="686"/>
        <v>0</v>
      </c>
      <c r="AP223" s="104"/>
      <c r="AQ223" s="104"/>
      <c r="AR223" s="104"/>
      <c r="AS223" s="104"/>
      <c r="AT223" s="104"/>
      <c r="AU223" s="117">
        <f t="shared" si="687"/>
        <v>0</v>
      </c>
      <c r="AV223" s="88" t="e">
        <f>AU223-#REF!</f>
        <v>#REF!</v>
      </c>
      <c r="AW223" s="104">
        <v>0</v>
      </c>
      <c r="AX223" s="104"/>
      <c r="AY223" s="104"/>
      <c r="AZ223" s="117">
        <f t="shared" si="688"/>
        <v>0</v>
      </c>
      <c r="BA223" s="104"/>
      <c r="BB223" s="104"/>
      <c r="BC223" s="104"/>
      <c r="BD223" s="117">
        <f t="shared" si="689"/>
        <v>0</v>
      </c>
      <c r="BE223" s="104"/>
      <c r="BF223" s="117">
        <f t="shared" si="690"/>
        <v>0</v>
      </c>
      <c r="BG223" s="104"/>
      <c r="BH223" s="117">
        <f t="shared" si="691"/>
        <v>0</v>
      </c>
      <c r="BI223" s="104"/>
      <c r="BJ223" s="117">
        <f t="shared" si="692"/>
        <v>0</v>
      </c>
      <c r="BK223" s="104"/>
      <c r="BL223" s="117">
        <f t="shared" si="693"/>
        <v>0</v>
      </c>
      <c r="BM223" s="104"/>
      <c r="BN223" s="117">
        <f t="shared" si="694"/>
        <v>0</v>
      </c>
      <c r="BO223" s="104"/>
      <c r="BP223" s="104"/>
      <c r="BQ223" s="104"/>
      <c r="BR223" s="117">
        <f t="shared" si="695"/>
        <v>0</v>
      </c>
      <c r="BS223" s="104"/>
      <c r="BT223" s="104"/>
      <c r="BU223" s="104"/>
      <c r="BV223" s="117">
        <f t="shared" si="696"/>
        <v>0</v>
      </c>
      <c r="BW223" s="104"/>
      <c r="BX223" s="117">
        <f t="shared" si="697"/>
        <v>0</v>
      </c>
      <c r="BY223" s="104"/>
      <c r="BZ223" s="117">
        <f t="shared" si="698"/>
        <v>0</v>
      </c>
      <c r="CA223" s="104"/>
      <c r="CB223" s="118">
        <f t="shared" si="699"/>
        <v>0</v>
      </c>
      <c r="CC223" s="104"/>
      <c r="CD223" s="117">
        <f t="shared" si="700"/>
        <v>0</v>
      </c>
      <c r="CE223" s="109"/>
      <c r="CF223" s="117">
        <f t="shared" si="701"/>
        <v>0</v>
      </c>
      <c r="CG223" s="104"/>
      <c r="CH223" s="108"/>
      <c r="CI223" s="104"/>
      <c r="CJ223" s="104"/>
      <c r="CK223" s="110"/>
      <c r="CL223" s="117">
        <f t="shared" si="702"/>
        <v>0</v>
      </c>
      <c r="CM223" s="104"/>
      <c r="CN223" s="117">
        <f t="shared" si="703"/>
        <v>0</v>
      </c>
      <c r="CO223" s="104"/>
      <c r="CP223" s="117">
        <f t="shared" si="704"/>
        <v>0</v>
      </c>
      <c r="CQ223" s="104"/>
      <c r="CR223" s="117"/>
      <c r="CS223" s="104"/>
      <c r="CT223" s="104"/>
      <c r="CU223" s="105">
        <f t="shared" si="641"/>
        <v>117</v>
      </c>
      <c r="CV223" s="118">
        <f t="shared" si="642"/>
        <v>56016929.246784486</v>
      </c>
    </row>
    <row r="224" spans="1:100" ht="45" customHeight="1" x14ac:dyDescent="0.25">
      <c r="A224" s="76"/>
      <c r="B224" s="98">
        <v>192</v>
      </c>
      <c r="C224" s="125" t="s">
        <v>529</v>
      </c>
      <c r="D224" s="231" t="s">
        <v>530</v>
      </c>
      <c r="E224" s="80">
        <v>28004</v>
      </c>
      <c r="F224" s="232">
        <v>18.600000000000001</v>
      </c>
      <c r="G224" s="89">
        <v>1</v>
      </c>
      <c r="H224" s="90"/>
      <c r="I224" s="90"/>
      <c r="J224" s="90"/>
      <c r="K224" s="235">
        <v>0.26290000000000002</v>
      </c>
      <c r="L224" s="169">
        <v>1.4</v>
      </c>
      <c r="M224" s="169">
        <v>1.68</v>
      </c>
      <c r="N224" s="169">
        <v>2.23</v>
      </c>
      <c r="O224" s="170">
        <v>2.57</v>
      </c>
      <c r="P224" s="104">
        <v>45</v>
      </c>
      <c r="Q224" s="117">
        <f t="shared" si="675"/>
        <v>26766938.478168</v>
      </c>
      <c r="R224" s="117"/>
      <c r="S224" s="117">
        <f t="shared" si="676"/>
        <v>0</v>
      </c>
      <c r="T224" s="117"/>
      <c r="U224" s="117">
        <f t="shared" si="677"/>
        <v>0</v>
      </c>
      <c r="V224" s="104"/>
      <c r="W224" s="117">
        <f t="shared" si="678"/>
        <v>0</v>
      </c>
      <c r="X224" s="104"/>
      <c r="Y224" s="117">
        <f t="shared" si="679"/>
        <v>0</v>
      </c>
      <c r="Z224" s="104"/>
      <c r="AA224" s="117">
        <f t="shared" si="680"/>
        <v>0</v>
      </c>
      <c r="AB224" s="104"/>
      <c r="AC224" s="104"/>
      <c r="AD224" s="104"/>
      <c r="AE224" s="117">
        <f t="shared" si="681"/>
        <v>0</v>
      </c>
      <c r="AF224" s="104">
        <v>0</v>
      </c>
      <c r="AG224" s="117">
        <f t="shared" si="682"/>
        <v>0</v>
      </c>
      <c r="AH224" s="104"/>
      <c r="AI224" s="117">
        <f t="shared" si="683"/>
        <v>0</v>
      </c>
      <c r="AJ224" s="104"/>
      <c r="AK224" s="117">
        <f t="shared" si="684"/>
        <v>0</v>
      </c>
      <c r="AL224" s="107"/>
      <c r="AM224" s="117">
        <f t="shared" si="685"/>
        <v>0</v>
      </c>
      <c r="AN224" s="104"/>
      <c r="AO224" s="117">
        <f t="shared" si="686"/>
        <v>0</v>
      </c>
      <c r="AP224" s="104"/>
      <c r="AQ224" s="104"/>
      <c r="AR224" s="104"/>
      <c r="AS224" s="104"/>
      <c r="AT224" s="104"/>
      <c r="AU224" s="117">
        <f t="shared" si="687"/>
        <v>0</v>
      </c>
      <c r="AV224" s="88" t="e">
        <f>AU224-#REF!</f>
        <v>#REF!</v>
      </c>
      <c r="AW224" s="104">
        <v>0</v>
      </c>
      <c r="AX224" s="104"/>
      <c r="AY224" s="104"/>
      <c r="AZ224" s="117">
        <f t="shared" si="688"/>
        <v>0</v>
      </c>
      <c r="BA224" s="104"/>
      <c r="BB224" s="104"/>
      <c r="BC224" s="104"/>
      <c r="BD224" s="117">
        <f t="shared" si="689"/>
        <v>0</v>
      </c>
      <c r="BE224" s="104"/>
      <c r="BF224" s="117">
        <f t="shared" si="690"/>
        <v>0</v>
      </c>
      <c r="BG224" s="104"/>
      <c r="BH224" s="117">
        <f t="shared" si="691"/>
        <v>0</v>
      </c>
      <c r="BI224" s="104"/>
      <c r="BJ224" s="117">
        <f t="shared" si="692"/>
        <v>0</v>
      </c>
      <c r="BK224" s="104"/>
      <c r="BL224" s="117">
        <f t="shared" si="693"/>
        <v>0</v>
      </c>
      <c r="BM224" s="104"/>
      <c r="BN224" s="117">
        <f t="shared" si="694"/>
        <v>0</v>
      </c>
      <c r="BO224" s="104"/>
      <c r="BP224" s="104"/>
      <c r="BQ224" s="104"/>
      <c r="BR224" s="117">
        <f t="shared" si="695"/>
        <v>0</v>
      </c>
      <c r="BS224" s="104"/>
      <c r="BT224" s="104"/>
      <c r="BU224" s="104"/>
      <c r="BV224" s="117">
        <f t="shared" si="696"/>
        <v>0</v>
      </c>
      <c r="BW224" s="104"/>
      <c r="BX224" s="117">
        <f t="shared" si="697"/>
        <v>0</v>
      </c>
      <c r="BY224" s="104"/>
      <c r="BZ224" s="117">
        <f t="shared" si="698"/>
        <v>0</v>
      </c>
      <c r="CA224" s="104"/>
      <c r="CB224" s="118">
        <f t="shared" si="699"/>
        <v>0</v>
      </c>
      <c r="CC224" s="104"/>
      <c r="CD224" s="117">
        <f t="shared" si="700"/>
        <v>0</v>
      </c>
      <c r="CE224" s="109"/>
      <c r="CF224" s="117">
        <f t="shared" si="701"/>
        <v>0</v>
      </c>
      <c r="CG224" s="104"/>
      <c r="CH224" s="108"/>
      <c r="CI224" s="104"/>
      <c r="CJ224" s="104"/>
      <c r="CK224" s="110"/>
      <c r="CL224" s="117">
        <f t="shared" si="702"/>
        <v>0</v>
      </c>
      <c r="CM224" s="104"/>
      <c r="CN224" s="117">
        <f t="shared" si="703"/>
        <v>0</v>
      </c>
      <c r="CO224" s="104"/>
      <c r="CP224" s="117">
        <f t="shared" si="704"/>
        <v>0</v>
      </c>
      <c r="CQ224" s="104"/>
      <c r="CR224" s="117"/>
      <c r="CS224" s="104"/>
      <c r="CT224" s="104"/>
      <c r="CU224" s="105">
        <f t="shared" si="641"/>
        <v>45</v>
      </c>
      <c r="CV224" s="118">
        <f t="shared" si="642"/>
        <v>26766938.478168</v>
      </c>
    </row>
    <row r="225" spans="1:100" ht="30" customHeight="1" x14ac:dyDescent="0.25">
      <c r="A225" s="76"/>
      <c r="B225" s="98">
        <v>193</v>
      </c>
      <c r="C225" s="125" t="s">
        <v>531</v>
      </c>
      <c r="D225" s="100" t="s">
        <v>532</v>
      </c>
      <c r="E225" s="80">
        <v>28004</v>
      </c>
      <c r="F225" s="121">
        <v>2.64</v>
      </c>
      <c r="G225" s="89">
        <v>1</v>
      </c>
      <c r="H225" s="90"/>
      <c r="I225" s="90"/>
      <c r="J225" s="90"/>
      <c r="K225" s="171"/>
      <c r="L225" s="169">
        <v>1.4</v>
      </c>
      <c r="M225" s="169">
        <v>1.68</v>
      </c>
      <c r="N225" s="169">
        <v>2.23</v>
      </c>
      <c r="O225" s="170">
        <v>2.57</v>
      </c>
      <c r="P225" s="104">
        <v>0</v>
      </c>
      <c r="Q225" s="104">
        <f t="shared" ref="Q225:Q226" si="705">(P225*$E225*$F225*$G225*$L225*$Q$11)</f>
        <v>0</v>
      </c>
      <c r="R225" s="104"/>
      <c r="S225" s="104">
        <f>(R225*$E225*$F225*$G225*$L225*$S$11)</f>
        <v>0</v>
      </c>
      <c r="T225" s="104"/>
      <c r="U225" s="104">
        <f>(T225*$E225*$F225*$G225*$L225*$U$11)</f>
        <v>0</v>
      </c>
      <c r="V225" s="104"/>
      <c r="W225" s="105">
        <f>(V225*$E225*$F225*$G225*$L225*$W$11)</f>
        <v>0</v>
      </c>
      <c r="X225" s="104"/>
      <c r="Y225" s="104">
        <f>(X225*$E225*$F225*$G225*$L225*$Y$11)</f>
        <v>0</v>
      </c>
      <c r="Z225" s="104"/>
      <c r="AA225" s="104">
        <f>(Z225*$E225*$F225*$G225*$L225*$AA$11)</f>
        <v>0</v>
      </c>
      <c r="AB225" s="104"/>
      <c r="AC225" s="104"/>
      <c r="AD225" s="104"/>
      <c r="AE225" s="104">
        <f>(AD225*$E225*$F225*$G225*$L225*$AE$11)</f>
        <v>0</v>
      </c>
      <c r="AF225" s="104">
        <v>0</v>
      </c>
      <c r="AG225" s="105">
        <f>(AF225*$E225*$F225*$G225*$L225*$AG$11)</f>
        <v>0</v>
      </c>
      <c r="AH225" s="104"/>
      <c r="AI225" s="104">
        <f>(AH225*$E225*$F225*$G225*$L225*$AI$11)</f>
        <v>0</v>
      </c>
      <c r="AJ225" s="104"/>
      <c r="AK225" s="104">
        <f>(AJ225*$E225*$F225*$G225*$M225*$AK$11)</f>
        <v>0</v>
      </c>
      <c r="AL225" s="107">
        <v>0</v>
      </c>
      <c r="AM225" s="104">
        <f>(AL225*$E225*$F225*$G225*$M225*$AM$11)</f>
        <v>0</v>
      </c>
      <c r="AN225" s="104"/>
      <c r="AO225" s="108">
        <f>(AN225*$E225*$F225*$G225*$M225*$AO$11)</f>
        <v>0</v>
      </c>
      <c r="AP225" s="104"/>
      <c r="AQ225" s="104">
        <f>(AP225*$E225*$F225*$G225*$L225*$AQ$11)</f>
        <v>0</v>
      </c>
      <c r="AR225" s="104"/>
      <c r="AS225" s="105">
        <f>(AR225*$E225*$F225*$G225*$L225*$AS$11)</f>
        <v>0</v>
      </c>
      <c r="AT225" s="104"/>
      <c r="AU225" s="104">
        <f>(AT225*$E225*$F225*$G225*$L225*$AU$11)</f>
        <v>0</v>
      </c>
      <c r="AV225" s="88" t="e">
        <f>AU225-#REF!</f>
        <v>#REF!</v>
      </c>
      <c r="AW225" s="104">
        <v>0</v>
      </c>
      <c r="AX225" s="104">
        <f>(AW225*$E225*$F225*$G225*$M225*$AX$11)</f>
        <v>0</v>
      </c>
      <c r="AY225" s="104"/>
      <c r="AZ225" s="104">
        <f>(AY225*$E225*$F225*$G225*$M225*$AZ$11)</f>
        <v>0</v>
      </c>
      <c r="BA225" s="104"/>
      <c r="BB225" s="105">
        <f>(BA225*$E225*$F225*$G225*$M225*$BB$11)</f>
        <v>0</v>
      </c>
      <c r="BC225" s="104"/>
      <c r="BD225" s="104">
        <f>(BC225*$E225*$F225*$G225*$M225*$BD$11)</f>
        <v>0</v>
      </c>
      <c r="BE225" s="104"/>
      <c r="BF225" s="104">
        <f>(BE225*$E225*$F225*$G225*$M225*$BF$11)</f>
        <v>0</v>
      </c>
      <c r="BG225" s="104"/>
      <c r="BH225" s="105">
        <f>(BG225*$E225*$F225*$G225*$M225*$BH$11)</f>
        <v>0</v>
      </c>
      <c r="BI225" s="104"/>
      <c r="BJ225" s="108">
        <f>(BI225*$E225*$F225*$G225*$M225*$BJ$11)</f>
        <v>0</v>
      </c>
      <c r="BK225" s="104"/>
      <c r="BL225" s="104">
        <f>(BK225*$E225*$F225*$G225*$L225*$BL$11)</f>
        <v>0</v>
      </c>
      <c r="BM225" s="104"/>
      <c r="BN225" s="104">
        <f>(BM225*$E225*$F225*$G225*$L225*$BN$11)</f>
        <v>0</v>
      </c>
      <c r="BO225" s="104"/>
      <c r="BP225" s="104">
        <f>(BO225*$E225*$F225*$G225*$L225*$BP$11)</f>
        <v>0</v>
      </c>
      <c r="BQ225" s="104"/>
      <c r="BR225" s="104">
        <f>(BQ225*$E225*$F225*$G225*$M225*$BR$11)</f>
        <v>0</v>
      </c>
      <c r="BS225" s="104"/>
      <c r="BT225" s="105">
        <f>(BS225*$E225*$F225*$G225*$L225*$BT$11)</f>
        <v>0</v>
      </c>
      <c r="BU225" s="104"/>
      <c r="BV225" s="105">
        <f>(BU225*$E225*$F225*$G225*$L225*$BV$11)</f>
        <v>0</v>
      </c>
      <c r="BW225" s="104"/>
      <c r="BX225" s="104">
        <f>(BW225*$E225*$F225*$G225*$L225*$BX$11)</f>
        <v>0</v>
      </c>
      <c r="BY225" s="104"/>
      <c r="BZ225" s="104">
        <f>(BY225*$E225*$F225*$G225*$L225*$BZ$11)</f>
        <v>0</v>
      </c>
      <c r="CA225" s="104"/>
      <c r="CB225" s="104">
        <f>(CA225*$E225*$F225*$G225*$L225*$CB$11)</f>
        <v>0</v>
      </c>
      <c r="CC225" s="104"/>
      <c r="CD225" s="104">
        <f>(CC225*$E225*$F225*$G225*$M225*$CD$11)</f>
        <v>0</v>
      </c>
      <c r="CE225" s="109"/>
      <c r="CF225" s="104">
        <f>(CE225*$E225*$F225*$G225*$M225*$CF$11)</f>
        <v>0</v>
      </c>
      <c r="CG225" s="104"/>
      <c r="CH225" s="108"/>
      <c r="CI225" s="104"/>
      <c r="CJ225" s="104">
        <f>(CI225*$E225*$F225*$G225*$M225*$CJ$11)</f>
        <v>0</v>
      </c>
      <c r="CK225" s="110"/>
      <c r="CL225" s="104">
        <f>(CK225*$E225*$F225*$G225*$M225*$CL$11)</f>
        <v>0</v>
      </c>
      <c r="CM225" s="104"/>
      <c r="CN225" s="104">
        <f>(CM225*$E225*$F225*$G225*$M225*$CN$11)</f>
        <v>0</v>
      </c>
      <c r="CO225" s="104"/>
      <c r="CP225" s="104">
        <f>(CO225*$E225*$F225*$G225*$N225*$CP$11)</f>
        <v>0</v>
      </c>
      <c r="CQ225" s="104"/>
      <c r="CR225" s="111"/>
      <c r="CS225" s="104"/>
      <c r="CT225" s="104">
        <f t="shared" ref="CT225:CT226" si="706">(CS225*$E225*$F225*$G225*$L225*CT$11)/12*6+(CS225*$E225*$F225*$G225*1*CT$11)/12*6</f>
        <v>0</v>
      </c>
      <c r="CU225" s="105">
        <f t="shared" si="641"/>
        <v>0</v>
      </c>
      <c r="CV225" s="105">
        <f t="shared" si="642"/>
        <v>0</v>
      </c>
    </row>
    <row r="226" spans="1:100" ht="30" customHeight="1" x14ac:dyDescent="0.25">
      <c r="A226" s="76"/>
      <c r="B226" s="98">
        <v>194</v>
      </c>
      <c r="C226" s="125" t="s">
        <v>533</v>
      </c>
      <c r="D226" s="100" t="s">
        <v>534</v>
      </c>
      <c r="E226" s="80">
        <v>28004</v>
      </c>
      <c r="F226" s="121">
        <v>19.75</v>
      </c>
      <c r="G226" s="89">
        <v>1</v>
      </c>
      <c r="H226" s="90"/>
      <c r="I226" s="90"/>
      <c r="J226" s="90"/>
      <c r="K226" s="171"/>
      <c r="L226" s="169">
        <v>1.4</v>
      </c>
      <c r="M226" s="169">
        <v>1.68</v>
      </c>
      <c r="N226" s="169">
        <v>2.23</v>
      </c>
      <c r="O226" s="170">
        <v>2.57</v>
      </c>
      <c r="P226" s="104">
        <v>0</v>
      </c>
      <c r="Q226" s="104">
        <f t="shared" si="705"/>
        <v>0</v>
      </c>
      <c r="R226" s="104"/>
      <c r="S226" s="104">
        <f>(R226*$E226*$F226*$G226*$L226*$S$11)</f>
        <v>0</v>
      </c>
      <c r="T226" s="104"/>
      <c r="U226" s="104">
        <f>(T226*$E226*$F226*$G226*$L226*$U$11)</f>
        <v>0</v>
      </c>
      <c r="V226" s="104"/>
      <c r="W226" s="105">
        <f>(V226*$E226*$F226*$G226*$L226*$W$11)</f>
        <v>0</v>
      </c>
      <c r="X226" s="104"/>
      <c r="Y226" s="104">
        <f>(X226*$E226*$F226*$G226*$L226*$Y$11)</f>
        <v>0</v>
      </c>
      <c r="Z226" s="104"/>
      <c r="AA226" s="104">
        <f>(Z226*$E226*$F226*$G226*$L226*$AA$11)</f>
        <v>0</v>
      </c>
      <c r="AB226" s="104"/>
      <c r="AC226" s="104"/>
      <c r="AD226" s="104"/>
      <c r="AE226" s="104">
        <f>(AD226*$E226*$F226*$G226*$L226*$AE$11)</f>
        <v>0</v>
      </c>
      <c r="AF226" s="104">
        <v>0</v>
      </c>
      <c r="AG226" s="105">
        <f>(AF226*$E226*$F226*$G226*$L226*$AG$11)</f>
        <v>0</v>
      </c>
      <c r="AH226" s="104"/>
      <c r="AI226" s="104">
        <f>(AH226*$E226*$F226*$G226*$L226*$AI$11)</f>
        <v>0</v>
      </c>
      <c r="AJ226" s="104"/>
      <c r="AK226" s="104">
        <f>(AJ226*$E226*$F226*$G226*$M226*$AK$11)</f>
        <v>0</v>
      </c>
      <c r="AL226" s="107">
        <v>0</v>
      </c>
      <c r="AM226" s="104">
        <f>(AL226*$E226*$F226*$G226*$M226*$AM$11)</f>
        <v>0</v>
      </c>
      <c r="AN226" s="104"/>
      <c r="AO226" s="108">
        <f>(AN226*$E226*$F226*$G226*$M226*$AO$11)</f>
        <v>0</v>
      </c>
      <c r="AP226" s="104"/>
      <c r="AQ226" s="104">
        <f>(AP226*$E226*$F226*$G226*$L226*$AQ$11)</f>
        <v>0</v>
      </c>
      <c r="AR226" s="104"/>
      <c r="AS226" s="105">
        <f>(AR226*$E226*$F226*$G226*$L226*$AS$11)</f>
        <v>0</v>
      </c>
      <c r="AT226" s="104"/>
      <c r="AU226" s="104">
        <f>(AT226*$E226*$F226*$G226*$L226*$AU$11)</f>
        <v>0</v>
      </c>
      <c r="AV226" s="88" t="e">
        <f>AU226-#REF!</f>
        <v>#REF!</v>
      </c>
      <c r="AW226" s="104">
        <v>0</v>
      </c>
      <c r="AX226" s="104">
        <f>(AW226*$E226*$F226*$G226*$M226*$AX$11)</f>
        <v>0</v>
      </c>
      <c r="AY226" s="104"/>
      <c r="AZ226" s="104">
        <f>(AY226*$E226*$F226*$G226*$M226*$AZ$11)</f>
        <v>0</v>
      </c>
      <c r="BA226" s="104"/>
      <c r="BB226" s="105">
        <f>(BA226*$E226*$F226*$G226*$M226*$BB$11)</f>
        <v>0</v>
      </c>
      <c r="BC226" s="104"/>
      <c r="BD226" s="104">
        <f>(BC226*$E226*$F226*$G226*$M226*$BD$11)</f>
        <v>0</v>
      </c>
      <c r="BE226" s="104"/>
      <c r="BF226" s="104">
        <f>(BE226*$E226*$F226*$G226*$M226*$BF$11)</f>
        <v>0</v>
      </c>
      <c r="BG226" s="104"/>
      <c r="BH226" s="105">
        <f>(BG226*$E226*$F226*$G226*$M226*$BH$11)</f>
        <v>0</v>
      </c>
      <c r="BI226" s="104"/>
      <c r="BJ226" s="108">
        <f>(BI226*$E226*$F226*$G226*$M226*$BJ$11)</f>
        <v>0</v>
      </c>
      <c r="BK226" s="104"/>
      <c r="BL226" s="104">
        <f>(BK226*$E226*$F226*$G226*$L226*$BL$11)</f>
        <v>0</v>
      </c>
      <c r="BM226" s="104"/>
      <c r="BN226" s="104">
        <f>(BM226*$E226*$F226*$G226*$L226*$BN$11)</f>
        <v>0</v>
      </c>
      <c r="BO226" s="104"/>
      <c r="BP226" s="104">
        <f>(BO226*$E226*$F226*$G226*$L226*$BP$11)</f>
        <v>0</v>
      </c>
      <c r="BQ226" s="104"/>
      <c r="BR226" s="104">
        <f>(BQ226*$E226*$F226*$G226*$M226*$BR$11)</f>
        <v>0</v>
      </c>
      <c r="BS226" s="104"/>
      <c r="BT226" s="105">
        <f>(BS226*$E226*$F226*$G226*$L226*$BT$11)</f>
        <v>0</v>
      </c>
      <c r="BU226" s="104"/>
      <c r="BV226" s="105">
        <f>(BU226*$E226*$F226*$G226*$L226*$BV$11)</f>
        <v>0</v>
      </c>
      <c r="BW226" s="104"/>
      <c r="BX226" s="104">
        <f>(BW226*$E226*$F226*$G226*$L226*$BX$11)</f>
        <v>0</v>
      </c>
      <c r="BY226" s="104"/>
      <c r="BZ226" s="104">
        <f>(BY226*$E226*$F226*$G226*$L226*$BZ$11)</f>
        <v>0</v>
      </c>
      <c r="CA226" s="104"/>
      <c r="CB226" s="104">
        <f>(CA226*$E226*$F226*$G226*$L226*$CB$11)</f>
        <v>0</v>
      </c>
      <c r="CC226" s="104"/>
      <c r="CD226" s="104">
        <f>(CC226*$E226*$F226*$G226*$M226*$CD$11)</f>
        <v>0</v>
      </c>
      <c r="CE226" s="109"/>
      <c r="CF226" s="104">
        <f>(CE226*$E226*$F226*$G226*$M226*$CF$11)</f>
        <v>0</v>
      </c>
      <c r="CG226" s="104"/>
      <c r="CH226" s="108"/>
      <c r="CI226" s="104"/>
      <c r="CJ226" s="104">
        <f>(CI226*$E226*$F226*$G226*$M226*$CJ$11)</f>
        <v>0</v>
      </c>
      <c r="CK226" s="110"/>
      <c r="CL226" s="104">
        <f>(CK226*$E226*$F226*$G226*$M226*$CL$11)</f>
        <v>0</v>
      </c>
      <c r="CM226" s="104"/>
      <c r="CN226" s="104">
        <f>(CM226*$E226*$F226*$G226*$M226*$CN$11)</f>
        <v>0</v>
      </c>
      <c r="CO226" s="104"/>
      <c r="CP226" s="104">
        <f>(CO226*$E226*$F226*$G226*$N226*$CP$11)</f>
        <v>0</v>
      </c>
      <c r="CQ226" s="104"/>
      <c r="CR226" s="111"/>
      <c r="CS226" s="104"/>
      <c r="CT226" s="104">
        <f t="shared" si="706"/>
        <v>0</v>
      </c>
      <c r="CU226" s="105">
        <f t="shared" si="641"/>
        <v>0</v>
      </c>
      <c r="CV226" s="105">
        <f t="shared" si="642"/>
        <v>0</v>
      </c>
    </row>
    <row r="227" spans="1:100" ht="30" customHeight="1" x14ac:dyDescent="0.25">
      <c r="A227" s="76"/>
      <c r="B227" s="98">
        <v>195</v>
      </c>
      <c r="C227" s="99" t="s">
        <v>535</v>
      </c>
      <c r="D227" s="172" t="s">
        <v>536</v>
      </c>
      <c r="E227" s="80">
        <v>28004</v>
      </c>
      <c r="F227" s="173">
        <v>21.02</v>
      </c>
      <c r="G227" s="89">
        <v>1</v>
      </c>
      <c r="H227" s="90"/>
      <c r="I227" s="90"/>
      <c r="J227" s="90"/>
      <c r="K227" s="116">
        <v>0.62439999999999996</v>
      </c>
      <c r="L227" s="169">
        <v>1.4</v>
      </c>
      <c r="M227" s="169">
        <v>1.68</v>
      </c>
      <c r="N227" s="169">
        <v>2.23</v>
      </c>
      <c r="O227" s="170">
        <v>2.57</v>
      </c>
      <c r="P227" s="104">
        <v>3</v>
      </c>
      <c r="Q227" s="117">
        <f t="shared" ref="Q227:Q246" si="707">(P227*$E227*$F227*((1-$K227)+$K227*$L227*$Q$11*$G227))</f>
        <v>2361362.2089542397</v>
      </c>
      <c r="R227" s="104"/>
      <c r="S227" s="117">
        <f t="shared" ref="S227:S246" si="708">(R227*$E227*$F227*((1-$K227)+$K227*$L227*$S$11*$G227))</f>
        <v>0</v>
      </c>
      <c r="T227" s="117"/>
      <c r="U227" s="117">
        <f t="shared" ref="U227:U246" si="709">(T227*$E227*$F227*((1-$K227)+$K227*$L227*U$11*$G227))</f>
        <v>0</v>
      </c>
      <c r="V227" s="104"/>
      <c r="W227" s="117">
        <f t="shared" ref="W227:W246" si="710">(V227*$E227*$F227*((1-$K227)+$K227*$L227*$W$11*$G227))</f>
        <v>0</v>
      </c>
      <c r="X227" s="104"/>
      <c r="Y227" s="117">
        <f t="shared" ref="Y227:Y246" si="711">(X227*$E227*$F227*((1-$K227)+$K227*$L227*$Y$11*$G227))</f>
        <v>0</v>
      </c>
      <c r="Z227" s="104"/>
      <c r="AA227" s="117">
        <f t="shared" ref="AA227:AA246" si="712">(Z227*$E227*$F227*((1-$K227)+$K227*$L227*$AA$11*$G227))</f>
        <v>0</v>
      </c>
      <c r="AB227" s="104"/>
      <c r="AC227" s="104"/>
      <c r="AD227" s="104"/>
      <c r="AE227" s="117">
        <f t="shared" ref="AE227:AE246" si="713">(AD227*$E227*$F227*((1-$K227)+$K227*$L227*AE$11*$G227))</f>
        <v>0</v>
      </c>
      <c r="AF227" s="104">
        <v>0</v>
      </c>
      <c r="AG227" s="117">
        <f t="shared" ref="AG227:AG246" si="714">(AF227*$E227*$F227*((1-$K227)+$K227*$G227*AG$11*$L227))</f>
        <v>0</v>
      </c>
      <c r="AH227" s="104"/>
      <c r="AI227" s="117">
        <f t="shared" ref="AI227:AI246" si="715">(AH227*$E227*$F227*((1-$K227)+$K227*$G227*AI$11*$L227))</f>
        <v>0</v>
      </c>
      <c r="AJ227" s="104"/>
      <c r="AK227" s="117">
        <f t="shared" ref="AK227:AK246" si="716">(AJ227*$E227*$F227*((1-$K227)+$K227*$G227*AK$11*$M227))</f>
        <v>0</v>
      </c>
      <c r="AL227" s="107">
        <v>0</v>
      </c>
      <c r="AM227" s="117">
        <f t="shared" ref="AM227:AM246" si="717">(AL227*$E227*$F227*((1-$K227)+$K227*$M227*$AM$11*G227))</f>
        <v>0</v>
      </c>
      <c r="AN227" s="104"/>
      <c r="AO227" s="117">
        <f t="shared" ref="AO227:AO246" si="718">(AN227*$E227*$F227*((1-$K227)+$K227*$G227*AO$11*$M227))</f>
        <v>0</v>
      </c>
      <c r="AP227" s="104"/>
      <c r="AQ227" s="104"/>
      <c r="AR227" s="104"/>
      <c r="AS227" s="104"/>
      <c r="AT227" s="104"/>
      <c r="AU227" s="117">
        <f t="shared" ref="AU227:AU246" si="719">(AT227*$E227*$F227*((1-$K227)+$K227*$G227*AU$11*$L227))</f>
        <v>0</v>
      </c>
      <c r="AV227" s="88" t="e">
        <f>AU227-#REF!</f>
        <v>#REF!</v>
      </c>
      <c r="AW227" s="104">
        <v>0</v>
      </c>
      <c r="AX227" s="104"/>
      <c r="AY227" s="104"/>
      <c r="AZ227" s="117">
        <f t="shared" ref="AZ227:AZ246" si="720">(AY227*$E227*$F227*((1-$K227)+$K227*$G227*AZ$11*$M227))</f>
        <v>0</v>
      </c>
      <c r="BA227" s="104"/>
      <c r="BB227" s="104"/>
      <c r="BC227" s="104"/>
      <c r="BD227" s="117">
        <f t="shared" ref="BD227:BD246" si="721">(BC227*$E227*$F227*((1-$K227)+$K227*$G227*BD$11*$M227))</f>
        <v>0</v>
      </c>
      <c r="BE227" s="104"/>
      <c r="BF227" s="117">
        <f t="shared" ref="BF227:BF246" si="722">(BE227*$E227*$F227*((1-$K227)+$K227*$G227*BF$11*$M227))</f>
        <v>0</v>
      </c>
      <c r="BG227" s="104"/>
      <c r="BH227" s="117">
        <f t="shared" ref="BH227:BH246" si="723">(BG227*$E227*$F227*((1-$K227)+$K227*$G227*BH$11*$M227))</f>
        <v>0</v>
      </c>
      <c r="BI227" s="104"/>
      <c r="BJ227" s="117">
        <f t="shared" ref="BJ227:BJ246" si="724">(BI227*$E227*$F227*((1-$K227)+$K227*$G227*BJ$11*$M227))</f>
        <v>0</v>
      </c>
      <c r="BK227" s="104"/>
      <c r="BL227" s="117">
        <f t="shared" ref="BL227:BL246" si="725">(BK227*$E227*$F227*((1-$K227)+$K227*$G227*BL$11*$L227))</f>
        <v>0</v>
      </c>
      <c r="BM227" s="104"/>
      <c r="BN227" s="117">
        <f t="shared" ref="BN227:BN246" si="726">(BM227*$E227*$F227*((1-$K227)+$K227*$G227*BN$11*$L227))</f>
        <v>0</v>
      </c>
      <c r="BO227" s="104"/>
      <c r="BP227" s="104"/>
      <c r="BQ227" s="104"/>
      <c r="BR227" s="117">
        <f t="shared" ref="BR227:BR246" si="727">(BQ227*$E227*$F227*((1-$K227)+$K227*$G227*BR$11*$M227))</f>
        <v>0</v>
      </c>
      <c r="BS227" s="104"/>
      <c r="BT227" s="104"/>
      <c r="BU227" s="104"/>
      <c r="BV227" s="117">
        <f t="shared" ref="BV227:BV246" si="728">(BU227*$E227*$F227*((1-$K227)+$K227*$G227*BV$11*$L227))</f>
        <v>0</v>
      </c>
      <c r="BW227" s="104"/>
      <c r="BX227" s="117">
        <f t="shared" ref="BX227:BX246" si="729">(BW227*$E227*$F227*((1-$K227)+$K227*$G227*BX$11*$L227))</f>
        <v>0</v>
      </c>
      <c r="BY227" s="104"/>
      <c r="BZ227" s="117">
        <f t="shared" ref="BZ227:BZ246" si="730">(BY227*$E227*$F227*((1-$K227)+$K227*$G227*BZ$11*$L227))</f>
        <v>0</v>
      </c>
      <c r="CA227" s="104"/>
      <c r="CB227" s="118">
        <f t="shared" ref="CB227:CB246" si="731">CA227*$E227*$F227*((1-$K227)+$K227*$L227*$CB$11*$G227)</f>
        <v>0</v>
      </c>
      <c r="CC227" s="104"/>
      <c r="CD227" s="117">
        <f t="shared" ref="CD227:CD246" si="732">(CC227*$E227*$F227*((1-$K227)+$K227*$G227*CD$11*$M227))</f>
        <v>0</v>
      </c>
      <c r="CE227" s="109"/>
      <c r="CF227" s="117">
        <f t="shared" ref="CF227:CF246" si="733">(CE227*$E227*$F227*((1-$K227)+$K227*$G227*CF$11*$M227))</f>
        <v>0</v>
      </c>
      <c r="CG227" s="104"/>
      <c r="CH227" s="108"/>
      <c r="CI227" s="104"/>
      <c r="CJ227" s="104"/>
      <c r="CK227" s="110"/>
      <c r="CL227" s="117">
        <f t="shared" ref="CL227:CL246" si="734">((CK227*$E227*$F227*((1-$K227)+$K227*$G227*CL$11*$M227)))</f>
        <v>0</v>
      </c>
      <c r="CM227" s="104"/>
      <c r="CN227" s="117">
        <f t="shared" ref="CN227:CN246" si="735">(CM227*$E227*$F227*((1-$K227)+$K227*$G227*CN$11*$M227))</f>
        <v>0</v>
      </c>
      <c r="CO227" s="104"/>
      <c r="CP227" s="117">
        <f t="shared" ref="CP227:CP246" si="736">(CO227*$E227*$F227*((1-$K227)+$K227*$G227*CP$11*$N227))</f>
        <v>0</v>
      </c>
      <c r="CQ227" s="104"/>
      <c r="CR227" s="117"/>
      <c r="CS227" s="104"/>
      <c r="CT227" s="104"/>
      <c r="CU227" s="105">
        <f t="shared" si="641"/>
        <v>3</v>
      </c>
      <c r="CV227" s="118">
        <f t="shared" si="642"/>
        <v>2361362.2089542397</v>
      </c>
    </row>
    <row r="228" spans="1:100" ht="75" x14ac:dyDescent="0.25">
      <c r="A228" s="76"/>
      <c r="B228" s="98">
        <v>196</v>
      </c>
      <c r="C228" s="233" t="s">
        <v>537</v>
      </c>
      <c r="D228" s="231" t="s">
        <v>538</v>
      </c>
      <c r="E228" s="80">
        <v>28004</v>
      </c>
      <c r="F228" s="232">
        <v>0.36</v>
      </c>
      <c r="G228" s="89">
        <v>1</v>
      </c>
      <c r="H228" s="90"/>
      <c r="I228" s="90"/>
      <c r="J228" s="90"/>
      <c r="K228" s="235">
        <v>0.58940000000000003</v>
      </c>
      <c r="L228" s="102">
        <v>1.4</v>
      </c>
      <c r="M228" s="102">
        <v>1.68</v>
      </c>
      <c r="N228" s="102">
        <v>2.23</v>
      </c>
      <c r="O228" s="103">
        <v>2.57</v>
      </c>
      <c r="P228" s="104">
        <v>0</v>
      </c>
      <c r="Q228" s="117">
        <f t="shared" si="707"/>
        <v>0</v>
      </c>
      <c r="R228" s="117"/>
      <c r="S228" s="117">
        <f t="shared" si="708"/>
        <v>0</v>
      </c>
      <c r="T228" s="117"/>
      <c r="U228" s="117">
        <f t="shared" si="709"/>
        <v>0</v>
      </c>
      <c r="V228" s="104"/>
      <c r="W228" s="117">
        <f t="shared" si="710"/>
        <v>0</v>
      </c>
      <c r="X228" s="104">
        <v>257</v>
      </c>
      <c r="Y228" s="117">
        <f t="shared" si="711"/>
        <v>4056940.5015859203</v>
      </c>
      <c r="Z228" s="104"/>
      <c r="AA228" s="117">
        <f t="shared" si="712"/>
        <v>0</v>
      </c>
      <c r="AB228" s="104"/>
      <c r="AC228" s="104"/>
      <c r="AD228" s="104"/>
      <c r="AE228" s="117">
        <f t="shared" si="713"/>
        <v>0</v>
      </c>
      <c r="AF228" s="104">
        <v>0</v>
      </c>
      <c r="AG228" s="117">
        <f t="shared" si="714"/>
        <v>0</v>
      </c>
      <c r="AH228" s="104"/>
      <c r="AI228" s="117">
        <f t="shared" si="715"/>
        <v>0</v>
      </c>
      <c r="AJ228" s="104"/>
      <c r="AK228" s="117">
        <f t="shared" si="716"/>
        <v>0</v>
      </c>
      <c r="AL228" s="109">
        <v>242</v>
      </c>
      <c r="AM228" s="117">
        <f t="shared" si="717"/>
        <v>4383836.0488074236</v>
      </c>
      <c r="AN228" s="104"/>
      <c r="AO228" s="117">
        <f t="shared" si="718"/>
        <v>0</v>
      </c>
      <c r="AP228" s="104"/>
      <c r="AQ228" s="104"/>
      <c r="AR228" s="104"/>
      <c r="AS228" s="104"/>
      <c r="AT228" s="104"/>
      <c r="AU228" s="117">
        <f t="shared" si="719"/>
        <v>0</v>
      </c>
      <c r="AV228" s="88" t="e">
        <f>AU228-#REF!</f>
        <v>#REF!</v>
      </c>
      <c r="AW228" s="104">
        <v>0</v>
      </c>
      <c r="AX228" s="104"/>
      <c r="AY228" s="104"/>
      <c r="AZ228" s="117">
        <f t="shared" si="720"/>
        <v>0</v>
      </c>
      <c r="BA228" s="104"/>
      <c r="BB228" s="104"/>
      <c r="BC228" s="104"/>
      <c r="BD228" s="117">
        <f t="shared" si="721"/>
        <v>0</v>
      </c>
      <c r="BE228" s="104"/>
      <c r="BF228" s="117">
        <f t="shared" si="722"/>
        <v>0</v>
      </c>
      <c r="BG228" s="104"/>
      <c r="BH228" s="117">
        <f t="shared" si="723"/>
        <v>0</v>
      </c>
      <c r="BI228" s="104"/>
      <c r="BJ228" s="117">
        <f t="shared" si="724"/>
        <v>0</v>
      </c>
      <c r="BK228" s="104"/>
      <c r="BL228" s="117">
        <f t="shared" si="725"/>
        <v>0</v>
      </c>
      <c r="BM228" s="104"/>
      <c r="BN228" s="117">
        <f t="shared" si="726"/>
        <v>0</v>
      </c>
      <c r="BO228" s="104"/>
      <c r="BP228" s="104"/>
      <c r="BQ228" s="104"/>
      <c r="BR228" s="117">
        <f t="shared" si="727"/>
        <v>0</v>
      </c>
      <c r="BS228" s="104"/>
      <c r="BT228" s="104"/>
      <c r="BU228" s="104"/>
      <c r="BV228" s="117">
        <f t="shared" si="728"/>
        <v>0</v>
      </c>
      <c r="BW228" s="104"/>
      <c r="BX228" s="117">
        <f t="shared" si="729"/>
        <v>0</v>
      </c>
      <c r="BY228" s="104"/>
      <c r="BZ228" s="117">
        <f t="shared" si="730"/>
        <v>0</v>
      </c>
      <c r="CA228" s="104"/>
      <c r="CB228" s="118">
        <f t="shared" si="731"/>
        <v>0</v>
      </c>
      <c r="CC228" s="104"/>
      <c r="CD228" s="117">
        <f t="shared" si="732"/>
        <v>0</v>
      </c>
      <c r="CE228" s="109"/>
      <c r="CF228" s="117">
        <f t="shared" si="733"/>
        <v>0</v>
      </c>
      <c r="CG228" s="104"/>
      <c r="CH228" s="108"/>
      <c r="CI228" s="104"/>
      <c r="CJ228" s="104"/>
      <c r="CK228" s="110"/>
      <c r="CL228" s="117">
        <f t="shared" si="734"/>
        <v>0</v>
      </c>
      <c r="CM228" s="104"/>
      <c r="CN228" s="117">
        <f t="shared" si="735"/>
        <v>0</v>
      </c>
      <c r="CO228" s="104"/>
      <c r="CP228" s="117">
        <f t="shared" si="736"/>
        <v>0</v>
      </c>
      <c r="CQ228" s="104"/>
      <c r="CR228" s="117"/>
      <c r="CS228" s="104"/>
      <c r="CT228" s="104"/>
      <c r="CU228" s="105">
        <f t="shared" si="641"/>
        <v>499</v>
      </c>
      <c r="CV228" s="118">
        <f t="shared" si="642"/>
        <v>8440776.550393343</v>
      </c>
    </row>
    <row r="229" spans="1:100" ht="75" x14ac:dyDescent="0.25">
      <c r="A229" s="76"/>
      <c r="B229" s="98">
        <v>197</v>
      </c>
      <c r="C229" s="233" t="s">
        <v>539</v>
      </c>
      <c r="D229" s="231" t="s">
        <v>540</v>
      </c>
      <c r="E229" s="80">
        <v>28004</v>
      </c>
      <c r="F229" s="232">
        <v>0.63</v>
      </c>
      <c r="G229" s="89">
        <v>1</v>
      </c>
      <c r="H229" s="90"/>
      <c r="I229" s="90"/>
      <c r="J229" s="90"/>
      <c r="K229" s="235">
        <v>0.44619999999999999</v>
      </c>
      <c r="L229" s="102">
        <v>1.4</v>
      </c>
      <c r="M229" s="102">
        <v>1.68</v>
      </c>
      <c r="N229" s="102">
        <v>2.23</v>
      </c>
      <c r="O229" s="103">
        <v>2.57</v>
      </c>
      <c r="P229" s="104">
        <v>0</v>
      </c>
      <c r="Q229" s="117">
        <f t="shared" si="707"/>
        <v>0</v>
      </c>
      <c r="R229" s="117"/>
      <c r="S229" s="117">
        <f t="shared" si="708"/>
        <v>0</v>
      </c>
      <c r="T229" s="117"/>
      <c r="U229" s="117">
        <f t="shared" si="709"/>
        <v>0</v>
      </c>
      <c r="V229" s="104"/>
      <c r="W229" s="117">
        <f t="shared" si="710"/>
        <v>0</v>
      </c>
      <c r="X229" s="104">
        <v>874</v>
      </c>
      <c r="Y229" s="117">
        <f t="shared" si="711"/>
        <v>22024562.907432958</v>
      </c>
      <c r="Z229" s="104"/>
      <c r="AA229" s="117">
        <f t="shared" si="712"/>
        <v>0</v>
      </c>
      <c r="AB229" s="104"/>
      <c r="AC229" s="104"/>
      <c r="AD229" s="104"/>
      <c r="AE229" s="117">
        <f t="shared" si="713"/>
        <v>0</v>
      </c>
      <c r="AF229" s="104">
        <v>0</v>
      </c>
      <c r="AG229" s="117">
        <f t="shared" si="714"/>
        <v>0</v>
      </c>
      <c r="AH229" s="104"/>
      <c r="AI229" s="117">
        <f t="shared" si="715"/>
        <v>0</v>
      </c>
      <c r="AJ229" s="104"/>
      <c r="AK229" s="117">
        <f t="shared" si="716"/>
        <v>0</v>
      </c>
      <c r="AL229" s="109">
        <v>286</v>
      </c>
      <c r="AM229" s="117">
        <f t="shared" si="717"/>
        <v>8089678.4417729275</v>
      </c>
      <c r="AN229" s="104"/>
      <c r="AO229" s="117">
        <f t="shared" si="718"/>
        <v>0</v>
      </c>
      <c r="AP229" s="104"/>
      <c r="AQ229" s="104"/>
      <c r="AR229" s="104"/>
      <c r="AS229" s="104"/>
      <c r="AT229" s="104"/>
      <c r="AU229" s="117">
        <f t="shared" si="719"/>
        <v>0</v>
      </c>
      <c r="AV229" s="88" t="e">
        <f>AU229-#REF!</f>
        <v>#REF!</v>
      </c>
      <c r="AW229" s="104">
        <v>0</v>
      </c>
      <c r="AX229" s="104"/>
      <c r="AY229" s="104"/>
      <c r="AZ229" s="117">
        <f t="shared" si="720"/>
        <v>0</v>
      </c>
      <c r="BA229" s="104"/>
      <c r="BB229" s="104"/>
      <c r="BC229" s="104"/>
      <c r="BD229" s="117">
        <f t="shared" si="721"/>
        <v>0</v>
      </c>
      <c r="BE229" s="104"/>
      <c r="BF229" s="117">
        <f t="shared" si="722"/>
        <v>0</v>
      </c>
      <c r="BG229" s="104"/>
      <c r="BH229" s="117">
        <f t="shared" si="723"/>
        <v>0</v>
      </c>
      <c r="BI229" s="104"/>
      <c r="BJ229" s="117">
        <f t="shared" si="724"/>
        <v>0</v>
      </c>
      <c r="BK229" s="104"/>
      <c r="BL229" s="117">
        <f t="shared" si="725"/>
        <v>0</v>
      </c>
      <c r="BM229" s="104"/>
      <c r="BN229" s="117">
        <f t="shared" si="726"/>
        <v>0</v>
      </c>
      <c r="BO229" s="104"/>
      <c r="BP229" s="104"/>
      <c r="BQ229" s="104"/>
      <c r="BR229" s="117">
        <f t="shared" si="727"/>
        <v>0</v>
      </c>
      <c r="BS229" s="104"/>
      <c r="BT229" s="104"/>
      <c r="BU229" s="104"/>
      <c r="BV229" s="117">
        <f t="shared" si="728"/>
        <v>0</v>
      </c>
      <c r="BW229" s="104"/>
      <c r="BX229" s="117">
        <f t="shared" si="729"/>
        <v>0</v>
      </c>
      <c r="BY229" s="104"/>
      <c r="BZ229" s="117">
        <f t="shared" si="730"/>
        <v>0</v>
      </c>
      <c r="CA229" s="104"/>
      <c r="CB229" s="118">
        <f t="shared" si="731"/>
        <v>0</v>
      </c>
      <c r="CC229" s="104"/>
      <c r="CD229" s="117">
        <f t="shared" si="732"/>
        <v>0</v>
      </c>
      <c r="CE229" s="109"/>
      <c r="CF229" s="117">
        <f t="shared" si="733"/>
        <v>0</v>
      </c>
      <c r="CG229" s="104"/>
      <c r="CH229" s="108"/>
      <c r="CI229" s="104"/>
      <c r="CJ229" s="104"/>
      <c r="CK229" s="110"/>
      <c r="CL229" s="117">
        <f t="shared" si="734"/>
        <v>0</v>
      </c>
      <c r="CM229" s="104"/>
      <c r="CN229" s="117">
        <f t="shared" si="735"/>
        <v>0</v>
      </c>
      <c r="CO229" s="104"/>
      <c r="CP229" s="117">
        <f t="shared" si="736"/>
        <v>0</v>
      </c>
      <c r="CQ229" s="104"/>
      <c r="CR229" s="117"/>
      <c r="CS229" s="104"/>
      <c r="CT229" s="104"/>
      <c r="CU229" s="105">
        <f t="shared" si="641"/>
        <v>1160</v>
      </c>
      <c r="CV229" s="118">
        <f t="shared" si="642"/>
        <v>30114241.349205885</v>
      </c>
    </row>
    <row r="230" spans="1:100" ht="75" x14ac:dyDescent="0.25">
      <c r="A230" s="76"/>
      <c r="B230" s="98">
        <v>198</v>
      </c>
      <c r="C230" s="233" t="s">
        <v>541</v>
      </c>
      <c r="D230" s="231" t="s">
        <v>542</v>
      </c>
      <c r="E230" s="80">
        <v>28004</v>
      </c>
      <c r="F230" s="232">
        <v>0.89</v>
      </c>
      <c r="G230" s="89">
        <v>1</v>
      </c>
      <c r="H230" s="90"/>
      <c r="I230" s="90"/>
      <c r="J230" s="90"/>
      <c r="K230" s="235">
        <v>0.39950000000000002</v>
      </c>
      <c r="L230" s="102">
        <v>1.4</v>
      </c>
      <c r="M230" s="102">
        <v>1.68</v>
      </c>
      <c r="N230" s="102">
        <v>2.23</v>
      </c>
      <c r="O230" s="103">
        <v>2.57</v>
      </c>
      <c r="P230" s="104">
        <v>0</v>
      </c>
      <c r="Q230" s="117">
        <f t="shared" si="707"/>
        <v>0</v>
      </c>
      <c r="R230" s="117"/>
      <c r="S230" s="117">
        <f t="shared" si="708"/>
        <v>0</v>
      </c>
      <c r="T230" s="117"/>
      <c r="U230" s="117">
        <f t="shared" si="709"/>
        <v>0</v>
      </c>
      <c r="V230" s="104"/>
      <c r="W230" s="117">
        <f t="shared" si="710"/>
        <v>0</v>
      </c>
      <c r="X230" s="104">
        <v>802</v>
      </c>
      <c r="Y230" s="117">
        <f t="shared" si="711"/>
        <v>27654759.472422399</v>
      </c>
      <c r="Z230" s="104"/>
      <c r="AA230" s="117">
        <f t="shared" si="712"/>
        <v>0</v>
      </c>
      <c r="AB230" s="104"/>
      <c r="AC230" s="104"/>
      <c r="AD230" s="104"/>
      <c r="AE230" s="117">
        <f t="shared" si="713"/>
        <v>0</v>
      </c>
      <c r="AF230" s="104">
        <v>0</v>
      </c>
      <c r="AG230" s="117">
        <f t="shared" si="714"/>
        <v>0</v>
      </c>
      <c r="AH230" s="104"/>
      <c r="AI230" s="117">
        <f t="shared" si="715"/>
        <v>0</v>
      </c>
      <c r="AJ230" s="104"/>
      <c r="AK230" s="117">
        <f t="shared" si="716"/>
        <v>0</v>
      </c>
      <c r="AL230" s="107">
        <v>805</v>
      </c>
      <c r="AM230" s="117">
        <f t="shared" si="717"/>
        <v>30900225.201759201</v>
      </c>
      <c r="AN230" s="104"/>
      <c r="AO230" s="117">
        <f t="shared" si="718"/>
        <v>0</v>
      </c>
      <c r="AP230" s="104"/>
      <c r="AQ230" s="104"/>
      <c r="AR230" s="104"/>
      <c r="AS230" s="104"/>
      <c r="AT230" s="104"/>
      <c r="AU230" s="117">
        <f t="shared" si="719"/>
        <v>0</v>
      </c>
      <c r="AV230" s="88" t="e">
        <f>AU230-#REF!</f>
        <v>#REF!</v>
      </c>
      <c r="AW230" s="104">
        <v>0</v>
      </c>
      <c r="AX230" s="104"/>
      <c r="AY230" s="104"/>
      <c r="AZ230" s="117">
        <f t="shared" si="720"/>
        <v>0</v>
      </c>
      <c r="BA230" s="104"/>
      <c r="BB230" s="104"/>
      <c r="BC230" s="104"/>
      <c r="BD230" s="117">
        <f t="shared" si="721"/>
        <v>0</v>
      </c>
      <c r="BE230" s="104"/>
      <c r="BF230" s="117">
        <f t="shared" si="722"/>
        <v>0</v>
      </c>
      <c r="BG230" s="104"/>
      <c r="BH230" s="117">
        <f t="shared" si="723"/>
        <v>0</v>
      </c>
      <c r="BI230" s="104"/>
      <c r="BJ230" s="117">
        <f t="shared" si="724"/>
        <v>0</v>
      </c>
      <c r="BK230" s="104"/>
      <c r="BL230" s="117">
        <f t="shared" si="725"/>
        <v>0</v>
      </c>
      <c r="BM230" s="104"/>
      <c r="BN230" s="117">
        <f t="shared" si="726"/>
        <v>0</v>
      </c>
      <c r="BO230" s="104"/>
      <c r="BP230" s="104"/>
      <c r="BQ230" s="104"/>
      <c r="BR230" s="117">
        <f t="shared" si="727"/>
        <v>0</v>
      </c>
      <c r="BS230" s="104"/>
      <c r="BT230" s="104"/>
      <c r="BU230" s="104"/>
      <c r="BV230" s="117">
        <f t="shared" si="728"/>
        <v>0</v>
      </c>
      <c r="BW230" s="104"/>
      <c r="BX230" s="117">
        <f t="shared" si="729"/>
        <v>0</v>
      </c>
      <c r="BY230" s="104"/>
      <c r="BZ230" s="117">
        <f t="shared" si="730"/>
        <v>0</v>
      </c>
      <c r="CA230" s="104"/>
      <c r="CB230" s="118">
        <f t="shared" si="731"/>
        <v>0</v>
      </c>
      <c r="CC230" s="104"/>
      <c r="CD230" s="117">
        <f t="shared" si="732"/>
        <v>0</v>
      </c>
      <c r="CE230" s="109"/>
      <c r="CF230" s="117">
        <f t="shared" si="733"/>
        <v>0</v>
      </c>
      <c r="CG230" s="104"/>
      <c r="CH230" s="108"/>
      <c r="CI230" s="104"/>
      <c r="CJ230" s="104"/>
      <c r="CK230" s="110"/>
      <c r="CL230" s="117">
        <f t="shared" si="734"/>
        <v>0</v>
      </c>
      <c r="CM230" s="104"/>
      <c r="CN230" s="117">
        <f t="shared" si="735"/>
        <v>0</v>
      </c>
      <c r="CO230" s="104"/>
      <c r="CP230" s="117">
        <f t="shared" si="736"/>
        <v>0</v>
      </c>
      <c r="CQ230" s="104"/>
      <c r="CR230" s="117"/>
      <c r="CS230" s="104"/>
      <c r="CT230" s="104"/>
      <c r="CU230" s="105">
        <f t="shared" si="641"/>
        <v>1607</v>
      </c>
      <c r="CV230" s="118">
        <f t="shared" si="642"/>
        <v>58554984.674181595</v>
      </c>
    </row>
    <row r="231" spans="1:100" ht="75" x14ac:dyDescent="0.25">
      <c r="A231" s="76"/>
      <c r="B231" s="98">
        <v>199</v>
      </c>
      <c r="C231" s="233" t="s">
        <v>543</v>
      </c>
      <c r="D231" s="231" t="s">
        <v>544</v>
      </c>
      <c r="E231" s="80">
        <v>28004</v>
      </c>
      <c r="F231" s="232">
        <v>1.26</v>
      </c>
      <c r="G231" s="89">
        <v>1</v>
      </c>
      <c r="H231" s="90"/>
      <c r="I231" s="90"/>
      <c r="J231" s="90"/>
      <c r="K231" s="235">
        <v>0.20780000000000001</v>
      </c>
      <c r="L231" s="102">
        <v>1.4</v>
      </c>
      <c r="M231" s="102">
        <v>1.68</v>
      </c>
      <c r="N231" s="102">
        <v>2.23</v>
      </c>
      <c r="O231" s="103">
        <v>2.57</v>
      </c>
      <c r="P231" s="104">
        <v>0</v>
      </c>
      <c r="Q231" s="117">
        <f t="shared" si="707"/>
        <v>0</v>
      </c>
      <c r="R231" s="117"/>
      <c r="S231" s="117">
        <f t="shared" si="708"/>
        <v>0</v>
      </c>
      <c r="T231" s="117"/>
      <c r="U231" s="117">
        <f t="shared" si="709"/>
        <v>0</v>
      </c>
      <c r="V231" s="104"/>
      <c r="W231" s="117">
        <f t="shared" si="710"/>
        <v>0</v>
      </c>
      <c r="X231" s="104">
        <v>308</v>
      </c>
      <c r="Y231" s="117">
        <f t="shared" si="711"/>
        <v>13035786.474332161</v>
      </c>
      <c r="Z231" s="104"/>
      <c r="AA231" s="117">
        <f t="shared" si="712"/>
        <v>0</v>
      </c>
      <c r="AB231" s="104"/>
      <c r="AC231" s="104"/>
      <c r="AD231" s="104"/>
      <c r="AE231" s="117">
        <f t="shared" si="713"/>
        <v>0</v>
      </c>
      <c r="AF231" s="104">
        <v>0</v>
      </c>
      <c r="AG231" s="117">
        <f t="shared" si="714"/>
        <v>0</v>
      </c>
      <c r="AH231" s="104"/>
      <c r="AI231" s="117">
        <f t="shared" si="715"/>
        <v>0</v>
      </c>
      <c r="AJ231" s="104"/>
      <c r="AK231" s="117">
        <f t="shared" si="716"/>
        <v>0</v>
      </c>
      <c r="AL231" s="109">
        <v>137</v>
      </c>
      <c r="AM231" s="117">
        <f t="shared" si="717"/>
        <v>6192155.6925338879</v>
      </c>
      <c r="AN231" s="104"/>
      <c r="AO231" s="117">
        <f t="shared" si="718"/>
        <v>0</v>
      </c>
      <c r="AP231" s="104"/>
      <c r="AQ231" s="104"/>
      <c r="AR231" s="104"/>
      <c r="AS231" s="104"/>
      <c r="AT231" s="104"/>
      <c r="AU231" s="117">
        <f t="shared" si="719"/>
        <v>0</v>
      </c>
      <c r="AV231" s="88" t="e">
        <f>AU231-#REF!</f>
        <v>#REF!</v>
      </c>
      <c r="AW231" s="104">
        <v>0</v>
      </c>
      <c r="AX231" s="104"/>
      <c r="AY231" s="104"/>
      <c r="AZ231" s="117">
        <f t="shared" si="720"/>
        <v>0</v>
      </c>
      <c r="BA231" s="104"/>
      <c r="BB231" s="104"/>
      <c r="BC231" s="104"/>
      <c r="BD231" s="117">
        <f t="shared" si="721"/>
        <v>0</v>
      </c>
      <c r="BE231" s="104"/>
      <c r="BF231" s="117">
        <f t="shared" si="722"/>
        <v>0</v>
      </c>
      <c r="BG231" s="104"/>
      <c r="BH231" s="117">
        <f t="shared" si="723"/>
        <v>0</v>
      </c>
      <c r="BI231" s="104"/>
      <c r="BJ231" s="117">
        <f t="shared" si="724"/>
        <v>0</v>
      </c>
      <c r="BK231" s="104"/>
      <c r="BL231" s="117">
        <f t="shared" si="725"/>
        <v>0</v>
      </c>
      <c r="BM231" s="104"/>
      <c r="BN231" s="117">
        <f t="shared" si="726"/>
        <v>0</v>
      </c>
      <c r="BO231" s="104"/>
      <c r="BP231" s="104"/>
      <c r="BQ231" s="104"/>
      <c r="BR231" s="117">
        <f t="shared" si="727"/>
        <v>0</v>
      </c>
      <c r="BS231" s="104"/>
      <c r="BT231" s="104"/>
      <c r="BU231" s="104"/>
      <c r="BV231" s="117">
        <f t="shared" si="728"/>
        <v>0</v>
      </c>
      <c r="BW231" s="104"/>
      <c r="BX231" s="117">
        <f t="shared" si="729"/>
        <v>0</v>
      </c>
      <c r="BY231" s="104"/>
      <c r="BZ231" s="117">
        <f t="shared" si="730"/>
        <v>0</v>
      </c>
      <c r="CA231" s="104"/>
      <c r="CB231" s="118">
        <f t="shared" si="731"/>
        <v>0</v>
      </c>
      <c r="CC231" s="104"/>
      <c r="CD231" s="117">
        <f t="shared" si="732"/>
        <v>0</v>
      </c>
      <c r="CE231" s="109"/>
      <c r="CF231" s="117">
        <f t="shared" si="733"/>
        <v>0</v>
      </c>
      <c r="CG231" s="104"/>
      <c r="CH231" s="108"/>
      <c r="CI231" s="104"/>
      <c r="CJ231" s="104"/>
      <c r="CK231" s="110"/>
      <c r="CL231" s="117">
        <f t="shared" si="734"/>
        <v>0</v>
      </c>
      <c r="CM231" s="104"/>
      <c r="CN231" s="117">
        <f t="shared" si="735"/>
        <v>0</v>
      </c>
      <c r="CO231" s="104"/>
      <c r="CP231" s="117">
        <f t="shared" si="736"/>
        <v>0</v>
      </c>
      <c r="CQ231" s="104"/>
      <c r="CR231" s="117"/>
      <c r="CS231" s="104"/>
      <c r="CT231" s="104"/>
      <c r="CU231" s="105">
        <f t="shared" si="641"/>
        <v>445</v>
      </c>
      <c r="CV231" s="118">
        <f t="shared" si="642"/>
        <v>19227942.166866049</v>
      </c>
    </row>
    <row r="232" spans="1:100" ht="75" x14ac:dyDescent="0.25">
      <c r="A232" s="76"/>
      <c r="B232" s="98">
        <v>200</v>
      </c>
      <c r="C232" s="233" t="s">
        <v>545</v>
      </c>
      <c r="D232" s="231" t="s">
        <v>546</v>
      </c>
      <c r="E232" s="80">
        <v>28004</v>
      </c>
      <c r="F232" s="232">
        <v>1.68</v>
      </c>
      <c r="G232" s="89">
        <v>1</v>
      </c>
      <c r="H232" s="90"/>
      <c r="I232" s="90"/>
      <c r="J232" s="90"/>
      <c r="K232" s="235">
        <v>0.29770000000000002</v>
      </c>
      <c r="L232" s="102">
        <v>1.4</v>
      </c>
      <c r="M232" s="102">
        <v>1.68</v>
      </c>
      <c r="N232" s="102">
        <v>2.23</v>
      </c>
      <c r="O232" s="103">
        <v>2.57</v>
      </c>
      <c r="P232" s="104">
        <v>0</v>
      </c>
      <c r="Q232" s="117">
        <f t="shared" si="707"/>
        <v>0</v>
      </c>
      <c r="R232" s="117"/>
      <c r="S232" s="117">
        <f t="shared" si="708"/>
        <v>0</v>
      </c>
      <c r="T232" s="117"/>
      <c r="U232" s="117">
        <f t="shared" si="709"/>
        <v>0</v>
      </c>
      <c r="V232" s="104"/>
      <c r="W232" s="117">
        <f t="shared" si="710"/>
        <v>0</v>
      </c>
      <c r="X232" s="104">
        <v>389</v>
      </c>
      <c r="Y232" s="117">
        <f t="shared" si="711"/>
        <v>23531503.222671356</v>
      </c>
      <c r="Z232" s="104"/>
      <c r="AA232" s="117">
        <f t="shared" si="712"/>
        <v>0</v>
      </c>
      <c r="AB232" s="104"/>
      <c r="AC232" s="104"/>
      <c r="AD232" s="104"/>
      <c r="AE232" s="117">
        <f t="shared" si="713"/>
        <v>0</v>
      </c>
      <c r="AF232" s="104">
        <v>0</v>
      </c>
      <c r="AG232" s="117">
        <f t="shared" si="714"/>
        <v>0</v>
      </c>
      <c r="AH232" s="104"/>
      <c r="AI232" s="117">
        <f t="shared" si="715"/>
        <v>0</v>
      </c>
      <c r="AJ232" s="104"/>
      <c r="AK232" s="117">
        <f t="shared" si="716"/>
        <v>0</v>
      </c>
      <c r="AL232" s="109">
        <v>200</v>
      </c>
      <c r="AM232" s="117">
        <f t="shared" si="717"/>
        <v>13196514.630297599</v>
      </c>
      <c r="AN232" s="104"/>
      <c r="AO232" s="117">
        <f t="shared" si="718"/>
        <v>0</v>
      </c>
      <c r="AP232" s="104"/>
      <c r="AQ232" s="104"/>
      <c r="AR232" s="104"/>
      <c r="AS232" s="104"/>
      <c r="AT232" s="104"/>
      <c r="AU232" s="117">
        <f t="shared" si="719"/>
        <v>0</v>
      </c>
      <c r="AV232" s="88" t="e">
        <f>AU232-#REF!</f>
        <v>#REF!</v>
      </c>
      <c r="AW232" s="104">
        <v>0</v>
      </c>
      <c r="AX232" s="104"/>
      <c r="AY232" s="104"/>
      <c r="AZ232" s="117">
        <f t="shared" si="720"/>
        <v>0</v>
      </c>
      <c r="BA232" s="104"/>
      <c r="BB232" s="104"/>
      <c r="BC232" s="104"/>
      <c r="BD232" s="117">
        <f t="shared" si="721"/>
        <v>0</v>
      </c>
      <c r="BE232" s="104"/>
      <c r="BF232" s="117">
        <f t="shared" si="722"/>
        <v>0</v>
      </c>
      <c r="BG232" s="104"/>
      <c r="BH232" s="117">
        <f t="shared" si="723"/>
        <v>0</v>
      </c>
      <c r="BI232" s="104"/>
      <c r="BJ232" s="117">
        <f t="shared" si="724"/>
        <v>0</v>
      </c>
      <c r="BK232" s="104"/>
      <c r="BL232" s="117">
        <f t="shared" si="725"/>
        <v>0</v>
      </c>
      <c r="BM232" s="104"/>
      <c r="BN232" s="117">
        <f t="shared" si="726"/>
        <v>0</v>
      </c>
      <c r="BO232" s="104"/>
      <c r="BP232" s="104"/>
      <c r="BQ232" s="104"/>
      <c r="BR232" s="117">
        <f t="shared" si="727"/>
        <v>0</v>
      </c>
      <c r="BS232" s="104"/>
      <c r="BT232" s="104"/>
      <c r="BU232" s="104"/>
      <c r="BV232" s="117">
        <f t="shared" si="728"/>
        <v>0</v>
      </c>
      <c r="BW232" s="104"/>
      <c r="BX232" s="117">
        <f t="shared" si="729"/>
        <v>0</v>
      </c>
      <c r="BY232" s="104"/>
      <c r="BZ232" s="117">
        <f t="shared" si="730"/>
        <v>0</v>
      </c>
      <c r="CA232" s="104"/>
      <c r="CB232" s="118">
        <f t="shared" si="731"/>
        <v>0</v>
      </c>
      <c r="CC232" s="104"/>
      <c r="CD232" s="117">
        <f t="shared" si="732"/>
        <v>0</v>
      </c>
      <c r="CE232" s="109"/>
      <c r="CF232" s="117">
        <f t="shared" si="733"/>
        <v>0</v>
      </c>
      <c r="CG232" s="104"/>
      <c r="CH232" s="108"/>
      <c r="CI232" s="104"/>
      <c r="CJ232" s="104"/>
      <c r="CK232" s="110"/>
      <c r="CL232" s="117">
        <f t="shared" si="734"/>
        <v>0</v>
      </c>
      <c r="CM232" s="104"/>
      <c r="CN232" s="117">
        <f t="shared" si="735"/>
        <v>0</v>
      </c>
      <c r="CO232" s="104"/>
      <c r="CP232" s="117">
        <f t="shared" si="736"/>
        <v>0</v>
      </c>
      <c r="CQ232" s="104"/>
      <c r="CR232" s="117"/>
      <c r="CS232" s="104"/>
      <c r="CT232" s="104"/>
      <c r="CU232" s="105">
        <f t="shared" ref="CU232:CU246" si="737">SUM(P232,R232,T232,V232,X232,Z232,AB232,AD232,AF232,AL232,BO232,AH232,AR232,CA232,AT232,AW232,AJ232,BA232,AN232,BC232,CC232,BE232,BG232,BI232,BQ232,BK232,BM232,BS232,BU232,BW232,BY232,CE232,AY232,AP232,CG232,CI232,CK232,CM232,CO232,CQ232,CS232)</f>
        <v>589</v>
      </c>
      <c r="CV232" s="118">
        <f t="shared" ref="CV232:CV246" si="738">SUM(Q232,S232,U232,W232,Y232,AA232,AC232,AE232,AG232,AM232,BP232,AI232,AS232,CB232,AU232,AX232,AK232,BB232,AO232,BD232,CD232,BF232,BH232,BJ232,BR232,BL232,BN232,BT232,BV232,BX232,BZ232,CF232,AZ232,AQ232,CH232,CJ232,CL232,CN232,CP232,CR232,CT232)</f>
        <v>36728017.852968954</v>
      </c>
    </row>
    <row r="233" spans="1:100" ht="75" x14ac:dyDescent="0.25">
      <c r="A233" s="76"/>
      <c r="B233" s="98">
        <v>201</v>
      </c>
      <c r="C233" s="233" t="s">
        <v>547</v>
      </c>
      <c r="D233" s="231" t="s">
        <v>548</v>
      </c>
      <c r="E233" s="80">
        <v>28004</v>
      </c>
      <c r="F233" s="232">
        <v>2.37</v>
      </c>
      <c r="G233" s="89">
        <v>1</v>
      </c>
      <c r="H233" s="90"/>
      <c r="I233" s="90"/>
      <c r="J233" s="90"/>
      <c r="K233" s="235">
        <v>0.1042</v>
      </c>
      <c r="L233" s="102">
        <v>1.4</v>
      </c>
      <c r="M233" s="102">
        <v>1.68</v>
      </c>
      <c r="N233" s="102">
        <v>2.23</v>
      </c>
      <c r="O233" s="103">
        <v>2.57</v>
      </c>
      <c r="P233" s="104">
        <v>0</v>
      </c>
      <c r="Q233" s="117">
        <f t="shared" si="707"/>
        <v>0</v>
      </c>
      <c r="R233" s="117"/>
      <c r="S233" s="117">
        <f t="shared" si="708"/>
        <v>0</v>
      </c>
      <c r="T233" s="117"/>
      <c r="U233" s="117">
        <f t="shared" si="709"/>
        <v>0</v>
      </c>
      <c r="V233" s="104"/>
      <c r="W233" s="117">
        <f t="shared" si="710"/>
        <v>0</v>
      </c>
      <c r="X233" s="104">
        <v>407</v>
      </c>
      <c r="Y233" s="117">
        <f t="shared" si="711"/>
        <v>29714480.592107523</v>
      </c>
      <c r="Z233" s="104"/>
      <c r="AA233" s="117">
        <f t="shared" si="712"/>
        <v>0</v>
      </c>
      <c r="AB233" s="104"/>
      <c r="AC233" s="104"/>
      <c r="AD233" s="104"/>
      <c r="AE233" s="117">
        <f t="shared" si="713"/>
        <v>0</v>
      </c>
      <c r="AF233" s="104">
        <v>0</v>
      </c>
      <c r="AG233" s="117">
        <f t="shared" si="714"/>
        <v>0</v>
      </c>
      <c r="AH233" s="104"/>
      <c r="AI233" s="117">
        <f t="shared" si="715"/>
        <v>0</v>
      </c>
      <c r="AJ233" s="104"/>
      <c r="AK233" s="117">
        <f t="shared" si="716"/>
        <v>0</v>
      </c>
      <c r="AL233" s="109">
        <v>62</v>
      </c>
      <c r="AM233" s="117">
        <f t="shared" si="717"/>
        <v>4694609.3813763848</v>
      </c>
      <c r="AN233" s="104"/>
      <c r="AO233" s="117">
        <f t="shared" si="718"/>
        <v>0</v>
      </c>
      <c r="AP233" s="104"/>
      <c r="AQ233" s="104"/>
      <c r="AR233" s="104"/>
      <c r="AS233" s="104"/>
      <c r="AT233" s="104"/>
      <c r="AU233" s="117">
        <f t="shared" si="719"/>
        <v>0</v>
      </c>
      <c r="AV233" s="88" t="e">
        <f>AU233-#REF!</f>
        <v>#REF!</v>
      </c>
      <c r="AW233" s="104">
        <v>0</v>
      </c>
      <c r="AX233" s="104"/>
      <c r="AY233" s="104"/>
      <c r="AZ233" s="117">
        <f t="shared" si="720"/>
        <v>0</v>
      </c>
      <c r="BA233" s="104"/>
      <c r="BB233" s="104"/>
      <c r="BC233" s="104"/>
      <c r="BD233" s="117">
        <f t="shared" si="721"/>
        <v>0</v>
      </c>
      <c r="BE233" s="104"/>
      <c r="BF233" s="117">
        <f t="shared" si="722"/>
        <v>0</v>
      </c>
      <c r="BG233" s="104"/>
      <c r="BH233" s="117">
        <f t="shared" si="723"/>
        <v>0</v>
      </c>
      <c r="BI233" s="104"/>
      <c r="BJ233" s="117">
        <f t="shared" si="724"/>
        <v>0</v>
      </c>
      <c r="BK233" s="104"/>
      <c r="BL233" s="117">
        <f t="shared" si="725"/>
        <v>0</v>
      </c>
      <c r="BM233" s="104"/>
      <c r="BN233" s="117">
        <f t="shared" si="726"/>
        <v>0</v>
      </c>
      <c r="BO233" s="104"/>
      <c r="BP233" s="104"/>
      <c r="BQ233" s="104"/>
      <c r="BR233" s="117">
        <f t="shared" si="727"/>
        <v>0</v>
      </c>
      <c r="BS233" s="104"/>
      <c r="BT233" s="104"/>
      <c r="BU233" s="104"/>
      <c r="BV233" s="117">
        <f t="shared" si="728"/>
        <v>0</v>
      </c>
      <c r="BW233" s="104"/>
      <c r="BX233" s="117">
        <f t="shared" si="729"/>
        <v>0</v>
      </c>
      <c r="BY233" s="104"/>
      <c r="BZ233" s="117">
        <f t="shared" si="730"/>
        <v>0</v>
      </c>
      <c r="CA233" s="104"/>
      <c r="CB233" s="118">
        <f t="shared" si="731"/>
        <v>0</v>
      </c>
      <c r="CC233" s="104"/>
      <c r="CD233" s="117">
        <f t="shared" si="732"/>
        <v>0</v>
      </c>
      <c r="CE233" s="109"/>
      <c r="CF233" s="117">
        <f t="shared" si="733"/>
        <v>0</v>
      </c>
      <c r="CG233" s="104"/>
      <c r="CH233" s="108"/>
      <c r="CI233" s="104"/>
      <c r="CJ233" s="104"/>
      <c r="CK233" s="110"/>
      <c r="CL233" s="117">
        <f t="shared" si="734"/>
        <v>0</v>
      </c>
      <c r="CM233" s="104"/>
      <c r="CN233" s="117">
        <f t="shared" si="735"/>
        <v>0</v>
      </c>
      <c r="CO233" s="104"/>
      <c r="CP233" s="117">
        <f t="shared" si="736"/>
        <v>0</v>
      </c>
      <c r="CQ233" s="104"/>
      <c r="CR233" s="117"/>
      <c r="CS233" s="104"/>
      <c r="CT233" s="104"/>
      <c r="CU233" s="105">
        <f t="shared" si="737"/>
        <v>469</v>
      </c>
      <c r="CV233" s="118">
        <f t="shared" si="738"/>
        <v>34409089.973483905</v>
      </c>
    </row>
    <row r="234" spans="1:100" ht="75" x14ac:dyDescent="0.25">
      <c r="A234" s="76"/>
      <c r="B234" s="98">
        <v>202</v>
      </c>
      <c r="C234" s="233" t="s">
        <v>549</v>
      </c>
      <c r="D234" s="231" t="s">
        <v>550</v>
      </c>
      <c r="E234" s="80">
        <v>28004</v>
      </c>
      <c r="F234" s="232">
        <v>3.2</v>
      </c>
      <c r="G234" s="89">
        <v>1</v>
      </c>
      <c r="H234" s="90"/>
      <c r="I234" s="90"/>
      <c r="J234" s="90"/>
      <c r="K234" s="235">
        <v>0.18310000000000001</v>
      </c>
      <c r="L234" s="102">
        <v>1.4</v>
      </c>
      <c r="M234" s="102">
        <v>1.68</v>
      </c>
      <c r="N234" s="102">
        <v>2.23</v>
      </c>
      <c r="O234" s="103">
        <v>2.57</v>
      </c>
      <c r="P234" s="104">
        <v>0</v>
      </c>
      <c r="Q234" s="117">
        <f t="shared" si="707"/>
        <v>0</v>
      </c>
      <c r="R234" s="117"/>
      <c r="S234" s="117">
        <f t="shared" si="708"/>
        <v>0</v>
      </c>
      <c r="T234" s="117"/>
      <c r="U234" s="117">
        <f t="shared" si="709"/>
        <v>0</v>
      </c>
      <c r="V234" s="104"/>
      <c r="W234" s="117">
        <f t="shared" si="710"/>
        <v>0</v>
      </c>
      <c r="X234" s="104">
        <v>170</v>
      </c>
      <c r="Y234" s="117">
        <f t="shared" si="711"/>
        <v>17911978.520576</v>
      </c>
      <c r="Z234" s="104"/>
      <c r="AA234" s="117">
        <f t="shared" si="712"/>
        <v>0</v>
      </c>
      <c r="AB234" s="104"/>
      <c r="AC234" s="104"/>
      <c r="AD234" s="104"/>
      <c r="AE234" s="117">
        <f t="shared" si="713"/>
        <v>0</v>
      </c>
      <c r="AF234" s="104">
        <v>0</v>
      </c>
      <c r="AG234" s="117">
        <f t="shared" si="714"/>
        <v>0</v>
      </c>
      <c r="AH234" s="104"/>
      <c r="AI234" s="117">
        <f t="shared" si="715"/>
        <v>0</v>
      </c>
      <c r="AJ234" s="104"/>
      <c r="AK234" s="117">
        <f t="shared" si="716"/>
        <v>0</v>
      </c>
      <c r="AL234" s="109">
        <v>85</v>
      </c>
      <c r="AM234" s="117">
        <f t="shared" si="717"/>
        <v>9502707.2749055997</v>
      </c>
      <c r="AN234" s="104"/>
      <c r="AO234" s="117">
        <f t="shared" si="718"/>
        <v>0</v>
      </c>
      <c r="AP234" s="104"/>
      <c r="AQ234" s="104"/>
      <c r="AR234" s="104"/>
      <c r="AS234" s="104"/>
      <c r="AT234" s="104"/>
      <c r="AU234" s="117">
        <f t="shared" si="719"/>
        <v>0</v>
      </c>
      <c r="AV234" s="88" t="e">
        <f>AU234-#REF!</f>
        <v>#REF!</v>
      </c>
      <c r="AW234" s="104">
        <v>0</v>
      </c>
      <c r="AX234" s="104"/>
      <c r="AY234" s="104"/>
      <c r="AZ234" s="117">
        <f t="shared" si="720"/>
        <v>0</v>
      </c>
      <c r="BA234" s="104"/>
      <c r="BB234" s="104"/>
      <c r="BC234" s="104"/>
      <c r="BD234" s="117">
        <f t="shared" si="721"/>
        <v>0</v>
      </c>
      <c r="BE234" s="104"/>
      <c r="BF234" s="117">
        <f t="shared" si="722"/>
        <v>0</v>
      </c>
      <c r="BG234" s="104"/>
      <c r="BH234" s="117">
        <f t="shared" si="723"/>
        <v>0</v>
      </c>
      <c r="BI234" s="104"/>
      <c r="BJ234" s="117">
        <f t="shared" si="724"/>
        <v>0</v>
      </c>
      <c r="BK234" s="104"/>
      <c r="BL234" s="117">
        <f t="shared" si="725"/>
        <v>0</v>
      </c>
      <c r="BM234" s="104"/>
      <c r="BN234" s="117">
        <f t="shared" si="726"/>
        <v>0</v>
      </c>
      <c r="BO234" s="104"/>
      <c r="BP234" s="104"/>
      <c r="BQ234" s="104"/>
      <c r="BR234" s="117">
        <f t="shared" si="727"/>
        <v>0</v>
      </c>
      <c r="BS234" s="104"/>
      <c r="BT234" s="104"/>
      <c r="BU234" s="104"/>
      <c r="BV234" s="117">
        <f t="shared" si="728"/>
        <v>0</v>
      </c>
      <c r="BW234" s="104"/>
      <c r="BX234" s="117">
        <f t="shared" si="729"/>
        <v>0</v>
      </c>
      <c r="BY234" s="104"/>
      <c r="BZ234" s="117">
        <f t="shared" si="730"/>
        <v>0</v>
      </c>
      <c r="CA234" s="104"/>
      <c r="CB234" s="118">
        <f t="shared" si="731"/>
        <v>0</v>
      </c>
      <c r="CC234" s="104"/>
      <c r="CD234" s="117">
        <f t="shared" si="732"/>
        <v>0</v>
      </c>
      <c r="CE234" s="109"/>
      <c r="CF234" s="117">
        <f t="shared" si="733"/>
        <v>0</v>
      </c>
      <c r="CG234" s="104"/>
      <c r="CH234" s="108"/>
      <c r="CI234" s="104"/>
      <c r="CJ234" s="104"/>
      <c r="CK234" s="110"/>
      <c r="CL234" s="117">
        <f t="shared" si="734"/>
        <v>0</v>
      </c>
      <c r="CM234" s="104"/>
      <c r="CN234" s="117">
        <f t="shared" si="735"/>
        <v>0</v>
      </c>
      <c r="CO234" s="104"/>
      <c r="CP234" s="117">
        <f t="shared" si="736"/>
        <v>0</v>
      </c>
      <c r="CQ234" s="104"/>
      <c r="CR234" s="117"/>
      <c r="CS234" s="104"/>
      <c r="CT234" s="104"/>
      <c r="CU234" s="105">
        <f t="shared" si="737"/>
        <v>255</v>
      </c>
      <c r="CV234" s="118">
        <f t="shared" si="738"/>
        <v>27414685.7954816</v>
      </c>
    </row>
    <row r="235" spans="1:100" ht="75" x14ac:dyDescent="0.25">
      <c r="A235" s="76"/>
      <c r="B235" s="98">
        <v>203</v>
      </c>
      <c r="C235" s="233" t="s">
        <v>551</v>
      </c>
      <c r="D235" s="231" t="s">
        <v>552</v>
      </c>
      <c r="E235" s="80">
        <v>28004</v>
      </c>
      <c r="F235" s="232">
        <v>3.87</v>
      </c>
      <c r="G235" s="89">
        <v>1</v>
      </c>
      <c r="H235" s="90"/>
      <c r="I235" s="90"/>
      <c r="J235" s="90"/>
      <c r="K235" s="235">
        <v>7.7600000000000002E-2</v>
      </c>
      <c r="L235" s="102">
        <v>1.4</v>
      </c>
      <c r="M235" s="102">
        <v>1.68</v>
      </c>
      <c r="N235" s="102">
        <v>2.23</v>
      </c>
      <c r="O235" s="103">
        <v>2.57</v>
      </c>
      <c r="P235" s="104">
        <v>0</v>
      </c>
      <c r="Q235" s="117">
        <f t="shared" si="707"/>
        <v>0</v>
      </c>
      <c r="R235" s="117"/>
      <c r="S235" s="117">
        <f t="shared" si="708"/>
        <v>0</v>
      </c>
      <c r="T235" s="117"/>
      <c r="U235" s="117">
        <f t="shared" si="709"/>
        <v>0</v>
      </c>
      <c r="V235" s="104"/>
      <c r="W235" s="117">
        <f t="shared" si="710"/>
        <v>0</v>
      </c>
      <c r="X235" s="104">
        <v>162</v>
      </c>
      <c r="Y235" s="117">
        <f t="shared" si="711"/>
        <v>18864741.200808961</v>
      </c>
      <c r="Z235" s="104"/>
      <c r="AA235" s="117">
        <f t="shared" si="712"/>
        <v>0</v>
      </c>
      <c r="AB235" s="104"/>
      <c r="AC235" s="104"/>
      <c r="AD235" s="104"/>
      <c r="AE235" s="117">
        <f t="shared" si="713"/>
        <v>0</v>
      </c>
      <c r="AF235" s="104">
        <v>0</v>
      </c>
      <c r="AG235" s="117">
        <f t="shared" si="714"/>
        <v>0</v>
      </c>
      <c r="AH235" s="104"/>
      <c r="AI235" s="117">
        <f t="shared" si="715"/>
        <v>0</v>
      </c>
      <c r="AJ235" s="104"/>
      <c r="AK235" s="117">
        <f t="shared" si="716"/>
        <v>0</v>
      </c>
      <c r="AL235" s="109">
        <v>72</v>
      </c>
      <c r="AM235" s="117">
        <f t="shared" si="717"/>
        <v>8621691.4914693125</v>
      </c>
      <c r="AN235" s="104"/>
      <c r="AO235" s="117">
        <f t="shared" si="718"/>
        <v>0</v>
      </c>
      <c r="AP235" s="104"/>
      <c r="AQ235" s="104"/>
      <c r="AR235" s="104"/>
      <c r="AS235" s="104"/>
      <c r="AT235" s="104"/>
      <c r="AU235" s="117">
        <f t="shared" si="719"/>
        <v>0</v>
      </c>
      <c r="AV235" s="88" t="e">
        <f>AU235-#REF!</f>
        <v>#REF!</v>
      </c>
      <c r="AW235" s="104">
        <v>0</v>
      </c>
      <c r="AX235" s="104"/>
      <c r="AY235" s="104"/>
      <c r="AZ235" s="117">
        <f t="shared" si="720"/>
        <v>0</v>
      </c>
      <c r="BA235" s="104"/>
      <c r="BB235" s="104"/>
      <c r="BC235" s="104"/>
      <c r="BD235" s="117">
        <f t="shared" si="721"/>
        <v>0</v>
      </c>
      <c r="BE235" s="104"/>
      <c r="BF235" s="117">
        <f t="shared" si="722"/>
        <v>0</v>
      </c>
      <c r="BG235" s="104"/>
      <c r="BH235" s="117">
        <f t="shared" si="723"/>
        <v>0</v>
      </c>
      <c r="BI235" s="104"/>
      <c r="BJ235" s="117">
        <f t="shared" si="724"/>
        <v>0</v>
      </c>
      <c r="BK235" s="104"/>
      <c r="BL235" s="117">
        <f t="shared" si="725"/>
        <v>0</v>
      </c>
      <c r="BM235" s="104"/>
      <c r="BN235" s="117">
        <f t="shared" si="726"/>
        <v>0</v>
      </c>
      <c r="BO235" s="104"/>
      <c r="BP235" s="104"/>
      <c r="BQ235" s="104"/>
      <c r="BR235" s="117">
        <f t="shared" si="727"/>
        <v>0</v>
      </c>
      <c r="BS235" s="104"/>
      <c r="BT235" s="104"/>
      <c r="BU235" s="104"/>
      <c r="BV235" s="117">
        <f t="shared" si="728"/>
        <v>0</v>
      </c>
      <c r="BW235" s="104"/>
      <c r="BX235" s="117">
        <f t="shared" si="729"/>
        <v>0</v>
      </c>
      <c r="BY235" s="104"/>
      <c r="BZ235" s="117">
        <f t="shared" si="730"/>
        <v>0</v>
      </c>
      <c r="CA235" s="104"/>
      <c r="CB235" s="118">
        <f t="shared" si="731"/>
        <v>0</v>
      </c>
      <c r="CC235" s="104"/>
      <c r="CD235" s="117">
        <f t="shared" si="732"/>
        <v>0</v>
      </c>
      <c r="CE235" s="109"/>
      <c r="CF235" s="117">
        <f t="shared" si="733"/>
        <v>0</v>
      </c>
      <c r="CG235" s="104"/>
      <c r="CH235" s="108"/>
      <c r="CI235" s="104"/>
      <c r="CJ235" s="104"/>
      <c r="CK235" s="110"/>
      <c r="CL235" s="117">
        <f t="shared" si="734"/>
        <v>0</v>
      </c>
      <c r="CM235" s="104"/>
      <c r="CN235" s="117">
        <f t="shared" si="735"/>
        <v>0</v>
      </c>
      <c r="CO235" s="104"/>
      <c r="CP235" s="117">
        <f t="shared" si="736"/>
        <v>0</v>
      </c>
      <c r="CQ235" s="104"/>
      <c r="CR235" s="117"/>
      <c r="CS235" s="104"/>
      <c r="CT235" s="104"/>
      <c r="CU235" s="105">
        <f t="shared" si="737"/>
        <v>234</v>
      </c>
      <c r="CV235" s="118">
        <f t="shared" si="738"/>
        <v>27486432.692278273</v>
      </c>
    </row>
    <row r="236" spans="1:100" ht="75" x14ac:dyDescent="0.25">
      <c r="A236" s="76"/>
      <c r="B236" s="98">
        <v>204</v>
      </c>
      <c r="C236" s="233" t="s">
        <v>553</v>
      </c>
      <c r="D236" s="231" t="s">
        <v>554</v>
      </c>
      <c r="E236" s="80">
        <v>28004</v>
      </c>
      <c r="F236" s="232">
        <v>4.49</v>
      </c>
      <c r="G236" s="89">
        <v>1</v>
      </c>
      <c r="H236" s="90"/>
      <c r="I236" s="90"/>
      <c r="J236" s="90"/>
      <c r="K236" s="235">
        <v>6.0199999999999997E-2</v>
      </c>
      <c r="L236" s="102">
        <v>1.4</v>
      </c>
      <c r="M236" s="102">
        <v>1.68</v>
      </c>
      <c r="N236" s="102">
        <v>2.23</v>
      </c>
      <c r="O236" s="103">
        <v>2.57</v>
      </c>
      <c r="P236" s="104">
        <v>0</v>
      </c>
      <c r="Q236" s="117">
        <f t="shared" si="707"/>
        <v>0</v>
      </c>
      <c r="R236" s="117"/>
      <c r="S236" s="117">
        <f t="shared" si="708"/>
        <v>0</v>
      </c>
      <c r="T236" s="117"/>
      <c r="U236" s="117">
        <f t="shared" si="709"/>
        <v>0</v>
      </c>
      <c r="V236" s="104"/>
      <c r="W236" s="117">
        <f t="shared" si="710"/>
        <v>0</v>
      </c>
      <c r="X236" s="104">
        <v>198</v>
      </c>
      <c r="Y236" s="117">
        <f t="shared" si="711"/>
        <v>26334912.420495365</v>
      </c>
      <c r="Z236" s="104"/>
      <c r="AA236" s="117">
        <f t="shared" si="712"/>
        <v>0</v>
      </c>
      <c r="AB236" s="104"/>
      <c r="AC236" s="104"/>
      <c r="AD236" s="104"/>
      <c r="AE236" s="117">
        <f t="shared" si="713"/>
        <v>0</v>
      </c>
      <c r="AF236" s="104">
        <v>0</v>
      </c>
      <c r="AG236" s="117">
        <f t="shared" si="714"/>
        <v>0</v>
      </c>
      <c r="AH236" s="104"/>
      <c r="AI236" s="117">
        <f t="shared" si="715"/>
        <v>0</v>
      </c>
      <c r="AJ236" s="104"/>
      <c r="AK236" s="117">
        <f t="shared" si="716"/>
        <v>0</v>
      </c>
      <c r="AL236" s="109">
        <v>84</v>
      </c>
      <c r="AM236" s="117">
        <f t="shared" si="717"/>
        <v>11421633.120205056</v>
      </c>
      <c r="AN236" s="104"/>
      <c r="AO236" s="117">
        <f t="shared" si="718"/>
        <v>0</v>
      </c>
      <c r="AP236" s="104"/>
      <c r="AQ236" s="104"/>
      <c r="AR236" s="104"/>
      <c r="AS236" s="104"/>
      <c r="AT236" s="104"/>
      <c r="AU236" s="117">
        <f t="shared" si="719"/>
        <v>0</v>
      </c>
      <c r="AV236" s="88" t="e">
        <f>AU236-#REF!</f>
        <v>#REF!</v>
      </c>
      <c r="AW236" s="104">
        <v>0</v>
      </c>
      <c r="AX236" s="104"/>
      <c r="AY236" s="104"/>
      <c r="AZ236" s="117">
        <f t="shared" si="720"/>
        <v>0</v>
      </c>
      <c r="BA236" s="104"/>
      <c r="BB236" s="104"/>
      <c r="BC236" s="104"/>
      <c r="BD236" s="117">
        <f t="shared" si="721"/>
        <v>0</v>
      </c>
      <c r="BE236" s="104"/>
      <c r="BF236" s="117">
        <f t="shared" si="722"/>
        <v>0</v>
      </c>
      <c r="BG236" s="104"/>
      <c r="BH236" s="117">
        <f t="shared" si="723"/>
        <v>0</v>
      </c>
      <c r="BI236" s="104"/>
      <c r="BJ236" s="117">
        <f t="shared" si="724"/>
        <v>0</v>
      </c>
      <c r="BK236" s="104"/>
      <c r="BL236" s="117">
        <f t="shared" si="725"/>
        <v>0</v>
      </c>
      <c r="BM236" s="104"/>
      <c r="BN236" s="117">
        <f t="shared" si="726"/>
        <v>0</v>
      </c>
      <c r="BO236" s="104"/>
      <c r="BP236" s="104"/>
      <c r="BQ236" s="104"/>
      <c r="BR236" s="117">
        <f t="shared" si="727"/>
        <v>0</v>
      </c>
      <c r="BS236" s="104"/>
      <c r="BT236" s="104"/>
      <c r="BU236" s="104"/>
      <c r="BV236" s="117">
        <f t="shared" si="728"/>
        <v>0</v>
      </c>
      <c r="BW236" s="104"/>
      <c r="BX236" s="117">
        <f t="shared" si="729"/>
        <v>0</v>
      </c>
      <c r="BY236" s="104"/>
      <c r="BZ236" s="117">
        <f t="shared" si="730"/>
        <v>0</v>
      </c>
      <c r="CA236" s="104"/>
      <c r="CB236" s="118">
        <f t="shared" si="731"/>
        <v>0</v>
      </c>
      <c r="CC236" s="104"/>
      <c r="CD236" s="117">
        <f t="shared" si="732"/>
        <v>0</v>
      </c>
      <c r="CE236" s="109"/>
      <c r="CF236" s="117">
        <f t="shared" si="733"/>
        <v>0</v>
      </c>
      <c r="CG236" s="104"/>
      <c r="CH236" s="108"/>
      <c r="CI236" s="104"/>
      <c r="CJ236" s="104"/>
      <c r="CK236" s="110"/>
      <c r="CL236" s="117">
        <f t="shared" si="734"/>
        <v>0</v>
      </c>
      <c r="CM236" s="104"/>
      <c r="CN236" s="117">
        <f t="shared" si="735"/>
        <v>0</v>
      </c>
      <c r="CO236" s="104"/>
      <c r="CP236" s="117">
        <f t="shared" si="736"/>
        <v>0</v>
      </c>
      <c r="CQ236" s="104"/>
      <c r="CR236" s="117"/>
      <c r="CS236" s="104"/>
      <c r="CT236" s="104"/>
      <c r="CU236" s="105">
        <f t="shared" si="737"/>
        <v>282</v>
      </c>
      <c r="CV236" s="118">
        <f t="shared" si="738"/>
        <v>37756545.540700421</v>
      </c>
    </row>
    <row r="237" spans="1:100" ht="75" x14ac:dyDescent="0.25">
      <c r="A237" s="76"/>
      <c r="B237" s="98">
        <v>205</v>
      </c>
      <c r="C237" s="233" t="s">
        <v>555</v>
      </c>
      <c r="D237" s="231" t="s">
        <v>556</v>
      </c>
      <c r="E237" s="80">
        <v>28004</v>
      </c>
      <c r="F237" s="232">
        <v>4.93</v>
      </c>
      <c r="G237" s="89">
        <v>1</v>
      </c>
      <c r="H237" s="90"/>
      <c r="I237" s="90"/>
      <c r="J237" s="90"/>
      <c r="K237" s="235">
        <v>7.0800000000000002E-2</v>
      </c>
      <c r="L237" s="102">
        <v>1.4</v>
      </c>
      <c r="M237" s="102">
        <v>1.68</v>
      </c>
      <c r="N237" s="102">
        <v>2.23</v>
      </c>
      <c r="O237" s="103">
        <v>2.57</v>
      </c>
      <c r="P237" s="104">
        <v>0</v>
      </c>
      <c r="Q237" s="117">
        <f t="shared" si="707"/>
        <v>0</v>
      </c>
      <c r="R237" s="117"/>
      <c r="S237" s="117">
        <f t="shared" si="708"/>
        <v>0</v>
      </c>
      <c r="T237" s="117"/>
      <c r="U237" s="117">
        <f t="shared" si="709"/>
        <v>0</v>
      </c>
      <c r="V237" s="104"/>
      <c r="W237" s="117">
        <f t="shared" si="710"/>
        <v>0</v>
      </c>
      <c r="X237" s="104">
        <v>173</v>
      </c>
      <c r="Y237" s="117">
        <f t="shared" si="711"/>
        <v>25507701.80747008</v>
      </c>
      <c r="Z237" s="104"/>
      <c r="AA237" s="117">
        <f t="shared" si="712"/>
        <v>0</v>
      </c>
      <c r="AB237" s="104"/>
      <c r="AC237" s="104"/>
      <c r="AD237" s="104"/>
      <c r="AE237" s="117">
        <f t="shared" si="713"/>
        <v>0</v>
      </c>
      <c r="AF237" s="104">
        <v>0</v>
      </c>
      <c r="AG237" s="117">
        <f t="shared" si="714"/>
        <v>0</v>
      </c>
      <c r="AH237" s="104"/>
      <c r="AI237" s="117">
        <f t="shared" si="715"/>
        <v>0</v>
      </c>
      <c r="AJ237" s="104"/>
      <c r="AK237" s="117">
        <f t="shared" si="716"/>
        <v>0</v>
      </c>
      <c r="AL237" s="109">
        <v>121</v>
      </c>
      <c r="AM237" s="117">
        <f t="shared" si="717"/>
        <v>18304277.092568193</v>
      </c>
      <c r="AN237" s="104"/>
      <c r="AO237" s="117">
        <f t="shared" si="718"/>
        <v>0</v>
      </c>
      <c r="AP237" s="104"/>
      <c r="AQ237" s="104"/>
      <c r="AR237" s="104"/>
      <c r="AS237" s="104"/>
      <c r="AT237" s="104"/>
      <c r="AU237" s="117">
        <f t="shared" si="719"/>
        <v>0</v>
      </c>
      <c r="AV237" s="88" t="e">
        <f>AU237-#REF!</f>
        <v>#REF!</v>
      </c>
      <c r="AW237" s="104">
        <v>0</v>
      </c>
      <c r="AX237" s="104"/>
      <c r="AY237" s="104"/>
      <c r="AZ237" s="117">
        <f t="shared" si="720"/>
        <v>0</v>
      </c>
      <c r="BA237" s="104"/>
      <c r="BB237" s="104"/>
      <c r="BC237" s="104"/>
      <c r="BD237" s="117">
        <f t="shared" si="721"/>
        <v>0</v>
      </c>
      <c r="BE237" s="104"/>
      <c r="BF237" s="117">
        <f t="shared" si="722"/>
        <v>0</v>
      </c>
      <c r="BG237" s="104"/>
      <c r="BH237" s="117">
        <f t="shared" si="723"/>
        <v>0</v>
      </c>
      <c r="BI237" s="104"/>
      <c r="BJ237" s="117">
        <f t="shared" si="724"/>
        <v>0</v>
      </c>
      <c r="BK237" s="104"/>
      <c r="BL237" s="117">
        <f t="shared" si="725"/>
        <v>0</v>
      </c>
      <c r="BM237" s="104"/>
      <c r="BN237" s="117">
        <f t="shared" si="726"/>
        <v>0</v>
      </c>
      <c r="BO237" s="104"/>
      <c r="BP237" s="104"/>
      <c r="BQ237" s="104"/>
      <c r="BR237" s="117">
        <f t="shared" si="727"/>
        <v>0</v>
      </c>
      <c r="BS237" s="104"/>
      <c r="BT237" s="104"/>
      <c r="BU237" s="104"/>
      <c r="BV237" s="117">
        <f t="shared" si="728"/>
        <v>0</v>
      </c>
      <c r="BW237" s="104"/>
      <c r="BX237" s="117">
        <f t="shared" si="729"/>
        <v>0</v>
      </c>
      <c r="BY237" s="104"/>
      <c r="BZ237" s="117">
        <f t="shared" si="730"/>
        <v>0</v>
      </c>
      <c r="CA237" s="104"/>
      <c r="CB237" s="118">
        <f t="shared" si="731"/>
        <v>0</v>
      </c>
      <c r="CC237" s="104"/>
      <c r="CD237" s="117">
        <f t="shared" si="732"/>
        <v>0</v>
      </c>
      <c r="CE237" s="109"/>
      <c r="CF237" s="117">
        <f t="shared" si="733"/>
        <v>0</v>
      </c>
      <c r="CG237" s="104"/>
      <c r="CH237" s="108"/>
      <c r="CI237" s="104"/>
      <c r="CJ237" s="104"/>
      <c r="CK237" s="110"/>
      <c r="CL237" s="117">
        <f t="shared" si="734"/>
        <v>0</v>
      </c>
      <c r="CM237" s="104"/>
      <c r="CN237" s="117">
        <f t="shared" si="735"/>
        <v>0</v>
      </c>
      <c r="CO237" s="104"/>
      <c r="CP237" s="117">
        <f t="shared" si="736"/>
        <v>0</v>
      </c>
      <c r="CQ237" s="104"/>
      <c r="CR237" s="117"/>
      <c r="CS237" s="104"/>
      <c r="CT237" s="104"/>
      <c r="CU237" s="105">
        <f t="shared" si="737"/>
        <v>294</v>
      </c>
      <c r="CV237" s="118">
        <f t="shared" si="738"/>
        <v>43811978.900038272</v>
      </c>
    </row>
    <row r="238" spans="1:100" ht="75" x14ac:dyDescent="0.25">
      <c r="A238" s="76"/>
      <c r="B238" s="98">
        <v>206</v>
      </c>
      <c r="C238" s="233" t="s">
        <v>557</v>
      </c>
      <c r="D238" s="231" t="s">
        <v>558</v>
      </c>
      <c r="E238" s="80">
        <v>28004</v>
      </c>
      <c r="F238" s="232">
        <v>6.7</v>
      </c>
      <c r="G238" s="89">
        <v>1</v>
      </c>
      <c r="H238" s="90"/>
      <c r="I238" s="90"/>
      <c r="J238" s="90"/>
      <c r="K238" s="235">
        <v>3.5400000000000001E-2</v>
      </c>
      <c r="L238" s="102">
        <v>1.4</v>
      </c>
      <c r="M238" s="102">
        <v>1.68</v>
      </c>
      <c r="N238" s="102">
        <v>2.23</v>
      </c>
      <c r="O238" s="103">
        <v>2.57</v>
      </c>
      <c r="P238" s="104">
        <v>0</v>
      </c>
      <c r="Q238" s="117">
        <f t="shared" si="707"/>
        <v>0</v>
      </c>
      <c r="R238" s="117"/>
      <c r="S238" s="117">
        <f t="shared" si="708"/>
        <v>0</v>
      </c>
      <c r="T238" s="117"/>
      <c r="U238" s="117">
        <f t="shared" si="709"/>
        <v>0</v>
      </c>
      <c r="V238" s="104"/>
      <c r="W238" s="117">
        <f t="shared" si="710"/>
        <v>0</v>
      </c>
      <c r="X238" s="104">
        <v>101</v>
      </c>
      <c r="Y238" s="117">
        <f t="shared" si="711"/>
        <v>19594314.026291203</v>
      </c>
      <c r="Z238" s="104"/>
      <c r="AA238" s="117">
        <f t="shared" si="712"/>
        <v>0</v>
      </c>
      <c r="AB238" s="104"/>
      <c r="AC238" s="104"/>
      <c r="AD238" s="104"/>
      <c r="AE238" s="117">
        <f t="shared" si="713"/>
        <v>0</v>
      </c>
      <c r="AF238" s="104">
        <v>0</v>
      </c>
      <c r="AG238" s="117">
        <f t="shared" si="714"/>
        <v>0</v>
      </c>
      <c r="AH238" s="104"/>
      <c r="AI238" s="117">
        <f t="shared" si="715"/>
        <v>0</v>
      </c>
      <c r="AJ238" s="104"/>
      <c r="AK238" s="117">
        <f t="shared" si="716"/>
        <v>0</v>
      </c>
      <c r="AL238" s="107">
        <v>49</v>
      </c>
      <c r="AM238" s="117">
        <f t="shared" si="717"/>
        <v>9633731.6687225606</v>
      </c>
      <c r="AN238" s="104"/>
      <c r="AO238" s="117">
        <f t="shared" si="718"/>
        <v>0</v>
      </c>
      <c r="AP238" s="104"/>
      <c r="AQ238" s="104"/>
      <c r="AR238" s="104"/>
      <c r="AS238" s="104"/>
      <c r="AT238" s="104"/>
      <c r="AU238" s="117">
        <f t="shared" si="719"/>
        <v>0</v>
      </c>
      <c r="AV238" s="88" t="e">
        <f>AU238-#REF!</f>
        <v>#REF!</v>
      </c>
      <c r="AW238" s="104">
        <v>0</v>
      </c>
      <c r="AX238" s="104"/>
      <c r="AY238" s="104"/>
      <c r="AZ238" s="117">
        <f t="shared" si="720"/>
        <v>0</v>
      </c>
      <c r="BA238" s="104"/>
      <c r="BB238" s="104"/>
      <c r="BC238" s="104"/>
      <c r="BD238" s="117">
        <f t="shared" si="721"/>
        <v>0</v>
      </c>
      <c r="BE238" s="104"/>
      <c r="BF238" s="117">
        <f t="shared" si="722"/>
        <v>0</v>
      </c>
      <c r="BG238" s="104"/>
      <c r="BH238" s="117">
        <f t="shared" si="723"/>
        <v>0</v>
      </c>
      <c r="BI238" s="104"/>
      <c r="BJ238" s="117">
        <f t="shared" si="724"/>
        <v>0</v>
      </c>
      <c r="BK238" s="104"/>
      <c r="BL238" s="117">
        <f t="shared" si="725"/>
        <v>0</v>
      </c>
      <c r="BM238" s="104"/>
      <c r="BN238" s="117">
        <f t="shared" si="726"/>
        <v>0</v>
      </c>
      <c r="BO238" s="104"/>
      <c r="BP238" s="104"/>
      <c r="BQ238" s="104"/>
      <c r="BR238" s="117">
        <f t="shared" si="727"/>
        <v>0</v>
      </c>
      <c r="BS238" s="104"/>
      <c r="BT238" s="104"/>
      <c r="BU238" s="104"/>
      <c r="BV238" s="117">
        <f t="shared" si="728"/>
        <v>0</v>
      </c>
      <c r="BW238" s="104"/>
      <c r="BX238" s="117">
        <f t="shared" si="729"/>
        <v>0</v>
      </c>
      <c r="BY238" s="104"/>
      <c r="BZ238" s="117">
        <f t="shared" si="730"/>
        <v>0</v>
      </c>
      <c r="CA238" s="104"/>
      <c r="CB238" s="118">
        <f t="shared" si="731"/>
        <v>0</v>
      </c>
      <c r="CC238" s="104"/>
      <c r="CD238" s="117">
        <f t="shared" si="732"/>
        <v>0</v>
      </c>
      <c r="CE238" s="109"/>
      <c r="CF238" s="117">
        <f t="shared" si="733"/>
        <v>0</v>
      </c>
      <c r="CG238" s="104"/>
      <c r="CH238" s="108"/>
      <c r="CI238" s="104"/>
      <c r="CJ238" s="104"/>
      <c r="CK238" s="110"/>
      <c r="CL238" s="117">
        <f t="shared" si="734"/>
        <v>0</v>
      </c>
      <c r="CM238" s="104"/>
      <c r="CN238" s="117">
        <f t="shared" si="735"/>
        <v>0</v>
      </c>
      <c r="CO238" s="104"/>
      <c r="CP238" s="117">
        <f t="shared" si="736"/>
        <v>0</v>
      </c>
      <c r="CQ238" s="104"/>
      <c r="CR238" s="117"/>
      <c r="CS238" s="104"/>
      <c r="CT238" s="104"/>
      <c r="CU238" s="105">
        <f t="shared" si="737"/>
        <v>150</v>
      </c>
      <c r="CV238" s="118">
        <f t="shared" si="738"/>
        <v>29228045.695013762</v>
      </c>
    </row>
    <row r="239" spans="1:100" ht="75" x14ac:dyDescent="0.25">
      <c r="A239" s="76"/>
      <c r="B239" s="98">
        <v>207</v>
      </c>
      <c r="C239" s="233" t="s">
        <v>559</v>
      </c>
      <c r="D239" s="231" t="s">
        <v>560</v>
      </c>
      <c r="E239" s="80">
        <v>28004</v>
      </c>
      <c r="F239" s="232">
        <v>7.62</v>
      </c>
      <c r="G239" s="89">
        <v>1</v>
      </c>
      <c r="H239" s="90"/>
      <c r="I239" s="90"/>
      <c r="J239" s="90"/>
      <c r="K239" s="235">
        <v>3.1E-2</v>
      </c>
      <c r="L239" s="102">
        <v>1.4</v>
      </c>
      <c r="M239" s="102">
        <v>1.68</v>
      </c>
      <c r="N239" s="102">
        <v>2.23</v>
      </c>
      <c r="O239" s="103">
        <v>2.57</v>
      </c>
      <c r="P239" s="104">
        <v>0</v>
      </c>
      <c r="Q239" s="117">
        <f t="shared" si="707"/>
        <v>0</v>
      </c>
      <c r="R239" s="117"/>
      <c r="S239" s="117">
        <f t="shared" si="708"/>
        <v>0</v>
      </c>
      <c r="T239" s="117"/>
      <c r="U239" s="117">
        <f t="shared" si="709"/>
        <v>0</v>
      </c>
      <c r="V239" s="104"/>
      <c r="W239" s="117">
        <f t="shared" si="710"/>
        <v>0</v>
      </c>
      <c r="X239" s="104">
        <v>28</v>
      </c>
      <c r="Y239" s="117">
        <f t="shared" si="711"/>
        <v>6152747.4591744002</v>
      </c>
      <c r="Z239" s="104"/>
      <c r="AA239" s="117">
        <f t="shared" si="712"/>
        <v>0</v>
      </c>
      <c r="AB239" s="104"/>
      <c r="AC239" s="104"/>
      <c r="AD239" s="104"/>
      <c r="AE239" s="117">
        <f t="shared" si="713"/>
        <v>0</v>
      </c>
      <c r="AF239" s="104">
        <v>0</v>
      </c>
      <c r="AG239" s="117">
        <f t="shared" si="714"/>
        <v>0</v>
      </c>
      <c r="AH239" s="104"/>
      <c r="AI239" s="117">
        <f t="shared" si="715"/>
        <v>0</v>
      </c>
      <c r="AJ239" s="104"/>
      <c r="AK239" s="117">
        <f t="shared" si="716"/>
        <v>0</v>
      </c>
      <c r="AL239" s="107">
        <v>54</v>
      </c>
      <c r="AM239" s="117">
        <f t="shared" si="717"/>
        <v>12006041.497079039</v>
      </c>
      <c r="AN239" s="104"/>
      <c r="AO239" s="117">
        <f t="shared" si="718"/>
        <v>0</v>
      </c>
      <c r="AP239" s="104"/>
      <c r="AQ239" s="104"/>
      <c r="AR239" s="104"/>
      <c r="AS239" s="104"/>
      <c r="AT239" s="104"/>
      <c r="AU239" s="117">
        <f t="shared" si="719"/>
        <v>0</v>
      </c>
      <c r="AV239" s="88" t="e">
        <f>AU239-#REF!</f>
        <v>#REF!</v>
      </c>
      <c r="AW239" s="104">
        <v>0</v>
      </c>
      <c r="AX239" s="104"/>
      <c r="AY239" s="104"/>
      <c r="AZ239" s="117">
        <f t="shared" si="720"/>
        <v>0</v>
      </c>
      <c r="BA239" s="104"/>
      <c r="BB239" s="104"/>
      <c r="BC239" s="104"/>
      <c r="BD239" s="117">
        <f t="shared" si="721"/>
        <v>0</v>
      </c>
      <c r="BE239" s="104"/>
      <c r="BF239" s="117">
        <f t="shared" si="722"/>
        <v>0</v>
      </c>
      <c r="BG239" s="104"/>
      <c r="BH239" s="117">
        <f t="shared" si="723"/>
        <v>0</v>
      </c>
      <c r="BI239" s="104"/>
      <c r="BJ239" s="117">
        <f t="shared" si="724"/>
        <v>0</v>
      </c>
      <c r="BK239" s="104"/>
      <c r="BL239" s="117">
        <f t="shared" si="725"/>
        <v>0</v>
      </c>
      <c r="BM239" s="104"/>
      <c r="BN239" s="117">
        <f t="shared" si="726"/>
        <v>0</v>
      </c>
      <c r="BO239" s="104"/>
      <c r="BP239" s="104"/>
      <c r="BQ239" s="104"/>
      <c r="BR239" s="117">
        <f t="shared" si="727"/>
        <v>0</v>
      </c>
      <c r="BS239" s="104"/>
      <c r="BT239" s="104"/>
      <c r="BU239" s="104"/>
      <c r="BV239" s="117">
        <f t="shared" si="728"/>
        <v>0</v>
      </c>
      <c r="BW239" s="104"/>
      <c r="BX239" s="117">
        <f t="shared" si="729"/>
        <v>0</v>
      </c>
      <c r="BY239" s="104"/>
      <c r="BZ239" s="117">
        <f t="shared" si="730"/>
        <v>0</v>
      </c>
      <c r="CA239" s="104"/>
      <c r="CB239" s="118">
        <f t="shared" si="731"/>
        <v>0</v>
      </c>
      <c r="CC239" s="104"/>
      <c r="CD239" s="117">
        <f t="shared" si="732"/>
        <v>0</v>
      </c>
      <c r="CE239" s="109"/>
      <c r="CF239" s="117">
        <f t="shared" si="733"/>
        <v>0</v>
      </c>
      <c r="CG239" s="104"/>
      <c r="CH239" s="108"/>
      <c r="CI239" s="104"/>
      <c r="CJ239" s="104"/>
      <c r="CK239" s="110"/>
      <c r="CL239" s="117">
        <f t="shared" si="734"/>
        <v>0</v>
      </c>
      <c r="CM239" s="104"/>
      <c r="CN239" s="117">
        <f t="shared" si="735"/>
        <v>0</v>
      </c>
      <c r="CO239" s="104"/>
      <c r="CP239" s="117">
        <f t="shared" si="736"/>
        <v>0</v>
      </c>
      <c r="CQ239" s="104"/>
      <c r="CR239" s="117"/>
      <c r="CS239" s="104"/>
      <c r="CT239" s="104"/>
      <c r="CU239" s="105">
        <f t="shared" si="737"/>
        <v>82</v>
      </c>
      <c r="CV239" s="118">
        <f t="shared" si="738"/>
        <v>18158788.956253439</v>
      </c>
    </row>
    <row r="240" spans="1:100" ht="75" x14ac:dyDescent="0.25">
      <c r="A240" s="76"/>
      <c r="B240" s="98">
        <v>208</v>
      </c>
      <c r="C240" s="233" t="s">
        <v>561</v>
      </c>
      <c r="D240" s="231" t="s">
        <v>562</v>
      </c>
      <c r="E240" s="80">
        <v>28004</v>
      </c>
      <c r="F240" s="232">
        <v>8.74</v>
      </c>
      <c r="G240" s="89">
        <v>1</v>
      </c>
      <c r="H240" s="90"/>
      <c r="I240" s="90"/>
      <c r="J240" s="90"/>
      <c r="K240" s="235">
        <v>2.8000000000000001E-2</v>
      </c>
      <c r="L240" s="102">
        <v>1.4</v>
      </c>
      <c r="M240" s="102">
        <v>1.68</v>
      </c>
      <c r="N240" s="102">
        <v>2.23</v>
      </c>
      <c r="O240" s="103">
        <v>2.57</v>
      </c>
      <c r="P240" s="104">
        <v>0</v>
      </c>
      <c r="Q240" s="117">
        <f t="shared" si="707"/>
        <v>0</v>
      </c>
      <c r="R240" s="117"/>
      <c r="S240" s="117">
        <f t="shared" si="708"/>
        <v>0</v>
      </c>
      <c r="T240" s="117"/>
      <c r="U240" s="117">
        <f t="shared" si="709"/>
        <v>0</v>
      </c>
      <c r="V240" s="104"/>
      <c r="W240" s="117">
        <f t="shared" si="710"/>
        <v>0</v>
      </c>
      <c r="X240" s="104">
        <v>137</v>
      </c>
      <c r="Y240" s="117">
        <f t="shared" si="711"/>
        <v>34432754.345497601</v>
      </c>
      <c r="Z240" s="104"/>
      <c r="AA240" s="117">
        <f t="shared" si="712"/>
        <v>0</v>
      </c>
      <c r="AB240" s="104"/>
      <c r="AC240" s="104"/>
      <c r="AD240" s="104"/>
      <c r="AE240" s="117">
        <f t="shared" si="713"/>
        <v>0</v>
      </c>
      <c r="AF240" s="104">
        <v>0</v>
      </c>
      <c r="AG240" s="117">
        <f t="shared" si="714"/>
        <v>0</v>
      </c>
      <c r="AH240" s="104"/>
      <c r="AI240" s="117">
        <f t="shared" si="715"/>
        <v>0</v>
      </c>
      <c r="AJ240" s="104"/>
      <c r="AK240" s="117">
        <f t="shared" si="716"/>
        <v>0</v>
      </c>
      <c r="AL240" s="107">
        <v>136</v>
      </c>
      <c r="AM240" s="117">
        <f t="shared" si="717"/>
        <v>34546774.912143357</v>
      </c>
      <c r="AN240" s="104"/>
      <c r="AO240" s="117">
        <f t="shared" si="718"/>
        <v>0</v>
      </c>
      <c r="AP240" s="104"/>
      <c r="AQ240" s="104"/>
      <c r="AR240" s="104"/>
      <c r="AS240" s="104"/>
      <c r="AT240" s="104"/>
      <c r="AU240" s="117">
        <f t="shared" si="719"/>
        <v>0</v>
      </c>
      <c r="AV240" s="88" t="e">
        <f>AU240-#REF!</f>
        <v>#REF!</v>
      </c>
      <c r="AW240" s="104">
        <v>0</v>
      </c>
      <c r="AX240" s="104"/>
      <c r="AY240" s="104"/>
      <c r="AZ240" s="117">
        <f t="shared" si="720"/>
        <v>0</v>
      </c>
      <c r="BA240" s="104"/>
      <c r="BB240" s="104"/>
      <c r="BC240" s="104"/>
      <c r="BD240" s="117">
        <f t="shared" si="721"/>
        <v>0</v>
      </c>
      <c r="BE240" s="104"/>
      <c r="BF240" s="117">
        <f t="shared" si="722"/>
        <v>0</v>
      </c>
      <c r="BG240" s="104"/>
      <c r="BH240" s="117">
        <f t="shared" si="723"/>
        <v>0</v>
      </c>
      <c r="BI240" s="104"/>
      <c r="BJ240" s="117">
        <f t="shared" si="724"/>
        <v>0</v>
      </c>
      <c r="BK240" s="104"/>
      <c r="BL240" s="117">
        <f t="shared" si="725"/>
        <v>0</v>
      </c>
      <c r="BM240" s="104"/>
      <c r="BN240" s="117">
        <f t="shared" si="726"/>
        <v>0</v>
      </c>
      <c r="BO240" s="104"/>
      <c r="BP240" s="104"/>
      <c r="BQ240" s="104"/>
      <c r="BR240" s="117">
        <f t="shared" si="727"/>
        <v>0</v>
      </c>
      <c r="BS240" s="104"/>
      <c r="BT240" s="104"/>
      <c r="BU240" s="104"/>
      <c r="BV240" s="117">
        <f t="shared" si="728"/>
        <v>0</v>
      </c>
      <c r="BW240" s="104"/>
      <c r="BX240" s="117">
        <f t="shared" si="729"/>
        <v>0</v>
      </c>
      <c r="BY240" s="104"/>
      <c r="BZ240" s="117">
        <f t="shared" si="730"/>
        <v>0</v>
      </c>
      <c r="CA240" s="104"/>
      <c r="CB240" s="118">
        <f t="shared" si="731"/>
        <v>0</v>
      </c>
      <c r="CC240" s="104"/>
      <c r="CD240" s="117">
        <f t="shared" si="732"/>
        <v>0</v>
      </c>
      <c r="CE240" s="109"/>
      <c r="CF240" s="117">
        <f t="shared" si="733"/>
        <v>0</v>
      </c>
      <c r="CG240" s="104"/>
      <c r="CH240" s="108"/>
      <c r="CI240" s="104"/>
      <c r="CJ240" s="104"/>
      <c r="CK240" s="110"/>
      <c r="CL240" s="117">
        <f t="shared" si="734"/>
        <v>0</v>
      </c>
      <c r="CM240" s="104"/>
      <c r="CN240" s="117">
        <f t="shared" si="735"/>
        <v>0</v>
      </c>
      <c r="CO240" s="104"/>
      <c r="CP240" s="117">
        <f t="shared" si="736"/>
        <v>0</v>
      </c>
      <c r="CQ240" s="104"/>
      <c r="CR240" s="117"/>
      <c r="CS240" s="104"/>
      <c r="CT240" s="104"/>
      <c r="CU240" s="105">
        <f t="shared" si="737"/>
        <v>273</v>
      </c>
      <c r="CV240" s="118">
        <f t="shared" si="738"/>
        <v>68979529.257640958</v>
      </c>
    </row>
    <row r="241" spans="1:100" ht="75" x14ac:dyDescent="0.25">
      <c r="A241" s="76"/>
      <c r="B241" s="98">
        <v>209</v>
      </c>
      <c r="C241" s="233" t="s">
        <v>563</v>
      </c>
      <c r="D241" s="231" t="s">
        <v>564</v>
      </c>
      <c r="E241" s="80">
        <v>28004</v>
      </c>
      <c r="F241" s="232">
        <v>9.9</v>
      </c>
      <c r="G241" s="89">
        <v>1</v>
      </c>
      <c r="H241" s="90"/>
      <c r="I241" s="90"/>
      <c r="J241" s="90"/>
      <c r="K241" s="235">
        <v>2.24E-2</v>
      </c>
      <c r="L241" s="102">
        <v>1.4</v>
      </c>
      <c r="M241" s="102">
        <v>1.68</v>
      </c>
      <c r="N241" s="102">
        <v>2.23</v>
      </c>
      <c r="O241" s="103">
        <v>2.57</v>
      </c>
      <c r="P241" s="104">
        <v>0</v>
      </c>
      <c r="Q241" s="117">
        <f t="shared" si="707"/>
        <v>0</v>
      </c>
      <c r="R241" s="117"/>
      <c r="S241" s="117">
        <f t="shared" si="708"/>
        <v>0</v>
      </c>
      <c r="T241" s="117"/>
      <c r="U241" s="117">
        <f t="shared" si="709"/>
        <v>0</v>
      </c>
      <c r="V241" s="104"/>
      <c r="W241" s="117">
        <f t="shared" si="710"/>
        <v>0</v>
      </c>
      <c r="X241" s="104">
        <v>118</v>
      </c>
      <c r="Y241" s="117">
        <f t="shared" si="711"/>
        <v>33417760.522291198</v>
      </c>
      <c r="Z241" s="104"/>
      <c r="AA241" s="117">
        <f t="shared" si="712"/>
        <v>0</v>
      </c>
      <c r="AB241" s="104"/>
      <c r="AC241" s="104"/>
      <c r="AD241" s="104"/>
      <c r="AE241" s="117">
        <f t="shared" si="713"/>
        <v>0</v>
      </c>
      <c r="AF241" s="104">
        <v>0</v>
      </c>
      <c r="AG241" s="117">
        <f t="shared" si="714"/>
        <v>0</v>
      </c>
      <c r="AH241" s="104"/>
      <c r="AI241" s="117">
        <f t="shared" si="715"/>
        <v>0</v>
      </c>
      <c r="AJ241" s="104"/>
      <c r="AK241" s="117">
        <f t="shared" si="716"/>
        <v>0</v>
      </c>
      <c r="AL241" s="107">
        <v>385</v>
      </c>
      <c r="AM241" s="117">
        <f t="shared" si="717"/>
        <v>109969762.14766081</v>
      </c>
      <c r="AN241" s="104"/>
      <c r="AO241" s="117">
        <f t="shared" si="718"/>
        <v>0</v>
      </c>
      <c r="AP241" s="104"/>
      <c r="AQ241" s="104"/>
      <c r="AR241" s="104"/>
      <c r="AS241" s="104"/>
      <c r="AT241" s="104"/>
      <c r="AU241" s="117">
        <f t="shared" si="719"/>
        <v>0</v>
      </c>
      <c r="AV241" s="88" t="e">
        <f>AU241-#REF!</f>
        <v>#REF!</v>
      </c>
      <c r="AW241" s="104">
        <v>0</v>
      </c>
      <c r="AX241" s="104"/>
      <c r="AY241" s="104"/>
      <c r="AZ241" s="117">
        <f t="shared" si="720"/>
        <v>0</v>
      </c>
      <c r="BA241" s="104"/>
      <c r="BB241" s="104"/>
      <c r="BC241" s="104"/>
      <c r="BD241" s="117">
        <f t="shared" si="721"/>
        <v>0</v>
      </c>
      <c r="BE241" s="104"/>
      <c r="BF241" s="117">
        <f t="shared" si="722"/>
        <v>0</v>
      </c>
      <c r="BG241" s="104"/>
      <c r="BH241" s="117">
        <f t="shared" si="723"/>
        <v>0</v>
      </c>
      <c r="BI241" s="104"/>
      <c r="BJ241" s="117">
        <f t="shared" si="724"/>
        <v>0</v>
      </c>
      <c r="BK241" s="104"/>
      <c r="BL241" s="117">
        <f t="shared" si="725"/>
        <v>0</v>
      </c>
      <c r="BM241" s="104"/>
      <c r="BN241" s="117">
        <f t="shared" si="726"/>
        <v>0</v>
      </c>
      <c r="BO241" s="104"/>
      <c r="BP241" s="104"/>
      <c r="BQ241" s="104"/>
      <c r="BR241" s="117">
        <f t="shared" si="727"/>
        <v>0</v>
      </c>
      <c r="BS241" s="104"/>
      <c r="BT241" s="104"/>
      <c r="BU241" s="104"/>
      <c r="BV241" s="117">
        <f t="shared" si="728"/>
        <v>0</v>
      </c>
      <c r="BW241" s="104"/>
      <c r="BX241" s="117">
        <f t="shared" si="729"/>
        <v>0</v>
      </c>
      <c r="BY241" s="104"/>
      <c r="BZ241" s="117">
        <f t="shared" si="730"/>
        <v>0</v>
      </c>
      <c r="CA241" s="104"/>
      <c r="CB241" s="118">
        <f t="shared" si="731"/>
        <v>0</v>
      </c>
      <c r="CC241" s="104"/>
      <c r="CD241" s="117">
        <f t="shared" si="732"/>
        <v>0</v>
      </c>
      <c r="CE241" s="109"/>
      <c r="CF241" s="117">
        <f t="shared" si="733"/>
        <v>0</v>
      </c>
      <c r="CG241" s="104"/>
      <c r="CH241" s="108"/>
      <c r="CI241" s="104"/>
      <c r="CJ241" s="104"/>
      <c r="CK241" s="110"/>
      <c r="CL241" s="117">
        <f t="shared" si="734"/>
        <v>0</v>
      </c>
      <c r="CM241" s="104"/>
      <c r="CN241" s="117">
        <f t="shared" si="735"/>
        <v>0</v>
      </c>
      <c r="CO241" s="104"/>
      <c r="CP241" s="117">
        <f t="shared" si="736"/>
        <v>0</v>
      </c>
      <c r="CQ241" s="104"/>
      <c r="CR241" s="117"/>
      <c r="CS241" s="104"/>
      <c r="CT241" s="104"/>
      <c r="CU241" s="105">
        <f t="shared" si="737"/>
        <v>503</v>
      </c>
      <c r="CV241" s="118">
        <f t="shared" si="738"/>
        <v>143387522.66995201</v>
      </c>
    </row>
    <row r="242" spans="1:100" ht="75" x14ac:dyDescent="0.25">
      <c r="A242" s="76"/>
      <c r="B242" s="98">
        <v>210</v>
      </c>
      <c r="C242" s="233" t="s">
        <v>565</v>
      </c>
      <c r="D242" s="231" t="s">
        <v>566</v>
      </c>
      <c r="E242" s="80">
        <v>28004</v>
      </c>
      <c r="F242" s="232">
        <v>11.28</v>
      </c>
      <c r="G242" s="89">
        <v>1</v>
      </c>
      <c r="H242" s="90"/>
      <c r="I242" s="90"/>
      <c r="J242" s="90"/>
      <c r="K242" s="235">
        <v>1.8800000000000001E-2</v>
      </c>
      <c r="L242" s="102">
        <v>1.4</v>
      </c>
      <c r="M242" s="102">
        <v>1.68</v>
      </c>
      <c r="N242" s="102">
        <v>2.23</v>
      </c>
      <c r="O242" s="103">
        <v>2.57</v>
      </c>
      <c r="P242" s="104">
        <v>0</v>
      </c>
      <c r="Q242" s="117">
        <f t="shared" si="707"/>
        <v>0</v>
      </c>
      <c r="R242" s="117"/>
      <c r="S242" s="117">
        <f t="shared" si="708"/>
        <v>0</v>
      </c>
      <c r="T242" s="117"/>
      <c r="U242" s="117">
        <f t="shared" si="709"/>
        <v>0</v>
      </c>
      <c r="V242" s="104"/>
      <c r="W242" s="117">
        <f t="shared" si="710"/>
        <v>0</v>
      </c>
      <c r="X242" s="104">
        <v>156</v>
      </c>
      <c r="Y242" s="117">
        <f t="shared" si="711"/>
        <v>50167449.484738559</v>
      </c>
      <c r="Z242" s="104"/>
      <c r="AA242" s="117">
        <f t="shared" si="712"/>
        <v>0</v>
      </c>
      <c r="AB242" s="104"/>
      <c r="AC242" s="104"/>
      <c r="AD242" s="104"/>
      <c r="AE242" s="117">
        <f t="shared" si="713"/>
        <v>0</v>
      </c>
      <c r="AF242" s="104">
        <v>0</v>
      </c>
      <c r="AG242" s="117">
        <f t="shared" si="714"/>
        <v>0</v>
      </c>
      <c r="AH242" s="104"/>
      <c r="AI242" s="117">
        <f t="shared" si="715"/>
        <v>0</v>
      </c>
      <c r="AJ242" s="104"/>
      <c r="AK242" s="117">
        <f t="shared" si="716"/>
        <v>0</v>
      </c>
      <c r="AL242" s="107">
        <v>135</v>
      </c>
      <c r="AM242" s="117">
        <f t="shared" si="717"/>
        <v>43728411.819525115</v>
      </c>
      <c r="AN242" s="104"/>
      <c r="AO242" s="117">
        <f t="shared" si="718"/>
        <v>0</v>
      </c>
      <c r="AP242" s="104"/>
      <c r="AQ242" s="104"/>
      <c r="AR242" s="104"/>
      <c r="AS242" s="104"/>
      <c r="AT242" s="104"/>
      <c r="AU242" s="117">
        <f t="shared" si="719"/>
        <v>0</v>
      </c>
      <c r="AV242" s="88" t="e">
        <f>AU242-#REF!</f>
        <v>#REF!</v>
      </c>
      <c r="AW242" s="104">
        <v>0</v>
      </c>
      <c r="AX242" s="104"/>
      <c r="AY242" s="104"/>
      <c r="AZ242" s="117">
        <f t="shared" si="720"/>
        <v>0</v>
      </c>
      <c r="BA242" s="104"/>
      <c r="BB242" s="104"/>
      <c r="BC242" s="104"/>
      <c r="BD242" s="117">
        <f t="shared" si="721"/>
        <v>0</v>
      </c>
      <c r="BE242" s="104"/>
      <c r="BF242" s="117">
        <f t="shared" si="722"/>
        <v>0</v>
      </c>
      <c r="BG242" s="104"/>
      <c r="BH242" s="117">
        <f t="shared" si="723"/>
        <v>0</v>
      </c>
      <c r="BI242" s="104"/>
      <c r="BJ242" s="117">
        <f t="shared" si="724"/>
        <v>0</v>
      </c>
      <c r="BK242" s="104"/>
      <c r="BL242" s="117">
        <f t="shared" si="725"/>
        <v>0</v>
      </c>
      <c r="BM242" s="104"/>
      <c r="BN242" s="117">
        <f t="shared" si="726"/>
        <v>0</v>
      </c>
      <c r="BO242" s="104"/>
      <c r="BP242" s="104"/>
      <c r="BQ242" s="104"/>
      <c r="BR242" s="117">
        <f t="shared" si="727"/>
        <v>0</v>
      </c>
      <c r="BS242" s="104"/>
      <c r="BT242" s="104"/>
      <c r="BU242" s="104"/>
      <c r="BV242" s="117">
        <f t="shared" si="728"/>
        <v>0</v>
      </c>
      <c r="BW242" s="104"/>
      <c r="BX242" s="117">
        <f t="shared" si="729"/>
        <v>0</v>
      </c>
      <c r="BY242" s="104"/>
      <c r="BZ242" s="117">
        <f t="shared" si="730"/>
        <v>0</v>
      </c>
      <c r="CA242" s="104"/>
      <c r="CB242" s="118">
        <f t="shared" si="731"/>
        <v>0</v>
      </c>
      <c r="CC242" s="104"/>
      <c r="CD242" s="117">
        <f t="shared" si="732"/>
        <v>0</v>
      </c>
      <c r="CE242" s="109"/>
      <c r="CF242" s="117">
        <f t="shared" si="733"/>
        <v>0</v>
      </c>
      <c r="CG242" s="104"/>
      <c r="CH242" s="108"/>
      <c r="CI242" s="104"/>
      <c r="CJ242" s="104"/>
      <c r="CK242" s="110"/>
      <c r="CL242" s="117">
        <f t="shared" si="734"/>
        <v>0</v>
      </c>
      <c r="CM242" s="104"/>
      <c r="CN242" s="117">
        <f t="shared" si="735"/>
        <v>0</v>
      </c>
      <c r="CO242" s="104"/>
      <c r="CP242" s="117">
        <f t="shared" si="736"/>
        <v>0</v>
      </c>
      <c r="CQ242" s="104"/>
      <c r="CR242" s="117"/>
      <c r="CS242" s="104"/>
      <c r="CT242" s="104"/>
      <c r="CU242" s="105">
        <f t="shared" si="737"/>
        <v>291</v>
      </c>
      <c r="CV242" s="118">
        <f t="shared" si="738"/>
        <v>93895861.304263681</v>
      </c>
    </row>
    <row r="243" spans="1:100" ht="75" x14ac:dyDescent="0.25">
      <c r="A243" s="76"/>
      <c r="B243" s="98">
        <v>211</v>
      </c>
      <c r="C243" s="233" t="s">
        <v>567</v>
      </c>
      <c r="D243" s="231" t="s">
        <v>568</v>
      </c>
      <c r="E243" s="80">
        <v>28004</v>
      </c>
      <c r="F243" s="232">
        <v>14.93</v>
      </c>
      <c r="G243" s="89">
        <v>1</v>
      </c>
      <c r="H243" s="90"/>
      <c r="I243" s="90"/>
      <c r="J243" s="90"/>
      <c r="K243" s="235">
        <v>1.6199999999999999E-2</v>
      </c>
      <c r="L243" s="102">
        <v>1.4</v>
      </c>
      <c r="M243" s="102">
        <v>1.68</v>
      </c>
      <c r="N243" s="102">
        <v>2.23</v>
      </c>
      <c r="O243" s="103">
        <v>2.57</v>
      </c>
      <c r="P243" s="104">
        <v>0</v>
      </c>
      <c r="Q243" s="117">
        <f t="shared" si="707"/>
        <v>0</v>
      </c>
      <c r="R243" s="117"/>
      <c r="S243" s="117">
        <f t="shared" si="708"/>
        <v>0</v>
      </c>
      <c r="T243" s="117"/>
      <c r="U243" s="117">
        <f t="shared" si="709"/>
        <v>0</v>
      </c>
      <c r="V243" s="104"/>
      <c r="W243" s="117">
        <f t="shared" si="710"/>
        <v>0</v>
      </c>
      <c r="X243" s="104">
        <v>314</v>
      </c>
      <c r="Y243" s="117">
        <f t="shared" si="711"/>
        <v>133325030.14946815</v>
      </c>
      <c r="Z243" s="104"/>
      <c r="AA243" s="117">
        <f t="shared" si="712"/>
        <v>0</v>
      </c>
      <c r="AB243" s="104"/>
      <c r="AC243" s="104"/>
      <c r="AD243" s="104"/>
      <c r="AE243" s="117">
        <f t="shared" si="713"/>
        <v>0</v>
      </c>
      <c r="AF243" s="104">
        <v>0</v>
      </c>
      <c r="AG243" s="117">
        <f t="shared" si="714"/>
        <v>0</v>
      </c>
      <c r="AH243" s="104"/>
      <c r="AI243" s="117">
        <f t="shared" si="715"/>
        <v>0</v>
      </c>
      <c r="AJ243" s="104"/>
      <c r="AK243" s="117">
        <f t="shared" si="716"/>
        <v>0</v>
      </c>
      <c r="AL243" s="107">
        <v>204</v>
      </c>
      <c r="AM243" s="117">
        <f t="shared" si="717"/>
        <v>87160449.890694916</v>
      </c>
      <c r="AN243" s="104"/>
      <c r="AO243" s="117">
        <f t="shared" si="718"/>
        <v>0</v>
      </c>
      <c r="AP243" s="104"/>
      <c r="AQ243" s="104"/>
      <c r="AR243" s="104"/>
      <c r="AS243" s="104"/>
      <c r="AT243" s="104"/>
      <c r="AU243" s="117">
        <f t="shared" si="719"/>
        <v>0</v>
      </c>
      <c r="AV243" s="88" t="e">
        <f>AU243-#REF!</f>
        <v>#REF!</v>
      </c>
      <c r="AW243" s="104">
        <v>0</v>
      </c>
      <c r="AX243" s="104"/>
      <c r="AY243" s="104"/>
      <c r="AZ243" s="117">
        <f t="shared" si="720"/>
        <v>0</v>
      </c>
      <c r="BA243" s="104"/>
      <c r="BB243" s="104"/>
      <c r="BC243" s="104"/>
      <c r="BD243" s="117">
        <f t="shared" si="721"/>
        <v>0</v>
      </c>
      <c r="BE243" s="104"/>
      <c r="BF243" s="117">
        <f t="shared" si="722"/>
        <v>0</v>
      </c>
      <c r="BG243" s="104"/>
      <c r="BH243" s="117">
        <f t="shared" si="723"/>
        <v>0</v>
      </c>
      <c r="BI243" s="104"/>
      <c r="BJ243" s="117">
        <f t="shared" si="724"/>
        <v>0</v>
      </c>
      <c r="BK243" s="104"/>
      <c r="BL243" s="117">
        <f t="shared" si="725"/>
        <v>0</v>
      </c>
      <c r="BM243" s="104"/>
      <c r="BN243" s="117">
        <f t="shared" si="726"/>
        <v>0</v>
      </c>
      <c r="BO243" s="104"/>
      <c r="BP243" s="104"/>
      <c r="BQ243" s="104"/>
      <c r="BR243" s="117">
        <f t="shared" si="727"/>
        <v>0</v>
      </c>
      <c r="BS243" s="104"/>
      <c r="BT243" s="104"/>
      <c r="BU243" s="104"/>
      <c r="BV243" s="117">
        <f t="shared" si="728"/>
        <v>0</v>
      </c>
      <c r="BW243" s="104"/>
      <c r="BX243" s="117">
        <f t="shared" si="729"/>
        <v>0</v>
      </c>
      <c r="BY243" s="104"/>
      <c r="BZ243" s="117">
        <f t="shared" si="730"/>
        <v>0</v>
      </c>
      <c r="CA243" s="104"/>
      <c r="CB243" s="118">
        <f t="shared" si="731"/>
        <v>0</v>
      </c>
      <c r="CC243" s="104"/>
      <c r="CD243" s="117">
        <f t="shared" si="732"/>
        <v>0</v>
      </c>
      <c r="CE243" s="109"/>
      <c r="CF243" s="117">
        <f t="shared" si="733"/>
        <v>0</v>
      </c>
      <c r="CG243" s="104"/>
      <c r="CH243" s="108"/>
      <c r="CI243" s="104"/>
      <c r="CJ243" s="104"/>
      <c r="CK243" s="110"/>
      <c r="CL243" s="117">
        <f t="shared" si="734"/>
        <v>0</v>
      </c>
      <c r="CM243" s="104"/>
      <c r="CN243" s="117">
        <f t="shared" si="735"/>
        <v>0</v>
      </c>
      <c r="CO243" s="104"/>
      <c r="CP243" s="117">
        <f t="shared" si="736"/>
        <v>0</v>
      </c>
      <c r="CQ243" s="104"/>
      <c r="CR243" s="117"/>
      <c r="CS243" s="104"/>
      <c r="CT243" s="104"/>
      <c r="CU243" s="105">
        <f t="shared" si="737"/>
        <v>518</v>
      </c>
      <c r="CV243" s="118">
        <f t="shared" si="738"/>
        <v>220485480.04016307</v>
      </c>
    </row>
    <row r="244" spans="1:100" ht="75" x14ac:dyDescent="0.25">
      <c r="A244" s="76"/>
      <c r="B244" s="98">
        <v>212</v>
      </c>
      <c r="C244" s="233" t="s">
        <v>569</v>
      </c>
      <c r="D244" s="231" t="s">
        <v>570</v>
      </c>
      <c r="E244" s="80">
        <v>28004</v>
      </c>
      <c r="F244" s="232">
        <v>17.37</v>
      </c>
      <c r="G244" s="89">
        <v>1</v>
      </c>
      <c r="H244" s="90"/>
      <c r="I244" s="90"/>
      <c r="J244" s="90"/>
      <c r="K244" s="235">
        <v>1.37E-2</v>
      </c>
      <c r="L244" s="102">
        <v>1.4</v>
      </c>
      <c r="M244" s="102">
        <v>1.68</v>
      </c>
      <c r="N244" s="102">
        <v>2.23</v>
      </c>
      <c r="O244" s="103">
        <v>2.57</v>
      </c>
      <c r="P244" s="104">
        <v>0</v>
      </c>
      <c r="Q244" s="117">
        <f t="shared" si="707"/>
        <v>0</v>
      </c>
      <c r="R244" s="117"/>
      <c r="S244" s="117">
        <f t="shared" si="708"/>
        <v>0</v>
      </c>
      <c r="T244" s="117"/>
      <c r="U244" s="117">
        <f t="shared" si="709"/>
        <v>0</v>
      </c>
      <c r="V244" s="104"/>
      <c r="W244" s="117">
        <f t="shared" si="710"/>
        <v>0</v>
      </c>
      <c r="X244" s="104">
        <v>208</v>
      </c>
      <c r="Y244" s="117">
        <f t="shared" si="711"/>
        <v>102508016.10835969</v>
      </c>
      <c r="Z244" s="104"/>
      <c r="AA244" s="117">
        <f t="shared" si="712"/>
        <v>0</v>
      </c>
      <c r="AB244" s="104"/>
      <c r="AC244" s="104"/>
      <c r="AD244" s="104"/>
      <c r="AE244" s="117">
        <f t="shared" si="713"/>
        <v>0</v>
      </c>
      <c r="AF244" s="104">
        <v>0</v>
      </c>
      <c r="AG244" s="117">
        <f t="shared" si="714"/>
        <v>0</v>
      </c>
      <c r="AH244" s="104"/>
      <c r="AI244" s="117">
        <f t="shared" si="715"/>
        <v>0</v>
      </c>
      <c r="AJ244" s="104"/>
      <c r="AK244" s="117">
        <f t="shared" si="716"/>
        <v>0</v>
      </c>
      <c r="AL244" s="107">
        <v>29</v>
      </c>
      <c r="AM244" s="117">
        <f t="shared" si="717"/>
        <v>14367740.320610207</v>
      </c>
      <c r="AN244" s="104"/>
      <c r="AO244" s="117">
        <f t="shared" si="718"/>
        <v>0</v>
      </c>
      <c r="AP244" s="104"/>
      <c r="AQ244" s="104"/>
      <c r="AR244" s="104"/>
      <c r="AS244" s="104"/>
      <c r="AT244" s="104"/>
      <c r="AU244" s="117">
        <f t="shared" si="719"/>
        <v>0</v>
      </c>
      <c r="AV244" s="88" t="e">
        <f>AU244-#REF!</f>
        <v>#REF!</v>
      </c>
      <c r="AW244" s="104">
        <v>0</v>
      </c>
      <c r="AX244" s="104"/>
      <c r="AY244" s="104"/>
      <c r="AZ244" s="117">
        <f t="shared" si="720"/>
        <v>0</v>
      </c>
      <c r="BA244" s="104"/>
      <c r="BB244" s="104"/>
      <c r="BC244" s="104"/>
      <c r="BD244" s="117">
        <f t="shared" si="721"/>
        <v>0</v>
      </c>
      <c r="BE244" s="104"/>
      <c r="BF244" s="117">
        <f t="shared" si="722"/>
        <v>0</v>
      </c>
      <c r="BG244" s="104"/>
      <c r="BH244" s="117">
        <f t="shared" si="723"/>
        <v>0</v>
      </c>
      <c r="BI244" s="104"/>
      <c r="BJ244" s="117">
        <f t="shared" si="724"/>
        <v>0</v>
      </c>
      <c r="BK244" s="104"/>
      <c r="BL244" s="117">
        <f t="shared" si="725"/>
        <v>0</v>
      </c>
      <c r="BM244" s="104"/>
      <c r="BN244" s="117">
        <f t="shared" si="726"/>
        <v>0</v>
      </c>
      <c r="BO244" s="104"/>
      <c r="BP244" s="104"/>
      <c r="BQ244" s="104"/>
      <c r="BR244" s="117">
        <f t="shared" si="727"/>
        <v>0</v>
      </c>
      <c r="BS244" s="104"/>
      <c r="BT244" s="104"/>
      <c r="BU244" s="104"/>
      <c r="BV244" s="117">
        <f t="shared" si="728"/>
        <v>0</v>
      </c>
      <c r="BW244" s="104"/>
      <c r="BX244" s="117">
        <f t="shared" si="729"/>
        <v>0</v>
      </c>
      <c r="BY244" s="104"/>
      <c r="BZ244" s="117">
        <f t="shared" si="730"/>
        <v>0</v>
      </c>
      <c r="CA244" s="104"/>
      <c r="CB244" s="118">
        <f t="shared" si="731"/>
        <v>0</v>
      </c>
      <c r="CC244" s="104"/>
      <c r="CD244" s="117">
        <f t="shared" si="732"/>
        <v>0</v>
      </c>
      <c r="CE244" s="109"/>
      <c r="CF244" s="117">
        <f t="shared" si="733"/>
        <v>0</v>
      </c>
      <c r="CG244" s="104"/>
      <c r="CH244" s="108"/>
      <c r="CI244" s="104"/>
      <c r="CJ244" s="104"/>
      <c r="CK244" s="110"/>
      <c r="CL244" s="117">
        <f t="shared" si="734"/>
        <v>0</v>
      </c>
      <c r="CM244" s="104"/>
      <c r="CN244" s="117">
        <f t="shared" si="735"/>
        <v>0</v>
      </c>
      <c r="CO244" s="104"/>
      <c r="CP244" s="117">
        <f t="shared" si="736"/>
        <v>0</v>
      </c>
      <c r="CQ244" s="104"/>
      <c r="CR244" s="117"/>
      <c r="CS244" s="104"/>
      <c r="CT244" s="104"/>
      <c r="CU244" s="105">
        <f t="shared" si="737"/>
        <v>237</v>
      </c>
      <c r="CV244" s="118">
        <f t="shared" si="738"/>
        <v>116875756.4289699</v>
      </c>
    </row>
    <row r="245" spans="1:100" ht="75" x14ac:dyDescent="0.25">
      <c r="A245" s="76"/>
      <c r="B245" s="98">
        <v>213</v>
      </c>
      <c r="C245" s="233" t="s">
        <v>571</v>
      </c>
      <c r="D245" s="231" t="s">
        <v>572</v>
      </c>
      <c r="E245" s="80">
        <v>28004</v>
      </c>
      <c r="F245" s="232">
        <v>19.34</v>
      </c>
      <c r="G245" s="89">
        <v>1</v>
      </c>
      <c r="H245" s="90"/>
      <c r="I245" s="90"/>
      <c r="J245" s="90"/>
      <c r="K245" s="235">
        <v>1.0999999999999999E-2</v>
      </c>
      <c r="L245" s="102">
        <v>1.4</v>
      </c>
      <c r="M245" s="102">
        <v>1.68</v>
      </c>
      <c r="N245" s="102">
        <v>2.23</v>
      </c>
      <c r="O245" s="103">
        <v>2.57</v>
      </c>
      <c r="P245" s="104"/>
      <c r="Q245" s="117">
        <f t="shared" si="707"/>
        <v>0</v>
      </c>
      <c r="R245" s="117"/>
      <c r="S245" s="117">
        <f t="shared" si="708"/>
        <v>0</v>
      </c>
      <c r="T245" s="117"/>
      <c r="U245" s="117">
        <f t="shared" si="709"/>
        <v>0</v>
      </c>
      <c r="V245" s="104"/>
      <c r="W245" s="117">
        <f t="shared" si="710"/>
        <v>0</v>
      </c>
      <c r="X245" s="104">
        <v>125</v>
      </c>
      <c r="Y245" s="117">
        <f t="shared" si="711"/>
        <v>68414578.515199989</v>
      </c>
      <c r="Z245" s="104"/>
      <c r="AA245" s="117">
        <f t="shared" si="712"/>
        <v>0</v>
      </c>
      <c r="AB245" s="104"/>
      <c r="AC245" s="104"/>
      <c r="AD245" s="104"/>
      <c r="AE245" s="117">
        <f t="shared" si="713"/>
        <v>0</v>
      </c>
      <c r="AF245" s="104">
        <v>0</v>
      </c>
      <c r="AG245" s="117">
        <f t="shared" si="714"/>
        <v>0</v>
      </c>
      <c r="AH245" s="104"/>
      <c r="AI245" s="117">
        <f t="shared" si="715"/>
        <v>0</v>
      </c>
      <c r="AJ245" s="104"/>
      <c r="AK245" s="117">
        <f t="shared" si="716"/>
        <v>0</v>
      </c>
      <c r="AL245" s="107">
        <v>78</v>
      </c>
      <c r="AM245" s="117">
        <f t="shared" si="717"/>
        <v>42872855.683157757</v>
      </c>
      <c r="AN245" s="104"/>
      <c r="AO245" s="117">
        <f t="shared" si="718"/>
        <v>0</v>
      </c>
      <c r="AP245" s="104"/>
      <c r="AQ245" s="104"/>
      <c r="AR245" s="104"/>
      <c r="AS245" s="104"/>
      <c r="AT245" s="104"/>
      <c r="AU245" s="117">
        <f t="shared" si="719"/>
        <v>0</v>
      </c>
      <c r="AV245" s="88" t="e">
        <f>AU245-#REF!</f>
        <v>#REF!</v>
      </c>
      <c r="AW245" s="104">
        <v>0</v>
      </c>
      <c r="AX245" s="104"/>
      <c r="AY245" s="104"/>
      <c r="AZ245" s="117">
        <f t="shared" si="720"/>
        <v>0</v>
      </c>
      <c r="BA245" s="104"/>
      <c r="BB245" s="104"/>
      <c r="BC245" s="104"/>
      <c r="BD245" s="117">
        <f t="shared" si="721"/>
        <v>0</v>
      </c>
      <c r="BE245" s="104"/>
      <c r="BF245" s="117">
        <f t="shared" si="722"/>
        <v>0</v>
      </c>
      <c r="BG245" s="104"/>
      <c r="BH245" s="117">
        <f t="shared" si="723"/>
        <v>0</v>
      </c>
      <c r="BI245" s="104"/>
      <c r="BJ245" s="117">
        <f t="shared" si="724"/>
        <v>0</v>
      </c>
      <c r="BK245" s="104"/>
      <c r="BL245" s="117">
        <f t="shared" si="725"/>
        <v>0</v>
      </c>
      <c r="BM245" s="104"/>
      <c r="BN245" s="117">
        <f t="shared" si="726"/>
        <v>0</v>
      </c>
      <c r="BO245" s="104"/>
      <c r="BP245" s="104"/>
      <c r="BQ245" s="104"/>
      <c r="BR245" s="117">
        <f t="shared" si="727"/>
        <v>0</v>
      </c>
      <c r="BS245" s="104"/>
      <c r="BT245" s="104"/>
      <c r="BU245" s="104"/>
      <c r="BV245" s="117">
        <f t="shared" si="728"/>
        <v>0</v>
      </c>
      <c r="BW245" s="104"/>
      <c r="BX245" s="117">
        <f t="shared" si="729"/>
        <v>0</v>
      </c>
      <c r="BY245" s="104"/>
      <c r="BZ245" s="117">
        <f t="shared" si="730"/>
        <v>0</v>
      </c>
      <c r="CA245" s="104"/>
      <c r="CB245" s="118">
        <f t="shared" si="731"/>
        <v>0</v>
      </c>
      <c r="CC245" s="104"/>
      <c r="CD245" s="117">
        <f t="shared" si="732"/>
        <v>0</v>
      </c>
      <c r="CE245" s="109"/>
      <c r="CF245" s="117">
        <f t="shared" si="733"/>
        <v>0</v>
      </c>
      <c r="CG245" s="104"/>
      <c r="CH245" s="108"/>
      <c r="CI245" s="104"/>
      <c r="CJ245" s="104"/>
      <c r="CK245" s="110"/>
      <c r="CL245" s="117">
        <f t="shared" si="734"/>
        <v>0</v>
      </c>
      <c r="CM245" s="104"/>
      <c r="CN245" s="117">
        <f t="shared" si="735"/>
        <v>0</v>
      </c>
      <c r="CO245" s="104"/>
      <c r="CP245" s="117">
        <f t="shared" si="736"/>
        <v>0</v>
      </c>
      <c r="CQ245" s="104"/>
      <c r="CR245" s="117"/>
      <c r="CS245" s="104"/>
      <c r="CT245" s="104"/>
      <c r="CU245" s="105">
        <f t="shared" si="737"/>
        <v>203</v>
      </c>
      <c r="CV245" s="118">
        <f t="shared" si="738"/>
        <v>111287434.19835775</v>
      </c>
    </row>
    <row r="246" spans="1:100" ht="75" x14ac:dyDescent="0.25">
      <c r="A246" s="76"/>
      <c r="B246" s="98">
        <v>214</v>
      </c>
      <c r="C246" s="233" t="s">
        <v>573</v>
      </c>
      <c r="D246" s="231" t="s">
        <v>574</v>
      </c>
      <c r="E246" s="80">
        <v>28004</v>
      </c>
      <c r="F246" s="232">
        <v>34.75</v>
      </c>
      <c r="G246" s="89">
        <v>1</v>
      </c>
      <c r="H246" s="90"/>
      <c r="I246" s="90"/>
      <c r="J246" s="90"/>
      <c r="K246" s="235">
        <v>6.1000000000000004E-3</v>
      </c>
      <c r="L246" s="102">
        <v>1.4</v>
      </c>
      <c r="M246" s="102">
        <v>1.68</v>
      </c>
      <c r="N246" s="102">
        <v>2.23</v>
      </c>
      <c r="O246" s="103">
        <v>2.57</v>
      </c>
      <c r="P246" s="104"/>
      <c r="Q246" s="117">
        <f t="shared" si="707"/>
        <v>0</v>
      </c>
      <c r="R246" s="117"/>
      <c r="S246" s="117">
        <f t="shared" si="708"/>
        <v>0</v>
      </c>
      <c r="T246" s="117"/>
      <c r="U246" s="117">
        <f t="shared" si="709"/>
        <v>0</v>
      </c>
      <c r="V246" s="104"/>
      <c r="W246" s="117">
        <f t="shared" si="710"/>
        <v>0</v>
      </c>
      <c r="X246" s="104">
        <v>12</v>
      </c>
      <c r="Y246" s="117">
        <f t="shared" si="711"/>
        <v>11746052.423808001</v>
      </c>
      <c r="Z246" s="104"/>
      <c r="AA246" s="117">
        <f t="shared" si="712"/>
        <v>0</v>
      </c>
      <c r="AB246" s="104"/>
      <c r="AC246" s="104"/>
      <c r="AD246" s="104"/>
      <c r="AE246" s="117">
        <f t="shared" si="713"/>
        <v>0</v>
      </c>
      <c r="AF246" s="104">
        <v>0</v>
      </c>
      <c r="AG246" s="117">
        <f t="shared" si="714"/>
        <v>0</v>
      </c>
      <c r="AH246" s="104"/>
      <c r="AI246" s="117">
        <f t="shared" si="715"/>
        <v>0</v>
      </c>
      <c r="AJ246" s="104"/>
      <c r="AK246" s="117">
        <f t="shared" si="716"/>
        <v>0</v>
      </c>
      <c r="AL246" s="107">
        <v>9</v>
      </c>
      <c r="AM246" s="117">
        <f t="shared" si="717"/>
        <v>8830482.0476472005</v>
      </c>
      <c r="AN246" s="104"/>
      <c r="AO246" s="117">
        <f t="shared" si="718"/>
        <v>0</v>
      </c>
      <c r="AP246" s="104"/>
      <c r="AQ246" s="104"/>
      <c r="AR246" s="104"/>
      <c r="AS246" s="104"/>
      <c r="AT246" s="104"/>
      <c r="AU246" s="117">
        <f t="shared" si="719"/>
        <v>0</v>
      </c>
      <c r="AV246" s="88" t="e">
        <f>AU246-#REF!</f>
        <v>#REF!</v>
      </c>
      <c r="AW246" s="104">
        <v>0</v>
      </c>
      <c r="AX246" s="104"/>
      <c r="AY246" s="104"/>
      <c r="AZ246" s="117">
        <f t="shared" si="720"/>
        <v>0</v>
      </c>
      <c r="BA246" s="104"/>
      <c r="BB246" s="104"/>
      <c r="BC246" s="104"/>
      <c r="BD246" s="117">
        <f t="shared" si="721"/>
        <v>0</v>
      </c>
      <c r="BE246" s="104"/>
      <c r="BF246" s="117">
        <f t="shared" si="722"/>
        <v>0</v>
      </c>
      <c r="BG246" s="104"/>
      <c r="BH246" s="117">
        <f t="shared" si="723"/>
        <v>0</v>
      </c>
      <c r="BI246" s="104"/>
      <c r="BJ246" s="117">
        <f t="shared" si="724"/>
        <v>0</v>
      </c>
      <c r="BK246" s="104"/>
      <c r="BL246" s="117">
        <f t="shared" si="725"/>
        <v>0</v>
      </c>
      <c r="BM246" s="104"/>
      <c r="BN246" s="117">
        <f t="shared" si="726"/>
        <v>0</v>
      </c>
      <c r="BO246" s="104"/>
      <c r="BP246" s="104"/>
      <c r="BQ246" s="104"/>
      <c r="BR246" s="117">
        <f t="shared" si="727"/>
        <v>0</v>
      </c>
      <c r="BS246" s="104"/>
      <c r="BT246" s="104"/>
      <c r="BU246" s="104"/>
      <c r="BV246" s="117">
        <f t="shared" si="728"/>
        <v>0</v>
      </c>
      <c r="BW246" s="104"/>
      <c r="BX246" s="117">
        <f t="shared" si="729"/>
        <v>0</v>
      </c>
      <c r="BY246" s="104"/>
      <c r="BZ246" s="117">
        <f t="shared" si="730"/>
        <v>0</v>
      </c>
      <c r="CA246" s="104"/>
      <c r="CB246" s="118">
        <f t="shared" si="731"/>
        <v>0</v>
      </c>
      <c r="CC246" s="104"/>
      <c r="CD246" s="117">
        <f t="shared" si="732"/>
        <v>0</v>
      </c>
      <c r="CE246" s="109"/>
      <c r="CF246" s="117">
        <f t="shared" si="733"/>
        <v>0</v>
      </c>
      <c r="CG246" s="104"/>
      <c r="CH246" s="108"/>
      <c r="CI246" s="104"/>
      <c r="CJ246" s="104"/>
      <c r="CK246" s="110"/>
      <c r="CL246" s="117">
        <f t="shared" si="734"/>
        <v>0</v>
      </c>
      <c r="CM246" s="104"/>
      <c r="CN246" s="117">
        <f t="shared" si="735"/>
        <v>0</v>
      </c>
      <c r="CO246" s="104"/>
      <c r="CP246" s="117">
        <f t="shared" si="736"/>
        <v>0</v>
      </c>
      <c r="CQ246" s="104"/>
      <c r="CR246" s="117"/>
      <c r="CS246" s="104"/>
      <c r="CT246" s="104"/>
      <c r="CU246" s="105">
        <f t="shared" si="737"/>
        <v>21</v>
      </c>
      <c r="CV246" s="118">
        <f t="shared" si="738"/>
        <v>20576534.471455202</v>
      </c>
    </row>
    <row r="247" spans="1:100" ht="15.75" customHeight="1" x14ac:dyDescent="0.25">
      <c r="A247" s="93">
        <v>20</v>
      </c>
      <c r="B247" s="119"/>
      <c r="C247" s="78" t="s">
        <v>575</v>
      </c>
      <c r="D247" s="127" t="s">
        <v>576</v>
      </c>
      <c r="E247" s="80">
        <v>28004</v>
      </c>
      <c r="F247" s="120">
        <v>0.87</v>
      </c>
      <c r="G247" s="128"/>
      <c r="H247" s="90"/>
      <c r="I247" s="90"/>
      <c r="J247" s="90"/>
      <c r="K247" s="95"/>
      <c r="L247" s="96">
        <v>1.4</v>
      </c>
      <c r="M247" s="96">
        <v>1.68</v>
      </c>
      <c r="N247" s="96">
        <v>2.23</v>
      </c>
      <c r="O247" s="97">
        <v>2.57</v>
      </c>
      <c r="P247" s="87">
        <f t="shared" ref="P247:CA247" si="739">SUM(P248:P257)</f>
        <v>2146</v>
      </c>
      <c r="Q247" s="87">
        <f t="shared" si="739"/>
        <v>93921523.444000006</v>
      </c>
      <c r="R247" s="87">
        <f t="shared" si="739"/>
        <v>10</v>
      </c>
      <c r="S247" s="87">
        <f t="shared" si="739"/>
        <v>392448.05599999998</v>
      </c>
      <c r="T247" s="87">
        <f t="shared" si="739"/>
        <v>12</v>
      </c>
      <c r="U247" s="87">
        <f t="shared" si="739"/>
        <v>523473.17119999998</v>
      </c>
      <c r="V247" s="87">
        <f t="shared" si="739"/>
        <v>0</v>
      </c>
      <c r="W247" s="87">
        <f t="shared" si="739"/>
        <v>0</v>
      </c>
      <c r="X247" s="87">
        <f t="shared" si="739"/>
        <v>0</v>
      </c>
      <c r="Y247" s="87">
        <f t="shared" si="739"/>
        <v>0</v>
      </c>
      <c r="Z247" s="87">
        <f t="shared" si="739"/>
        <v>0</v>
      </c>
      <c r="AA247" s="87">
        <f t="shared" si="739"/>
        <v>0</v>
      </c>
      <c r="AB247" s="87">
        <f t="shared" si="739"/>
        <v>0</v>
      </c>
      <c r="AC247" s="87">
        <f t="shared" si="739"/>
        <v>0</v>
      </c>
      <c r="AD247" s="87">
        <v>0</v>
      </c>
      <c r="AE247" s="87">
        <f t="shared" si="739"/>
        <v>0</v>
      </c>
      <c r="AF247" s="87">
        <f t="shared" si="739"/>
        <v>9</v>
      </c>
      <c r="AG247" s="87">
        <f t="shared" si="739"/>
        <v>344578.0184</v>
      </c>
      <c r="AH247" s="87">
        <f t="shared" si="739"/>
        <v>5</v>
      </c>
      <c r="AI247" s="87">
        <f t="shared" si="739"/>
        <v>231901.12399999998</v>
      </c>
      <c r="AJ247" s="87">
        <f t="shared" si="739"/>
        <v>0</v>
      </c>
      <c r="AK247" s="87">
        <f t="shared" si="739"/>
        <v>0</v>
      </c>
      <c r="AL247" s="87">
        <f t="shared" si="739"/>
        <v>0</v>
      </c>
      <c r="AM247" s="87">
        <f t="shared" si="739"/>
        <v>0</v>
      </c>
      <c r="AN247" s="87">
        <f t="shared" si="739"/>
        <v>14</v>
      </c>
      <c r="AO247" s="87">
        <f t="shared" si="739"/>
        <v>454377.22175999999</v>
      </c>
      <c r="AP247" s="87">
        <f t="shared" si="739"/>
        <v>0</v>
      </c>
      <c r="AQ247" s="87">
        <f t="shared" si="739"/>
        <v>0</v>
      </c>
      <c r="AR247" s="87">
        <f t="shared" si="739"/>
        <v>0</v>
      </c>
      <c r="AS247" s="87">
        <f t="shared" si="739"/>
        <v>0</v>
      </c>
      <c r="AT247" s="87">
        <f t="shared" si="739"/>
        <v>18</v>
      </c>
      <c r="AU247" s="87">
        <f t="shared" si="739"/>
        <v>0</v>
      </c>
      <c r="AV247" s="88" t="e">
        <f>AU247-#REF!</f>
        <v>#REF!</v>
      </c>
      <c r="AW247" s="87">
        <f t="shared" si="739"/>
        <v>161</v>
      </c>
      <c r="AX247" s="87">
        <f t="shared" si="739"/>
        <v>6206544.4425600003</v>
      </c>
      <c r="AY247" s="87">
        <f t="shared" si="739"/>
        <v>0</v>
      </c>
      <c r="AZ247" s="87">
        <f t="shared" si="739"/>
        <v>0</v>
      </c>
      <c r="BA247" s="87">
        <f t="shared" si="739"/>
        <v>0</v>
      </c>
      <c r="BB247" s="87">
        <f t="shared" si="739"/>
        <v>0</v>
      </c>
      <c r="BC247" s="87">
        <f t="shared" si="739"/>
        <v>38</v>
      </c>
      <c r="BD247" s="87"/>
      <c r="BE247" s="87">
        <f t="shared" si="739"/>
        <v>11</v>
      </c>
      <c r="BF247" s="87">
        <f t="shared" si="739"/>
        <v>261250.43615999998</v>
      </c>
      <c r="BG247" s="87">
        <f t="shared" si="739"/>
        <v>16</v>
      </c>
      <c r="BH247" s="87"/>
      <c r="BI247" s="87">
        <f t="shared" si="739"/>
        <v>20</v>
      </c>
      <c r="BJ247" s="87"/>
      <c r="BK247" s="87">
        <f t="shared" si="739"/>
        <v>35</v>
      </c>
      <c r="BL247" s="87">
        <f t="shared" si="739"/>
        <v>974259.15999999992</v>
      </c>
      <c r="BM247" s="87">
        <f t="shared" si="739"/>
        <v>0</v>
      </c>
      <c r="BN247" s="87">
        <f t="shared" si="739"/>
        <v>0</v>
      </c>
      <c r="BO247" s="87">
        <f t="shared" si="739"/>
        <v>0</v>
      </c>
      <c r="BP247" s="87">
        <f t="shared" si="739"/>
        <v>0</v>
      </c>
      <c r="BQ247" s="87">
        <f t="shared" si="739"/>
        <v>2</v>
      </c>
      <c r="BR247" s="87"/>
      <c r="BS247" s="87">
        <f t="shared" si="739"/>
        <v>0</v>
      </c>
      <c r="BT247" s="87">
        <f t="shared" si="739"/>
        <v>0</v>
      </c>
      <c r="BU247" s="87">
        <f t="shared" si="739"/>
        <v>0</v>
      </c>
      <c r="BV247" s="87">
        <f t="shared" si="739"/>
        <v>0</v>
      </c>
      <c r="BW247" s="87">
        <f t="shared" si="739"/>
        <v>20</v>
      </c>
      <c r="BX247" s="87"/>
      <c r="BY247" s="87">
        <f t="shared" si="739"/>
        <v>16</v>
      </c>
      <c r="BZ247" s="87">
        <f t="shared" si="739"/>
        <v>0</v>
      </c>
      <c r="CA247" s="87">
        <f t="shared" si="739"/>
        <v>22</v>
      </c>
      <c r="CB247" s="87">
        <f t="shared" ref="CB247:CT247" si="740">SUM(CB248:CB257)</f>
        <v>0</v>
      </c>
      <c r="CC247" s="87">
        <f t="shared" si="740"/>
        <v>6</v>
      </c>
      <c r="CD247" s="87"/>
      <c r="CE247" s="87">
        <f t="shared" si="740"/>
        <v>1492</v>
      </c>
      <c r="CF247" s="87">
        <f t="shared" si="740"/>
        <v>60582908.184959993</v>
      </c>
      <c r="CG247" s="87">
        <f t="shared" si="740"/>
        <v>0</v>
      </c>
      <c r="CH247" s="87">
        <f t="shared" si="740"/>
        <v>0</v>
      </c>
      <c r="CI247" s="87">
        <f t="shared" si="740"/>
        <v>0</v>
      </c>
      <c r="CJ247" s="87">
        <f t="shared" si="740"/>
        <v>0</v>
      </c>
      <c r="CK247" s="87">
        <f t="shared" si="740"/>
        <v>6</v>
      </c>
      <c r="CL247" s="87"/>
      <c r="CM247" s="87">
        <f t="shared" si="740"/>
        <v>3</v>
      </c>
      <c r="CN247" s="87">
        <f t="shared" si="740"/>
        <v>77627.087999999989</v>
      </c>
      <c r="CO247" s="87">
        <f t="shared" si="740"/>
        <v>15</v>
      </c>
      <c r="CP247" s="87"/>
      <c r="CQ247" s="87">
        <f t="shared" si="740"/>
        <v>8</v>
      </c>
      <c r="CR247" s="87"/>
      <c r="CS247" s="87">
        <f t="shared" si="740"/>
        <v>0</v>
      </c>
      <c r="CT247" s="87">
        <f t="shared" si="740"/>
        <v>0</v>
      </c>
      <c r="CU247" s="87">
        <f>SUM(CU248:CU257)</f>
        <v>4085</v>
      </c>
      <c r="CV247" s="87">
        <f t="shared" ref="CV247" si="741">SUM(CV248:CV257)</f>
        <v>163970890.34704003</v>
      </c>
    </row>
    <row r="248" spans="1:100" ht="45" customHeight="1" x14ac:dyDescent="0.25">
      <c r="A248" s="76"/>
      <c r="B248" s="98">
        <v>215</v>
      </c>
      <c r="C248" s="99" t="s">
        <v>577</v>
      </c>
      <c r="D248" s="126" t="s">
        <v>578</v>
      </c>
      <c r="E248" s="80">
        <v>28004</v>
      </c>
      <c r="F248" s="101">
        <v>0.66</v>
      </c>
      <c r="G248" s="89">
        <v>1</v>
      </c>
      <c r="H248" s="90"/>
      <c r="I248" s="90"/>
      <c r="J248" s="90"/>
      <c r="K248" s="53"/>
      <c r="L248" s="102">
        <v>1.4</v>
      </c>
      <c r="M248" s="102">
        <v>1.68</v>
      </c>
      <c r="N248" s="102">
        <v>2.23</v>
      </c>
      <c r="O248" s="103">
        <v>2.57</v>
      </c>
      <c r="P248" s="104">
        <v>45</v>
      </c>
      <c r="Q248" s="104">
        <f t="shared" ref="Q248:Q254" si="742">(P248*$E248*$F248*$G248*$L248*$Q$11)</f>
        <v>1280846.9520000003</v>
      </c>
      <c r="R248" s="104"/>
      <c r="S248" s="104">
        <f t="shared" ref="S248:S254" si="743">(R248*$E248*$F248*$G248*$L248*$S$11)</f>
        <v>0</v>
      </c>
      <c r="T248" s="104"/>
      <c r="U248" s="104">
        <f t="shared" ref="U248:U254" si="744">(T248*$E248*$F248*$G248*$L248*$U$11)</f>
        <v>0</v>
      </c>
      <c r="V248" s="104"/>
      <c r="W248" s="105">
        <f t="shared" ref="W248:W254" si="745">(V248*$E248*$F248*$G248*$L248*$W$11)</f>
        <v>0</v>
      </c>
      <c r="X248" s="104"/>
      <c r="Y248" s="104">
        <f t="shared" ref="Y248:Y254" si="746">(X248*$E248*$F248*$G248*$L248*$Y$11)</f>
        <v>0</v>
      </c>
      <c r="Z248" s="104"/>
      <c r="AA248" s="104">
        <f t="shared" ref="AA248:AA254" si="747">(Z248*$E248*$F248*$G248*$L248*$AA$11)</f>
        <v>0</v>
      </c>
      <c r="AB248" s="104"/>
      <c r="AC248" s="104"/>
      <c r="AD248" s="104"/>
      <c r="AE248" s="104">
        <f t="shared" ref="AE248:AE254" si="748">(AD248*$E248*$F248*$G248*$L248*$AE$11)</f>
        <v>0</v>
      </c>
      <c r="AF248" s="104">
        <v>0</v>
      </c>
      <c r="AG248" s="105">
        <f t="shared" ref="AG248:AG254" si="749">(AF248*$E248*$F248*$G248*$L248*$AG$11)</f>
        <v>0</v>
      </c>
      <c r="AH248" s="104"/>
      <c r="AI248" s="104">
        <f t="shared" ref="AI248:AI254" si="750">(AH248*$E248*$F248*$G248*$L248*$AI$11)</f>
        <v>0</v>
      </c>
      <c r="AJ248" s="104"/>
      <c r="AK248" s="104">
        <f t="shared" ref="AK248:AK254" si="751">(AJ248*$E248*$F248*$G248*$M248*$AK$11)</f>
        <v>0</v>
      </c>
      <c r="AL248" s="109"/>
      <c r="AM248" s="104">
        <f t="shared" ref="AM248:AM254" si="752">(AL248*$E248*$F248*$G248*$M248*$AM$11)</f>
        <v>0</v>
      </c>
      <c r="AN248" s="104"/>
      <c r="AO248" s="108">
        <f t="shared" ref="AO248:AO254" si="753">(AN248*$E248*$F248*$G248*$M248*$AO$11)</f>
        <v>0</v>
      </c>
      <c r="AP248" s="104"/>
      <c r="AQ248" s="104">
        <f t="shared" ref="AQ248:AQ254" si="754">(AP248*$E248*$F248*$G248*$L248*$AQ$11)</f>
        <v>0</v>
      </c>
      <c r="AR248" s="104"/>
      <c r="AS248" s="105">
        <f t="shared" ref="AS248:AS254" si="755">(AR248*$E248*$F248*$G248*$L248*$AS$11)</f>
        <v>0</v>
      </c>
      <c r="AT248" s="104"/>
      <c r="AU248" s="104">
        <f t="shared" ref="AU248:AU254" si="756">(AT248*$E248*$F248*$G248*$L248*$AU$11)</f>
        <v>0</v>
      </c>
      <c r="AV248" s="88" t="e">
        <f>AU248-#REF!</f>
        <v>#REF!</v>
      </c>
      <c r="AW248" s="104">
        <v>0</v>
      </c>
      <c r="AX248" s="104">
        <f t="shared" ref="AX248:AX254" si="757">(AW248*$E248*$F248*$G248*$M248*$AX$11)</f>
        <v>0</v>
      </c>
      <c r="AY248" s="104"/>
      <c r="AZ248" s="104">
        <f t="shared" ref="AZ248:AZ254" si="758">(AY248*$E248*$F248*$G248*$M248*$AZ$11)</f>
        <v>0</v>
      </c>
      <c r="BA248" s="104"/>
      <c r="BB248" s="105">
        <f t="shared" ref="BB248:BB254" si="759">(BA248*$E248*$F248*$G248*$M248*$BB$11)</f>
        <v>0</v>
      </c>
      <c r="BC248" s="104"/>
      <c r="BD248" s="104">
        <f t="shared" ref="BD248:BD254" si="760">(BC248*$E248*$F248*$G248*$M248*$BD$11)</f>
        <v>0</v>
      </c>
      <c r="BE248" s="104"/>
      <c r="BF248" s="104">
        <f t="shared" ref="BF248:BF254" si="761">(BE248*$E248*$F248*$G248*$M248*$BF$11)</f>
        <v>0</v>
      </c>
      <c r="BG248" s="104"/>
      <c r="BH248" s="105">
        <f t="shared" ref="BH248:BH254" si="762">(BG248*$E248*$F248*$G248*$M248*$BH$11)</f>
        <v>0</v>
      </c>
      <c r="BI248" s="104"/>
      <c r="BJ248" s="108">
        <f t="shared" ref="BJ248:BJ254" si="763">(BI248*$E248*$F248*$G248*$M248*$BJ$11)</f>
        <v>0</v>
      </c>
      <c r="BK248" s="104"/>
      <c r="BL248" s="104">
        <f t="shared" ref="BL248:BL254" si="764">(BK248*$E248*$F248*$G248*$L248*$BL$11)</f>
        <v>0</v>
      </c>
      <c r="BM248" s="104"/>
      <c r="BN248" s="104">
        <f t="shared" ref="BN248:BN254" si="765">(BM248*$E248*$F248*$G248*$L248*$BN$11)</f>
        <v>0</v>
      </c>
      <c r="BO248" s="104"/>
      <c r="BP248" s="104">
        <f t="shared" ref="BP248:BP254" si="766">(BO248*$E248*$F248*$G248*$L248*$BP$11)</f>
        <v>0</v>
      </c>
      <c r="BQ248" s="104"/>
      <c r="BR248" s="104">
        <f t="shared" ref="BR248:BR254" si="767">(BQ248*$E248*$F248*$G248*$M248*$BR$11)</f>
        <v>0</v>
      </c>
      <c r="BS248" s="104"/>
      <c r="BT248" s="105">
        <f t="shared" ref="BT248:BT254" si="768">(BS248*$E248*$F248*$G248*$L248*$BT$11)</f>
        <v>0</v>
      </c>
      <c r="BU248" s="104"/>
      <c r="BV248" s="105">
        <f t="shared" ref="BV248:BV254" si="769">(BU248*$E248*$F248*$G248*$L248*$BV$11)</f>
        <v>0</v>
      </c>
      <c r="BW248" s="104"/>
      <c r="BX248" s="104">
        <f t="shared" ref="BX248:BX254" si="770">(BW248*$E248*$F248*$G248*$L248*$BX$11)</f>
        <v>0</v>
      </c>
      <c r="BY248" s="104"/>
      <c r="BZ248" s="104">
        <f t="shared" ref="BZ248:BZ254" si="771">(BY248*$E248*$F248*$G248*$L248*$BZ$11)</f>
        <v>0</v>
      </c>
      <c r="CA248" s="104"/>
      <c r="CB248" s="104">
        <f t="shared" ref="CB248:CB254" si="772">(CA248*$E248*$F248*$G248*$L248*$CB$11)</f>
        <v>0</v>
      </c>
      <c r="CC248" s="104"/>
      <c r="CD248" s="104">
        <f t="shared" ref="CD248:CD254" si="773">(CC248*$E248*$F248*$G248*$M248*$CD$11)</f>
        <v>0</v>
      </c>
      <c r="CE248" s="109">
        <v>10</v>
      </c>
      <c r="CF248" s="104">
        <f t="shared" ref="CF248:CF254" si="774">(CE248*$E248*$F248*$G248*$M248*$CF$11)</f>
        <v>279457.51679999998</v>
      </c>
      <c r="CG248" s="104"/>
      <c r="CH248" s="108">
        <f t="shared" ref="CH248:CH254" si="775">(CG248*$E248*$F248*$G248*$M248*CH$11)</f>
        <v>0</v>
      </c>
      <c r="CI248" s="104"/>
      <c r="CJ248" s="104">
        <f t="shared" ref="CJ248:CJ254" si="776">(CI248*$E248*$F248*$G248*$M248*$CJ$11)</f>
        <v>0</v>
      </c>
      <c r="CK248" s="110"/>
      <c r="CL248" s="104">
        <f t="shared" ref="CL248:CL254" si="777">(CK248*$E248*$F248*$G248*$M248*$CL$11)</f>
        <v>0</v>
      </c>
      <c r="CM248" s="104"/>
      <c r="CN248" s="104">
        <f t="shared" ref="CN248:CN254" si="778">(CM248*$E248*$F248*$G248*$M248*$CN$11)</f>
        <v>0</v>
      </c>
      <c r="CO248" s="104"/>
      <c r="CP248" s="104">
        <f t="shared" ref="CP248:CP254" si="779">(CO248*$E248*$F248*$G248*$N248*$CP$11)</f>
        <v>0</v>
      </c>
      <c r="CQ248" s="104"/>
      <c r="CR248" s="111"/>
      <c r="CS248" s="104"/>
      <c r="CT248" s="104">
        <f t="shared" ref="CT248:CT254" si="780">(CS248*$E248*$F248*$G248*$L248*CT$11)/12*6+(CS248*$E248*$F248*$G248*1*CT$11)/12*6</f>
        <v>0</v>
      </c>
      <c r="CU248" s="105">
        <f t="shared" ref="CU248:CU257" si="781">SUM(P248,R248,T248,V248,X248,Z248,AB248,AD248,AF248,AL248,BO248,AH248,AR248,CA248,AT248,AW248,AJ248,BA248,AN248,BC248,CC248,BE248,BG248,BI248,BQ248,BK248,BM248,BS248,BU248,BW248,BY248,CE248,AY248,AP248,CG248,CI248,CK248,CM248,CO248,CQ248,CS248)</f>
        <v>55</v>
      </c>
      <c r="CV248" s="105">
        <f t="shared" ref="CV248:CV257" si="782">SUM(Q248,S248,U248,W248,Y248,AA248,AC248,AE248,AG248,AM248,BP248,AI248,AS248,CB248,AU248,AX248,AK248,BB248,AO248,BD248,CD248,BF248,BH248,BJ248,BR248,BL248,BN248,BT248,BV248,BX248,BZ248,CF248,AZ248,AQ248,CH248,CJ248,CL248,CN248,CP248,CR248,CT248)</f>
        <v>1560304.4688000004</v>
      </c>
    </row>
    <row r="249" spans="1:100" ht="30" customHeight="1" x14ac:dyDescent="0.25">
      <c r="A249" s="76"/>
      <c r="B249" s="98">
        <v>216</v>
      </c>
      <c r="C249" s="99" t="s">
        <v>579</v>
      </c>
      <c r="D249" s="126" t="s">
        <v>580</v>
      </c>
      <c r="E249" s="80">
        <v>28004</v>
      </c>
      <c r="F249" s="101">
        <v>0.47</v>
      </c>
      <c r="G249" s="89">
        <v>1</v>
      </c>
      <c r="H249" s="90"/>
      <c r="I249" s="90"/>
      <c r="J249" s="90"/>
      <c r="K249" s="53"/>
      <c r="L249" s="102">
        <v>1.4</v>
      </c>
      <c r="M249" s="102">
        <v>1.68</v>
      </c>
      <c r="N249" s="102">
        <v>2.23</v>
      </c>
      <c r="O249" s="103">
        <v>2.57</v>
      </c>
      <c r="P249" s="104">
        <v>75</v>
      </c>
      <c r="Q249" s="104">
        <f t="shared" si="742"/>
        <v>1520197.1400000001</v>
      </c>
      <c r="R249" s="104"/>
      <c r="S249" s="104">
        <f t="shared" si="743"/>
        <v>0</v>
      </c>
      <c r="T249" s="104"/>
      <c r="U249" s="104">
        <f t="shared" si="744"/>
        <v>0</v>
      </c>
      <c r="V249" s="104"/>
      <c r="W249" s="105">
        <f t="shared" si="745"/>
        <v>0</v>
      </c>
      <c r="X249" s="104"/>
      <c r="Y249" s="104">
        <f t="shared" si="746"/>
        <v>0</v>
      </c>
      <c r="Z249" s="104"/>
      <c r="AA249" s="104">
        <f t="shared" si="747"/>
        <v>0</v>
      </c>
      <c r="AB249" s="104"/>
      <c r="AC249" s="104"/>
      <c r="AD249" s="104"/>
      <c r="AE249" s="104">
        <f t="shared" si="748"/>
        <v>0</v>
      </c>
      <c r="AF249" s="104">
        <v>0</v>
      </c>
      <c r="AG249" s="105">
        <f t="shared" si="749"/>
        <v>0</v>
      </c>
      <c r="AH249" s="104"/>
      <c r="AI249" s="104">
        <f t="shared" si="750"/>
        <v>0</v>
      </c>
      <c r="AJ249" s="104"/>
      <c r="AK249" s="104">
        <f t="shared" si="751"/>
        <v>0</v>
      </c>
      <c r="AL249" s="109"/>
      <c r="AM249" s="104">
        <f t="shared" si="752"/>
        <v>0</v>
      </c>
      <c r="AN249" s="104">
        <v>4</v>
      </c>
      <c r="AO249" s="108">
        <f t="shared" si="753"/>
        <v>97292.616959999999</v>
      </c>
      <c r="AP249" s="104"/>
      <c r="AQ249" s="104">
        <f t="shared" si="754"/>
        <v>0</v>
      </c>
      <c r="AR249" s="104"/>
      <c r="AS249" s="105">
        <f t="shared" si="755"/>
        <v>0</v>
      </c>
      <c r="AT249" s="104">
        <v>18</v>
      </c>
      <c r="AU249" s="104"/>
      <c r="AV249" s="88" t="e">
        <f>AU249-#REF!</f>
        <v>#REF!</v>
      </c>
      <c r="AW249" s="104">
        <v>44</v>
      </c>
      <c r="AX249" s="104">
        <f t="shared" si="757"/>
        <v>1070218.7865599999</v>
      </c>
      <c r="AY249" s="104"/>
      <c r="AZ249" s="104">
        <f t="shared" si="758"/>
        <v>0</v>
      </c>
      <c r="BA249" s="104"/>
      <c r="BB249" s="105">
        <f t="shared" si="759"/>
        <v>0</v>
      </c>
      <c r="BC249" s="104">
        <v>32</v>
      </c>
      <c r="BD249" s="104"/>
      <c r="BE249" s="104">
        <v>6</v>
      </c>
      <c r="BF249" s="104">
        <f t="shared" si="761"/>
        <v>119404.57535999999</v>
      </c>
      <c r="BG249" s="104">
        <v>4</v>
      </c>
      <c r="BH249" s="105"/>
      <c r="BI249" s="104">
        <v>3</v>
      </c>
      <c r="BJ249" s="108"/>
      <c r="BK249" s="104"/>
      <c r="BL249" s="104">
        <f t="shared" si="764"/>
        <v>0</v>
      </c>
      <c r="BM249" s="104"/>
      <c r="BN249" s="104">
        <f t="shared" si="765"/>
        <v>0</v>
      </c>
      <c r="BO249" s="104"/>
      <c r="BP249" s="104">
        <f t="shared" si="766"/>
        <v>0</v>
      </c>
      <c r="BQ249" s="104"/>
      <c r="BR249" s="104">
        <f t="shared" si="767"/>
        <v>0</v>
      </c>
      <c r="BS249" s="104"/>
      <c r="BT249" s="105">
        <f t="shared" si="768"/>
        <v>0</v>
      </c>
      <c r="BU249" s="104"/>
      <c r="BV249" s="105">
        <f t="shared" si="769"/>
        <v>0</v>
      </c>
      <c r="BW249" s="104">
        <v>20</v>
      </c>
      <c r="BX249" s="104"/>
      <c r="BY249" s="104">
        <v>15</v>
      </c>
      <c r="BZ249" s="104"/>
      <c r="CA249" s="104">
        <v>12</v>
      </c>
      <c r="CB249" s="104"/>
      <c r="CC249" s="104"/>
      <c r="CD249" s="104">
        <f t="shared" si="773"/>
        <v>0</v>
      </c>
      <c r="CE249" s="109">
        <v>222</v>
      </c>
      <c r="CF249" s="104">
        <f t="shared" si="774"/>
        <v>4417969.2883200003</v>
      </c>
      <c r="CG249" s="104"/>
      <c r="CH249" s="108">
        <f t="shared" si="775"/>
        <v>0</v>
      </c>
      <c r="CI249" s="104"/>
      <c r="CJ249" s="104">
        <f t="shared" si="776"/>
        <v>0</v>
      </c>
      <c r="CK249" s="110">
        <v>5</v>
      </c>
      <c r="CL249" s="104"/>
      <c r="CM249" s="104">
        <v>2</v>
      </c>
      <c r="CN249" s="104">
        <f t="shared" si="778"/>
        <v>44223.916799999999</v>
      </c>
      <c r="CO249" s="104"/>
      <c r="CP249" s="104">
        <f t="shared" si="779"/>
        <v>0</v>
      </c>
      <c r="CQ249" s="104">
        <v>2</v>
      </c>
      <c r="CR249" s="111"/>
      <c r="CS249" s="104"/>
      <c r="CT249" s="104">
        <f t="shared" si="780"/>
        <v>0</v>
      </c>
      <c r="CU249" s="105">
        <f t="shared" si="781"/>
        <v>464</v>
      </c>
      <c r="CV249" s="105">
        <f t="shared" si="782"/>
        <v>7269306.324</v>
      </c>
    </row>
    <row r="250" spans="1:100" ht="22.5" customHeight="1" x14ac:dyDescent="0.25">
      <c r="A250" s="76"/>
      <c r="B250" s="98">
        <v>217</v>
      </c>
      <c r="C250" s="99" t="s">
        <v>581</v>
      </c>
      <c r="D250" s="126" t="s">
        <v>582</v>
      </c>
      <c r="E250" s="80">
        <v>28004</v>
      </c>
      <c r="F250" s="101">
        <v>0.61</v>
      </c>
      <c r="G250" s="89">
        <v>1</v>
      </c>
      <c r="H250" s="157"/>
      <c r="I250" s="157"/>
      <c r="J250" s="157"/>
      <c r="K250" s="53"/>
      <c r="L250" s="102">
        <v>1.4</v>
      </c>
      <c r="M250" s="102">
        <v>1.68</v>
      </c>
      <c r="N250" s="102">
        <v>2.23</v>
      </c>
      <c r="O250" s="103">
        <v>2.57</v>
      </c>
      <c r="P250" s="104">
        <v>50</v>
      </c>
      <c r="Q250" s="104">
        <f t="shared" si="742"/>
        <v>1315347.8799999999</v>
      </c>
      <c r="R250" s="104"/>
      <c r="S250" s="104">
        <f t="shared" si="743"/>
        <v>0</v>
      </c>
      <c r="T250" s="104"/>
      <c r="U250" s="104">
        <f t="shared" si="744"/>
        <v>0</v>
      </c>
      <c r="V250" s="104"/>
      <c r="W250" s="105">
        <f t="shared" si="745"/>
        <v>0</v>
      </c>
      <c r="X250" s="104"/>
      <c r="Y250" s="104">
        <f t="shared" si="746"/>
        <v>0</v>
      </c>
      <c r="Z250" s="104"/>
      <c r="AA250" s="104">
        <f t="shared" si="747"/>
        <v>0</v>
      </c>
      <c r="AB250" s="104"/>
      <c r="AC250" s="104"/>
      <c r="AD250" s="104"/>
      <c r="AE250" s="104">
        <f t="shared" si="748"/>
        <v>0</v>
      </c>
      <c r="AF250" s="104">
        <v>0</v>
      </c>
      <c r="AG250" s="105">
        <f t="shared" si="749"/>
        <v>0</v>
      </c>
      <c r="AH250" s="104"/>
      <c r="AI250" s="104">
        <f t="shared" si="750"/>
        <v>0</v>
      </c>
      <c r="AJ250" s="104"/>
      <c r="AK250" s="104">
        <f t="shared" si="751"/>
        <v>0</v>
      </c>
      <c r="AL250" s="109"/>
      <c r="AM250" s="104">
        <f t="shared" si="752"/>
        <v>0</v>
      </c>
      <c r="AN250" s="104">
        <v>2</v>
      </c>
      <c r="AO250" s="108">
        <f t="shared" si="753"/>
        <v>63136.698240000005</v>
      </c>
      <c r="AP250" s="104"/>
      <c r="AQ250" s="104">
        <f t="shared" si="754"/>
        <v>0</v>
      </c>
      <c r="AR250" s="104"/>
      <c r="AS250" s="105">
        <f t="shared" si="755"/>
        <v>0</v>
      </c>
      <c r="AT250" s="104"/>
      <c r="AU250" s="104">
        <f t="shared" si="756"/>
        <v>0</v>
      </c>
      <c r="AV250" s="88" t="e">
        <f>AU250-#REF!</f>
        <v>#REF!</v>
      </c>
      <c r="AW250" s="104">
        <v>10</v>
      </c>
      <c r="AX250" s="104">
        <f t="shared" si="757"/>
        <v>315683.49119999999</v>
      </c>
      <c r="AY250" s="104"/>
      <c r="AZ250" s="104">
        <f t="shared" si="758"/>
        <v>0</v>
      </c>
      <c r="BA250" s="104"/>
      <c r="BB250" s="105">
        <f t="shared" si="759"/>
        <v>0</v>
      </c>
      <c r="BC250" s="104"/>
      <c r="BD250" s="104">
        <f t="shared" si="760"/>
        <v>0</v>
      </c>
      <c r="BE250" s="104">
        <v>2</v>
      </c>
      <c r="BF250" s="104">
        <f t="shared" si="761"/>
        <v>51657.298559999996</v>
      </c>
      <c r="BG250" s="104">
        <v>4</v>
      </c>
      <c r="BH250" s="105"/>
      <c r="BI250" s="104"/>
      <c r="BJ250" s="108">
        <f t="shared" si="763"/>
        <v>0</v>
      </c>
      <c r="BK250" s="104"/>
      <c r="BL250" s="104">
        <f t="shared" si="764"/>
        <v>0</v>
      </c>
      <c r="BM250" s="104"/>
      <c r="BN250" s="104">
        <f t="shared" si="765"/>
        <v>0</v>
      </c>
      <c r="BO250" s="104"/>
      <c r="BP250" s="104">
        <f t="shared" si="766"/>
        <v>0</v>
      </c>
      <c r="BQ250" s="104"/>
      <c r="BR250" s="104">
        <f t="shared" si="767"/>
        <v>0</v>
      </c>
      <c r="BS250" s="104"/>
      <c r="BT250" s="105">
        <f t="shared" si="768"/>
        <v>0</v>
      </c>
      <c r="BU250" s="104"/>
      <c r="BV250" s="105">
        <f t="shared" si="769"/>
        <v>0</v>
      </c>
      <c r="BW250" s="104"/>
      <c r="BX250" s="104">
        <f t="shared" si="770"/>
        <v>0</v>
      </c>
      <c r="BY250" s="104"/>
      <c r="BZ250" s="104">
        <f t="shared" si="771"/>
        <v>0</v>
      </c>
      <c r="CA250" s="104">
        <v>1</v>
      </c>
      <c r="CB250" s="104"/>
      <c r="CC250" s="104"/>
      <c r="CD250" s="104">
        <f t="shared" si="773"/>
        <v>0</v>
      </c>
      <c r="CE250" s="109">
        <v>152</v>
      </c>
      <c r="CF250" s="104">
        <f t="shared" si="774"/>
        <v>3925954.69056</v>
      </c>
      <c r="CG250" s="104"/>
      <c r="CH250" s="108">
        <f t="shared" si="775"/>
        <v>0</v>
      </c>
      <c r="CI250" s="104"/>
      <c r="CJ250" s="104">
        <f t="shared" si="776"/>
        <v>0</v>
      </c>
      <c r="CK250" s="110"/>
      <c r="CL250" s="104">
        <f t="shared" si="777"/>
        <v>0</v>
      </c>
      <c r="CM250" s="104"/>
      <c r="CN250" s="104">
        <f t="shared" si="778"/>
        <v>0</v>
      </c>
      <c r="CO250" s="104">
        <v>15</v>
      </c>
      <c r="CP250" s="104"/>
      <c r="CQ250" s="104">
        <v>3</v>
      </c>
      <c r="CR250" s="111"/>
      <c r="CS250" s="104"/>
      <c r="CT250" s="104">
        <f t="shared" si="780"/>
        <v>0</v>
      </c>
      <c r="CU250" s="105">
        <f t="shared" si="781"/>
        <v>239</v>
      </c>
      <c r="CV250" s="105">
        <f t="shared" si="782"/>
        <v>5671780.0585599998</v>
      </c>
    </row>
    <row r="251" spans="1:100" ht="57.75" customHeight="1" x14ac:dyDescent="0.25">
      <c r="A251" s="76"/>
      <c r="B251" s="98">
        <v>218</v>
      </c>
      <c r="C251" s="99" t="s">
        <v>583</v>
      </c>
      <c r="D251" s="126" t="s">
        <v>584</v>
      </c>
      <c r="E251" s="80">
        <v>28004</v>
      </c>
      <c r="F251" s="101">
        <v>0.71</v>
      </c>
      <c r="G251" s="89">
        <v>1</v>
      </c>
      <c r="H251" s="90"/>
      <c r="I251" s="90"/>
      <c r="J251" s="90"/>
      <c r="K251" s="53"/>
      <c r="L251" s="102">
        <v>1.4</v>
      </c>
      <c r="M251" s="102">
        <v>1.68</v>
      </c>
      <c r="N251" s="102">
        <v>2.23</v>
      </c>
      <c r="O251" s="103">
        <v>2.57</v>
      </c>
      <c r="P251" s="104">
        <v>120</v>
      </c>
      <c r="Q251" s="104">
        <f t="shared" si="742"/>
        <v>3674348.8319999999</v>
      </c>
      <c r="R251" s="104"/>
      <c r="S251" s="104">
        <f t="shared" si="743"/>
        <v>0</v>
      </c>
      <c r="T251" s="104">
        <v>8</v>
      </c>
      <c r="U251" s="104">
        <f t="shared" si="744"/>
        <v>311762.93119999999</v>
      </c>
      <c r="V251" s="104"/>
      <c r="W251" s="105">
        <f t="shared" si="745"/>
        <v>0</v>
      </c>
      <c r="X251" s="104"/>
      <c r="Y251" s="104">
        <f t="shared" si="746"/>
        <v>0</v>
      </c>
      <c r="Z251" s="104"/>
      <c r="AA251" s="104">
        <f t="shared" si="747"/>
        <v>0</v>
      </c>
      <c r="AB251" s="104"/>
      <c r="AC251" s="104"/>
      <c r="AD251" s="104"/>
      <c r="AE251" s="104">
        <f t="shared" si="748"/>
        <v>0</v>
      </c>
      <c r="AF251" s="104">
        <v>1</v>
      </c>
      <c r="AG251" s="105">
        <f t="shared" si="749"/>
        <v>30619.5736</v>
      </c>
      <c r="AH251" s="104"/>
      <c r="AI251" s="104">
        <f t="shared" si="750"/>
        <v>0</v>
      </c>
      <c r="AJ251" s="104"/>
      <c r="AK251" s="104">
        <f t="shared" si="751"/>
        <v>0</v>
      </c>
      <c r="AL251" s="109"/>
      <c r="AM251" s="104">
        <f t="shared" si="752"/>
        <v>0</v>
      </c>
      <c r="AN251" s="104">
        <v>8</v>
      </c>
      <c r="AO251" s="108">
        <f t="shared" si="753"/>
        <v>293947.90655999997</v>
      </c>
      <c r="AP251" s="104"/>
      <c r="AQ251" s="104">
        <f t="shared" si="754"/>
        <v>0</v>
      </c>
      <c r="AR251" s="104"/>
      <c r="AS251" s="105">
        <f t="shared" si="755"/>
        <v>0</v>
      </c>
      <c r="AT251" s="104"/>
      <c r="AU251" s="104">
        <f t="shared" si="756"/>
        <v>0</v>
      </c>
      <c r="AV251" s="88" t="e">
        <f>AU251-#REF!</f>
        <v>#REF!</v>
      </c>
      <c r="AW251" s="104">
        <v>29</v>
      </c>
      <c r="AX251" s="104">
        <f t="shared" si="757"/>
        <v>1065561.1612800001</v>
      </c>
      <c r="AY251" s="104"/>
      <c r="AZ251" s="104">
        <f t="shared" si="758"/>
        <v>0</v>
      </c>
      <c r="BA251" s="104"/>
      <c r="BB251" s="105">
        <f t="shared" si="759"/>
        <v>0</v>
      </c>
      <c r="BC251" s="104">
        <v>6</v>
      </c>
      <c r="BD251" s="104"/>
      <c r="BE251" s="104">
        <v>3</v>
      </c>
      <c r="BF251" s="104">
        <f t="shared" si="761"/>
        <v>90188.562239999999</v>
      </c>
      <c r="BG251" s="104">
        <v>5</v>
      </c>
      <c r="BH251" s="105"/>
      <c r="BI251" s="104">
        <v>10</v>
      </c>
      <c r="BJ251" s="108"/>
      <c r="BK251" s="104">
        <v>35</v>
      </c>
      <c r="BL251" s="104">
        <f t="shared" si="764"/>
        <v>974259.15999999992</v>
      </c>
      <c r="BM251" s="104"/>
      <c r="BN251" s="104">
        <f t="shared" si="765"/>
        <v>0</v>
      </c>
      <c r="BO251" s="104"/>
      <c r="BP251" s="104">
        <f t="shared" si="766"/>
        <v>0</v>
      </c>
      <c r="BQ251" s="104">
        <v>2</v>
      </c>
      <c r="BR251" s="104"/>
      <c r="BS251" s="104"/>
      <c r="BT251" s="105">
        <f t="shared" si="768"/>
        <v>0</v>
      </c>
      <c r="BU251" s="104"/>
      <c r="BV251" s="105">
        <f t="shared" si="769"/>
        <v>0</v>
      </c>
      <c r="BW251" s="104"/>
      <c r="BX251" s="104">
        <f t="shared" si="770"/>
        <v>0</v>
      </c>
      <c r="BY251" s="104">
        <v>1</v>
      </c>
      <c r="BZ251" s="104"/>
      <c r="CA251" s="104">
        <v>7</v>
      </c>
      <c r="CB251" s="104"/>
      <c r="CC251" s="104"/>
      <c r="CD251" s="104">
        <f t="shared" si="773"/>
        <v>0</v>
      </c>
      <c r="CE251" s="109">
        <v>144</v>
      </c>
      <c r="CF251" s="104">
        <f t="shared" si="774"/>
        <v>4329050.98752</v>
      </c>
      <c r="CG251" s="104"/>
      <c r="CH251" s="108">
        <f t="shared" si="775"/>
        <v>0</v>
      </c>
      <c r="CI251" s="104"/>
      <c r="CJ251" s="104">
        <f t="shared" si="776"/>
        <v>0</v>
      </c>
      <c r="CK251" s="110"/>
      <c r="CL251" s="104">
        <f t="shared" si="777"/>
        <v>0</v>
      </c>
      <c r="CM251" s="104">
        <v>1</v>
      </c>
      <c r="CN251" s="104">
        <f t="shared" si="778"/>
        <v>33403.171199999997</v>
      </c>
      <c r="CO251" s="104"/>
      <c r="CP251" s="104">
        <f t="shared" si="779"/>
        <v>0</v>
      </c>
      <c r="CQ251" s="104">
        <v>2</v>
      </c>
      <c r="CR251" s="111"/>
      <c r="CS251" s="104"/>
      <c r="CT251" s="104">
        <f t="shared" si="780"/>
        <v>0</v>
      </c>
      <c r="CU251" s="105">
        <f t="shared" si="781"/>
        <v>382</v>
      </c>
      <c r="CV251" s="105">
        <f t="shared" si="782"/>
        <v>10803142.285599999</v>
      </c>
    </row>
    <row r="252" spans="1:100" ht="60" x14ac:dyDescent="0.25">
      <c r="A252" s="76"/>
      <c r="B252" s="98">
        <v>219</v>
      </c>
      <c r="C252" s="99" t="s">
        <v>585</v>
      </c>
      <c r="D252" s="126" t="s">
        <v>586</v>
      </c>
      <c r="E252" s="80">
        <v>28004</v>
      </c>
      <c r="F252" s="101">
        <v>0.84</v>
      </c>
      <c r="G252" s="89">
        <v>1</v>
      </c>
      <c r="H252" s="157"/>
      <c r="I252" s="157"/>
      <c r="J252" s="157"/>
      <c r="K252" s="53"/>
      <c r="L252" s="102">
        <v>1.4</v>
      </c>
      <c r="M252" s="102">
        <v>1.68</v>
      </c>
      <c r="N252" s="102">
        <v>2.23</v>
      </c>
      <c r="O252" s="103">
        <v>2.57</v>
      </c>
      <c r="P252" s="104">
        <v>404</v>
      </c>
      <c r="Q252" s="104">
        <f t="shared" si="742"/>
        <v>14635293.657600001</v>
      </c>
      <c r="R252" s="104"/>
      <c r="S252" s="104">
        <f t="shared" si="743"/>
        <v>0</v>
      </c>
      <c r="T252" s="104"/>
      <c r="U252" s="104">
        <f t="shared" si="744"/>
        <v>0</v>
      </c>
      <c r="V252" s="104"/>
      <c r="W252" s="105">
        <f t="shared" si="745"/>
        <v>0</v>
      </c>
      <c r="X252" s="104"/>
      <c r="Y252" s="104">
        <f t="shared" si="746"/>
        <v>0</v>
      </c>
      <c r="Z252" s="104"/>
      <c r="AA252" s="104">
        <f t="shared" si="747"/>
        <v>0</v>
      </c>
      <c r="AB252" s="104"/>
      <c r="AC252" s="104"/>
      <c r="AD252" s="104"/>
      <c r="AE252" s="104">
        <f t="shared" si="748"/>
        <v>0</v>
      </c>
      <c r="AF252" s="104">
        <v>0</v>
      </c>
      <c r="AG252" s="105">
        <f t="shared" si="749"/>
        <v>0</v>
      </c>
      <c r="AH252" s="104"/>
      <c r="AI252" s="104">
        <f t="shared" si="750"/>
        <v>0</v>
      </c>
      <c r="AJ252" s="104"/>
      <c r="AK252" s="104">
        <f t="shared" si="751"/>
        <v>0</v>
      </c>
      <c r="AL252" s="109"/>
      <c r="AM252" s="104">
        <f t="shared" si="752"/>
        <v>0</v>
      </c>
      <c r="AN252" s="104">
        <v>0</v>
      </c>
      <c r="AO252" s="108">
        <f t="shared" si="753"/>
        <v>0</v>
      </c>
      <c r="AP252" s="104"/>
      <c r="AQ252" s="104">
        <f t="shared" si="754"/>
        <v>0</v>
      </c>
      <c r="AR252" s="104"/>
      <c r="AS252" s="105">
        <f t="shared" si="755"/>
        <v>0</v>
      </c>
      <c r="AT252" s="104"/>
      <c r="AU252" s="104">
        <f t="shared" si="756"/>
        <v>0</v>
      </c>
      <c r="AV252" s="88" t="e">
        <f>AU252-#REF!</f>
        <v>#REF!</v>
      </c>
      <c r="AW252" s="104">
        <v>29</v>
      </c>
      <c r="AX252" s="104">
        <f t="shared" si="757"/>
        <v>1260663.90912</v>
      </c>
      <c r="AY252" s="104"/>
      <c r="AZ252" s="104">
        <f t="shared" si="758"/>
        <v>0</v>
      </c>
      <c r="BA252" s="104"/>
      <c r="BB252" s="105">
        <f t="shared" si="759"/>
        <v>0</v>
      </c>
      <c r="BC252" s="104"/>
      <c r="BD252" s="104">
        <f t="shared" si="760"/>
        <v>0</v>
      </c>
      <c r="BE252" s="104"/>
      <c r="BF252" s="104">
        <f t="shared" si="761"/>
        <v>0</v>
      </c>
      <c r="BG252" s="104"/>
      <c r="BH252" s="105">
        <f t="shared" si="762"/>
        <v>0</v>
      </c>
      <c r="BI252" s="104"/>
      <c r="BJ252" s="108">
        <f t="shared" si="763"/>
        <v>0</v>
      </c>
      <c r="BK252" s="104"/>
      <c r="BL252" s="104">
        <f t="shared" si="764"/>
        <v>0</v>
      </c>
      <c r="BM252" s="104"/>
      <c r="BN252" s="104">
        <f t="shared" si="765"/>
        <v>0</v>
      </c>
      <c r="BO252" s="104"/>
      <c r="BP252" s="104">
        <f t="shared" si="766"/>
        <v>0</v>
      </c>
      <c r="BQ252" s="104"/>
      <c r="BR252" s="104">
        <f t="shared" si="767"/>
        <v>0</v>
      </c>
      <c r="BS252" s="104"/>
      <c r="BT252" s="105">
        <f t="shared" si="768"/>
        <v>0</v>
      </c>
      <c r="BU252" s="104"/>
      <c r="BV252" s="105">
        <f t="shared" si="769"/>
        <v>0</v>
      </c>
      <c r="BW252" s="104"/>
      <c r="BX252" s="104">
        <f t="shared" si="770"/>
        <v>0</v>
      </c>
      <c r="BY252" s="104"/>
      <c r="BZ252" s="104">
        <f t="shared" si="771"/>
        <v>0</v>
      </c>
      <c r="CA252" s="104"/>
      <c r="CB252" s="104">
        <f t="shared" si="772"/>
        <v>0</v>
      </c>
      <c r="CC252" s="104">
        <v>3</v>
      </c>
      <c r="CD252" s="104"/>
      <c r="CE252" s="109">
        <v>210</v>
      </c>
      <c r="CF252" s="104">
        <f t="shared" si="774"/>
        <v>7469137.2671999987</v>
      </c>
      <c r="CG252" s="104"/>
      <c r="CH252" s="108">
        <f t="shared" si="775"/>
        <v>0</v>
      </c>
      <c r="CI252" s="104"/>
      <c r="CJ252" s="104">
        <f t="shared" si="776"/>
        <v>0</v>
      </c>
      <c r="CK252" s="110"/>
      <c r="CL252" s="104">
        <f t="shared" si="777"/>
        <v>0</v>
      </c>
      <c r="CM252" s="104"/>
      <c r="CN252" s="104">
        <f t="shared" si="778"/>
        <v>0</v>
      </c>
      <c r="CO252" s="104"/>
      <c r="CP252" s="104">
        <f t="shared" si="779"/>
        <v>0</v>
      </c>
      <c r="CQ252" s="104">
        <v>1</v>
      </c>
      <c r="CR252" s="111"/>
      <c r="CS252" s="104"/>
      <c r="CT252" s="104">
        <f t="shared" si="780"/>
        <v>0</v>
      </c>
      <c r="CU252" s="105">
        <f t="shared" si="781"/>
        <v>647</v>
      </c>
      <c r="CV252" s="105">
        <f t="shared" si="782"/>
        <v>23365094.833920002</v>
      </c>
    </row>
    <row r="253" spans="1:100" ht="60" x14ac:dyDescent="0.25">
      <c r="A253" s="76"/>
      <c r="B253" s="98">
        <v>220</v>
      </c>
      <c r="C253" s="99" t="s">
        <v>587</v>
      </c>
      <c r="D253" s="126" t="s">
        <v>588</v>
      </c>
      <c r="E253" s="80">
        <v>28004</v>
      </c>
      <c r="F253" s="101">
        <v>0.91</v>
      </c>
      <c r="G253" s="89">
        <v>1</v>
      </c>
      <c r="H253" s="157"/>
      <c r="I253" s="157"/>
      <c r="J253" s="157"/>
      <c r="K253" s="53"/>
      <c r="L253" s="102">
        <v>1.4</v>
      </c>
      <c r="M253" s="102">
        <v>1.68</v>
      </c>
      <c r="N253" s="102">
        <v>2.23</v>
      </c>
      <c r="O253" s="103">
        <v>2.57</v>
      </c>
      <c r="P253" s="104">
        <v>444</v>
      </c>
      <c r="Q253" s="104">
        <f t="shared" si="742"/>
        <v>17424693.6864</v>
      </c>
      <c r="R253" s="104">
        <v>10</v>
      </c>
      <c r="S253" s="104">
        <f t="shared" si="743"/>
        <v>392448.05599999998</v>
      </c>
      <c r="T253" s="104"/>
      <c r="U253" s="104">
        <f t="shared" si="744"/>
        <v>0</v>
      </c>
      <c r="V253" s="104"/>
      <c r="W253" s="105">
        <f t="shared" si="745"/>
        <v>0</v>
      </c>
      <c r="X253" s="104"/>
      <c r="Y253" s="104">
        <f t="shared" si="746"/>
        <v>0</v>
      </c>
      <c r="Z253" s="104"/>
      <c r="AA253" s="104">
        <f t="shared" si="747"/>
        <v>0</v>
      </c>
      <c r="AB253" s="104"/>
      <c r="AC253" s="104"/>
      <c r="AD253" s="104"/>
      <c r="AE253" s="104">
        <f t="shared" si="748"/>
        <v>0</v>
      </c>
      <c r="AF253" s="104">
        <v>8</v>
      </c>
      <c r="AG253" s="105">
        <f t="shared" si="749"/>
        <v>313958.4448</v>
      </c>
      <c r="AH253" s="104">
        <v>5</v>
      </c>
      <c r="AI253" s="104">
        <f t="shared" si="750"/>
        <v>231901.12399999998</v>
      </c>
      <c r="AJ253" s="104"/>
      <c r="AK253" s="104">
        <f t="shared" si="751"/>
        <v>0</v>
      </c>
      <c r="AL253" s="109"/>
      <c r="AM253" s="104">
        <f t="shared" si="752"/>
        <v>0</v>
      </c>
      <c r="AN253" s="104">
        <v>0</v>
      </c>
      <c r="AO253" s="108">
        <f t="shared" si="753"/>
        <v>0</v>
      </c>
      <c r="AP253" s="104"/>
      <c r="AQ253" s="104">
        <f t="shared" si="754"/>
        <v>0</v>
      </c>
      <c r="AR253" s="104"/>
      <c r="AS253" s="105">
        <f t="shared" si="755"/>
        <v>0</v>
      </c>
      <c r="AT253" s="104"/>
      <c r="AU253" s="104">
        <f t="shared" si="756"/>
        <v>0</v>
      </c>
      <c r="AV253" s="88" t="e">
        <f>AU253-#REF!</f>
        <v>#REF!</v>
      </c>
      <c r="AW253" s="104">
        <v>30</v>
      </c>
      <c r="AX253" s="104">
        <f t="shared" si="757"/>
        <v>1412813.0016000001</v>
      </c>
      <c r="AY253" s="104"/>
      <c r="AZ253" s="104">
        <f t="shared" si="758"/>
        <v>0</v>
      </c>
      <c r="BA253" s="104"/>
      <c r="BB253" s="105">
        <f t="shared" si="759"/>
        <v>0</v>
      </c>
      <c r="BC253" s="104"/>
      <c r="BD253" s="104">
        <f t="shared" si="760"/>
        <v>0</v>
      </c>
      <c r="BE253" s="104"/>
      <c r="BF253" s="104">
        <f t="shared" si="761"/>
        <v>0</v>
      </c>
      <c r="BG253" s="104">
        <v>3</v>
      </c>
      <c r="BH253" s="105"/>
      <c r="BI253" s="104">
        <v>7</v>
      </c>
      <c r="BJ253" s="108"/>
      <c r="BK253" s="104"/>
      <c r="BL253" s="104">
        <f t="shared" si="764"/>
        <v>0</v>
      </c>
      <c r="BM253" s="104"/>
      <c r="BN253" s="104">
        <f t="shared" si="765"/>
        <v>0</v>
      </c>
      <c r="BO253" s="104"/>
      <c r="BP253" s="104">
        <f t="shared" si="766"/>
        <v>0</v>
      </c>
      <c r="BQ253" s="104"/>
      <c r="BR253" s="104">
        <f t="shared" si="767"/>
        <v>0</v>
      </c>
      <c r="BS253" s="104"/>
      <c r="BT253" s="105">
        <f t="shared" si="768"/>
        <v>0</v>
      </c>
      <c r="BU253" s="104"/>
      <c r="BV253" s="105">
        <f t="shared" si="769"/>
        <v>0</v>
      </c>
      <c r="BW253" s="104"/>
      <c r="BX253" s="104">
        <f t="shared" si="770"/>
        <v>0</v>
      </c>
      <c r="BY253" s="104"/>
      <c r="BZ253" s="104">
        <f t="shared" si="771"/>
        <v>0</v>
      </c>
      <c r="CA253" s="104">
        <v>2</v>
      </c>
      <c r="CB253" s="104"/>
      <c r="CC253" s="104">
        <v>3</v>
      </c>
      <c r="CD253" s="104"/>
      <c r="CE253" s="109">
        <v>272</v>
      </c>
      <c r="CF253" s="104">
        <f t="shared" si="774"/>
        <v>10480503.720959999</v>
      </c>
      <c r="CG253" s="104"/>
      <c r="CH253" s="108">
        <f t="shared" si="775"/>
        <v>0</v>
      </c>
      <c r="CI253" s="104"/>
      <c r="CJ253" s="104">
        <f t="shared" si="776"/>
        <v>0</v>
      </c>
      <c r="CK253" s="110">
        <v>1</v>
      </c>
      <c r="CL253" s="104"/>
      <c r="CM253" s="104"/>
      <c r="CN253" s="104">
        <f t="shared" si="778"/>
        <v>0</v>
      </c>
      <c r="CO253" s="104"/>
      <c r="CP253" s="104">
        <f t="shared" si="779"/>
        <v>0</v>
      </c>
      <c r="CQ253" s="104"/>
      <c r="CR253" s="111"/>
      <c r="CS253" s="104"/>
      <c r="CT253" s="104">
        <f t="shared" si="780"/>
        <v>0</v>
      </c>
      <c r="CU253" s="105">
        <f t="shared" si="781"/>
        <v>785</v>
      </c>
      <c r="CV253" s="105">
        <f t="shared" si="782"/>
        <v>30256318.033760004</v>
      </c>
    </row>
    <row r="254" spans="1:100" ht="60" x14ac:dyDescent="0.25">
      <c r="A254" s="76"/>
      <c r="B254" s="98">
        <v>221</v>
      </c>
      <c r="C254" s="99" t="s">
        <v>589</v>
      </c>
      <c r="D254" s="126" t="s">
        <v>590</v>
      </c>
      <c r="E254" s="80">
        <v>28004</v>
      </c>
      <c r="F254" s="89">
        <v>1.1000000000000001</v>
      </c>
      <c r="G254" s="89">
        <v>1</v>
      </c>
      <c r="H254" s="157"/>
      <c r="I254" s="157"/>
      <c r="J254" s="157"/>
      <c r="K254" s="53"/>
      <c r="L254" s="102">
        <v>1.4</v>
      </c>
      <c r="M254" s="102">
        <v>1.68</v>
      </c>
      <c r="N254" s="102">
        <v>2.23</v>
      </c>
      <c r="O254" s="103">
        <v>2.57</v>
      </c>
      <c r="P254" s="104">
        <v>78</v>
      </c>
      <c r="Q254" s="104">
        <f t="shared" si="742"/>
        <v>3700224.5280000004</v>
      </c>
      <c r="R254" s="104"/>
      <c r="S254" s="104">
        <f t="shared" si="743"/>
        <v>0</v>
      </c>
      <c r="T254" s="104"/>
      <c r="U254" s="104">
        <f t="shared" si="744"/>
        <v>0</v>
      </c>
      <c r="V254" s="104"/>
      <c r="W254" s="105">
        <f t="shared" si="745"/>
        <v>0</v>
      </c>
      <c r="X254" s="104"/>
      <c r="Y254" s="104">
        <f t="shared" si="746"/>
        <v>0</v>
      </c>
      <c r="Z254" s="104"/>
      <c r="AA254" s="104">
        <f t="shared" si="747"/>
        <v>0</v>
      </c>
      <c r="AB254" s="104"/>
      <c r="AC254" s="104"/>
      <c r="AD254" s="104"/>
      <c r="AE254" s="104">
        <f t="shared" si="748"/>
        <v>0</v>
      </c>
      <c r="AF254" s="104">
        <v>0</v>
      </c>
      <c r="AG254" s="105">
        <f t="shared" si="749"/>
        <v>0</v>
      </c>
      <c r="AH254" s="104"/>
      <c r="AI254" s="104">
        <f t="shared" si="750"/>
        <v>0</v>
      </c>
      <c r="AJ254" s="104"/>
      <c r="AK254" s="104">
        <f t="shared" si="751"/>
        <v>0</v>
      </c>
      <c r="AL254" s="109"/>
      <c r="AM254" s="104">
        <f t="shared" si="752"/>
        <v>0</v>
      </c>
      <c r="AN254" s="104">
        <v>0</v>
      </c>
      <c r="AO254" s="108">
        <f t="shared" si="753"/>
        <v>0</v>
      </c>
      <c r="AP254" s="104"/>
      <c r="AQ254" s="104">
        <f t="shared" si="754"/>
        <v>0</v>
      </c>
      <c r="AR254" s="104"/>
      <c r="AS254" s="105">
        <f t="shared" si="755"/>
        <v>0</v>
      </c>
      <c r="AT254" s="104"/>
      <c r="AU254" s="104">
        <f t="shared" si="756"/>
        <v>0</v>
      </c>
      <c r="AV254" s="88" t="e">
        <f>AU254-#REF!</f>
        <v>#REF!</v>
      </c>
      <c r="AW254" s="104">
        <v>19</v>
      </c>
      <c r="AX254" s="104">
        <f t="shared" si="757"/>
        <v>1081604.0928000002</v>
      </c>
      <c r="AY254" s="104"/>
      <c r="AZ254" s="104">
        <f t="shared" si="758"/>
        <v>0</v>
      </c>
      <c r="BA254" s="104"/>
      <c r="BB254" s="105">
        <f t="shared" si="759"/>
        <v>0</v>
      </c>
      <c r="BC254" s="104"/>
      <c r="BD254" s="104">
        <f t="shared" si="760"/>
        <v>0</v>
      </c>
      <c r="BE254" s="104"/>
      <c r="BF254" s="104">
        <f t="shared" si="761"/>
        <v>0</v>
      </c>
      <c r="BG254" s="104"/>
      <c r="BH254" s="105">
        <f t="shared" si="762"/>
        <v>0</v>
      </c>
      <c r="BI254" s="104"/>
      <c r="BJ254" s="108">
        <f t="shared" si="763"/>
        <v>0</v>
      </c>
      <c r="BK254" s="104"/>
      <c r="BL254" s="104">
        <f t="shared" si="764"/>
        <v>0</v>
      </c>
      <c r="BM254" s="104"/>
      <c r="BN254" s="104">
        <f t="shared" si="765"/>
        <v>0</v>
      </c>
      <c r="BO254" s="104"/>
      <c r="BP254" s="104">
        <f t="shared" si="766"/>
        <v>0</v>
      </c>
      <c r="BQ254" s="104"/>
      <c r="BR254" s="104">
        <f t="shared" si="767"/>
        <v>0</v>
      </c>
      <c r="BS254" s="104"/>
      <c r="BT254" s="105">
        <f t="shared" si="768"/>
        <v>0</v>
      </c>
      <c r="BU254" s="104"/>
      <c r="BV254" s="105">
        <f t="shared" si="769"/>
        <v>0</v>
      </c>
      <c r="BW254" s="104"/>
      <c r="BX254" s="104">
        <f t="shared" si="770"/>
        <v>0</v>
      </c>
      <c r="BY254" s="104"/>
      <c r="BZ254" s="104">
        <f t="shared" si="771"/>
        <v>0</v>
      </c>
      <c r="CA254" s="104"/>
      <c r="CB254" s="104">
        <f t="shared" si="772"/>
        <v>0</v>
      </c>
      <c r="CC254" s="104"/>
      <c r="CD254" s="104">
        <f t="shared" si="773"/>
        <v>0</v>
      </c>
      <c r="CE254" s="109">
        <v>72</v>
      </c>
      <c r="CF254" s="104">
        <f t="shared" si="774"/>
        <v>3353490.2016000003</v>
      </c>
      <c r="CG254" s="104"/>
      <c r="CH254" s="108">
        <f t="shared" si="775"/>
        <v>0</v>
      </c>
      <c r="CI254" s="104"/>
      <c r="CJ254" s="104">
        <f t="shared" si="776"/>
        <v>0</v>
      </c>
      <c r="CK254" s="110"/>
      <c r="CL254" s="104">
        <f t="shared" si="777"/>
        <v>0</v>
      </c>
      <c r="CM254" s="104"/>
      <c r="CN254" s="104">
        <f t="shared" si="778"/>
        <v>0</v>
      </c>
      <c r="CO254" s="104"/>
      <c r="CP254" s="104">
        <f t="shared" si="779"/>
        <v>0</v>
      </c>
      <c r="CQ254" s="104"/>
      <c r="CR254" s="111"/>
      <c r="CS254" s="104"/>
      <c r="CT254" s="104">
        <f t="shared" si="780"/>
        <v>0</v>
      </c>
      <c r="CU254" s="105">
        <f t="shared" si="781"/>
        <v>169</v>
      </c>
      <c r="CV254" s="105">
        <f t="shared" si="782"/>
        <v>8135318.8224000009</v>
      </c>
    </row>
    <row r="255" spans="1:100" ht="60" x14ac:dyDescent="0.25">
      <c r="A255" s="76"/>
      <c r="B255" s="98">
        <v>222</v>
      </c>
      <c r="C255" s="99" t="s">
        <v>591</v>
      </c>
      <c r="D255" s="126" t="s">
        <v>592</v>
      </c>
      <c r="E255" s="80">
        <v>28004</v>
      </c>
      <c r="F255" s="101">
        <v>1.35</v>
      </c>
      <c r="G255" s="89">
        <v>1</v>
      </c>
      <c r="H255" s="157"/>
      <c r="I255" s="157"/>
      <c r="J255" s="157"/>
      <c r="K255" s="53"/>
      <c r="L255" s="91">
        <v>1.4</v>
      </c>
      <c r="M255" s="91">
        <v>1.68</v>
      </c>
      <c r="N255" s="91">
        <v>2.23</v>
      </c>
      <c r="O255" s="92">
        <v>2.57</v>
      </c>
      <c r="P255" s="104">
        <v>882</v>
      </c>
      <c r="Q255" s="104">
        <f t="shared" ref="Q255:Q256" si="783">(P255*$E255*$F255*$G255*$L255)</f>
        <v>46682107.920000002</v>
      </c>
      <c r="R255" s="104"/>
      <c r="S255" s="108">
        <f t="shared" ref="S255:S256" si="784">(R255*$E255*$F255*$G255*$L255)</f>
        <v>0</v>
      </c>
      <c r="T255" s="104">
        <v>4</v>
      </c>
      <c r="U255" s="104">
        <f t="shared" ref="U255:U256" si="785">(T255*$E255*$F255*$G255*$L255)</f>
        <v>211710.24</v>
      </c>
      <c r="V255" s="104"/>
      <c r="W255" s="104">
        <f t="shared" ref="W255:W256" si="786">(V255*$E255*$F255*$G255*$L255)</f>
        <v>0</v>
      </c>
      <c r="X255" s="104"/>
      <c r="Y255" s="104">
        <f t="shared" ref="Y255:Y256" si="787">(X255*$E255*$F255*$G255*$L255)</f>
        <v>0</v>
      </c>
      <c r="Z255" s="104"/>
      <c r="AA255" s="104">
        <f t="shared" ref="AA255:AA256" si="788">(Z255*$E255*$F255*$G255*$L255)</f>
        <v>0</v>
      </c>
      <c r="AB255" s="104"/>
      <c r="AC255" s="104"/>
      <c r="AD255" s="104"/>
      <c r="AE255" s="104">
        <f t="shared" ref="AE255:AE256" si="789">(AD255*$E255*$F255*$G255*$L255)</f>
        <v>0</v>
      </c>
      <c r="AF255" s="104">
        <v>0</v>
      </c>
      <c r="AG255" s="104">
        <f t="shared" ref="AG255:AG256" si="790">(AF255*$E255*$F255*$G255*$L255)</f>
        <v>0</v>
      </c>
      <c r="AH255" s="104"/>
      <c r="AI255" s="104">
        <f t="shared" ref="AI255:AI256" si="791">(AH255*$E255*$F255*$G255*$L255)</f>
        <v>0</v>
      </c>
      <c r="AJ255" s="104"/>
      <c r="AK255" s="105">
        <f t="shared" ref="AK255:AK256" si="792">(AJ255*$E255*$F255*$G255*$M255)</f>
        <v>0</v>
      </c>
      <c r="AL255" s="109"/>
      <c r="AM255" s="104">
        <f t="shared" ref="AM255:AM256" si="793">(AL255*$E255*$F255*$H255*$M255)</f>
        <v>0</v>
      </c>
      <c r="AN255" s="104">
        <v>0</v>
      </c>
      <c r="AO255" s="108">
        <f t="shared" ref="AO255:AO256" si="794">(AN255*$E255*$F255*$G255*$M255)</f>
        <v>0</v>
      </c>
      <c r="AP255" s="104"/>
      <c r="AQ255" s="104">
        <f t="shared" ref="AQ255:AQ256" si="795">(AP255*$E255*$F255*$G255*$L255)</f>
        <v>0</v>
      </c>
      <c r="AR255" s="104"/>
      <c r="AS255" s="104"/>
      <c r="AT255" s="104"/>
      <c r="AU255" s="104">
        <f t="shared" ref="AU255:AU256" si="796">(AT255*$E255*$F255*$G255*$L255)</f>
        <v>0</v>
      </c>
      <c r="AV255" s="88" t="e">
        <f>AU255-#REF!</f>
        <v>#REF!</v>
      </c>
      <c r="AW255" s="104">
        <v>0</v>
      </c>
      <c r="AX255" s="104">
        <f t="shared" ref="AX255:AX256" si="797">(AW255*$E255*$F255*$G255*$M255)</f>
        <v>0</v>
      </c>
      <c r="AY255" s="104"/>
      <c r="AZ255" s="104">
        <f t="shared" ref="AZ255:AZ256" si="798">(AY255*$E255*$F255*$G255*$M255)</f>
        <v>0</v>
      </c>
      <c r="BA255" s="104"/>
      <c r="BB255" s="104">
        <f t="shared" ref="BB255:BB256" si="799">(BA255*$E255*$F255*$G255*$M255)</f>
        <v>0</v>
      </c>
      <c r="BC255" s="104"/>
      <c r="BD255" s="104">
        <f t="shared" ref="BD255:BD256" si="800">(BC255*$E255*$F255*$G255*$M255)</f>
        <v>0</v>
      </c>
      <c r="BE255" s="104"/>
      <c r="BF255" s="104">
        <f t="shared" ref="BF255:BF256" si="801">(BE255*$E255*$F255*$G255*$M255)</f>
        <v>0</v>
      </c>
      <c r="BG255" s="104"/>
      <c r="BH255" s="104">
        <f t="shared" ref="BH255:BH256" si="802">(BG255*$E255*$F255*$G255*$M255)</f>
        <v>0</v>
      </c>
      <c r="BI255" s="104"/>
      <c r="BJ255" s="108">
        <f t="shared" ref="BJ255:BJ256" si="803">(BI255*$E255*$F255*$G255*$M255)</f>
        <v>0</v>
      </c>
      <c r="BK255" s="104"/>
      <c r="BL255" s="104">
        <f t="shared" ref="BL255:BL256" si="804">(BK255*$E255*$F255*$G255*$L255)</f>
        <v>0</v>
      </c>
      <c r="BM255" s="104"/>
      <c r="BN255" s="104">
        <f t="shared" ref="BN255:BN256" si="805">(BM255*$E255*$F255*$G255*$L255)</f>
        <v>0</v>
      </c>
      <c r="BO255" s="104"/>
      <c r="BP255" s="104">
        <f t="shared" ref="BP255:BP256" si="806">(BO255*$E255*$F255*$G255*$L255)</f>
        <v>0</v>
      </c>
      <c r="BQ255" s="104"/>
      <c r="BR255" s="104">
        <f t="shared" ref="BR255:BR256" si="807">(BQ255*$E255*$F255*$G255*$M255)</f>
        <v>0</v>
      </c>
      <c r="BS255" s="104"/>
      <c r="BT255" s="104">
        <f t="shared" ref="BT255:BT256" si="808">(BS255*$E255*$F255*$G255*$L255)</f>
        <v>0</v>
      </c>
      <c r="BU255" s="104"/>
      <c r="BV255" s="104">
        <f t="shared" ref="BV255:BV256" si="809">(BU255*$E255*$F255*$G255*$L255)</f>
        <v>0</v>
      </c>
      <c r="BW255" s="104"/>
      <c r="BX255" s="104">
        <f t="shared" ref="BX255:BX256" si="810">(BW255*$E255*$F255*$G255*$L255)</f>
        <v>0</v>
      </c>
      <c r="BY255" s="104"/>
      <c r="BZ255" s="104">
        <f t="shared" ref="BZ255:BZ256" si="811">(BY255*$E255*$F255*$G255*$L255)</f>
        <v>0</v>
      </c>
      <c r="CA255" s="104"/>
      <c r="CB255" s="104">
        <f t="shared" ref="CB255:CB256" si="812">(CA255*$E255*$F255*$G255*$L255)</f>
        <v>0</v>
      </c>
      <c r="CC255" s="104"/>
      <c r="CD255" s="104">
        <f t="shared" ref="CD255:CD256" si="813">CC255*$E255*$F255*$G255*$M255</f>
        <v>0</v>
      </c>
      <c r="CE255" s="109">
        <v>400</v>
      </c>
      <c r="CF255" s="104">
        <f t="shared" ref="CF255:CF256" si="814">(CE255*$E255*$F255*$G255*$M255)</f>
        <v>25405228.800000001</v>
      </c>
      <c r="CG255" s="104"/>
      <c r="CH255" s="108">
        <f t="shared" ref="CH255:CH256" si="815">(CG255*$E255*$F255*$G255*$M255)</f>
        <v>0</v>
      </c>
      <c r="CI255" s="104"/>
      <c r="CJ255" s="104">
        <f t="shared" ref="CJ255:CJ256" si="816">(CI255*$E255*$F255*$G255*$M255)</f>
        <v>0</v>
      </c>
      <c r="CK255" s="110"/>
      <c r="CL255" s="104">
        <f t="shared" ref="CL255:CL256" si="817">(CK255*$E255*$F255*$G255*$M255)</f>
        <v>0</v>
      </c>
      <c r="CM255" s="104"/>
      <c r="CN255" s="104">
        <f t="shared" ref="CN255:CN256" si="818">(CM255*$E255*$F255*$G255*$M255)</f>
        <v>0</v>
      </c>
      <c r="CO255" s="104"/>
      <c r="CP255" s="104">
        <f t="shared" ref="CP255:CP256" si="819">(CO255*$E255*$F255*$G255*$N255)</f>
        <v>0</v>
      </c>
      <c r="CQ255" s="104"/>
      <c r="CR255" s="108"/>
      <c r="CS255" s="104"/>
      <c r="CT255" s="104"/>
      <c r="CU255" s="105">
        <f t="shared" si="781"/>
        <v>1286</v>
      </c>
      <c r="CV255" s="105">
        <f t="shared" si="782"/>
        <v>72299046.960000008</v>
      </c>
    </row>
    <row r="256" spans="1:100" ht="60" x14ac:dyDescent="0.25">
      <c r="A256" s="76"/>
      <c r="B256" s="98">
        <v>223</v>
      </c>
      <c r="C256" s="99" t="s">
        <v>593</v>
      </c>
      <c r="D256" s="126" t="s">
        <v>594</v>
      </c>
      <c r="E256" s="80">
        <v>28004</v>
      </c>
      <c r="F256" s="101">
        <v>1.96</v>
      </c>
      <c r="G256" s="89">
        <v>1</v>
      </c>
      <c r="H256" s="90"/>
      <c r="I256" s="90"/>
      <c r="J256" s="90"/>
      <c r="K256" s="53"/>
      <c r="L256" s="91">
        <v>1.4</v>
      </c>
      <c r="M256" s="91">
        <v>1.68</v>
      </c>
      <c r="N256" s="91">
        <v>2.23</v>
      </c>
      <c r="O256" s="92">
        <v>2.57</v>
      </c>
      <c r="P256" s="104">
        <v>48</v>
      </c>
      <c r="Q256" s="104">
        <f t="shared" si="783"/>
        <v>3688462.8479999993</v>
      </c>
      <c r="R256" s="104"/>
      <c r="S256" s="108">
        <f t="shared" si="784"/>
        <v>0</v>
      </c>
      <c r="T256" s="104"/>
      <c r="U256" s="104">
        <f t="shared" si="785"/>
        <v>0</v>
      </c>
      <c r="V256" s="104"/>
      <c r="W256" s="104">
        <f t="shared" si="786"/>
        <v>0</v>
      </c>
      <c r="X256" s="104"/>
      <c r="Y256" s="104">
        <f t="shared" si="787"/>
        <v>0</v>
      </c>
      <c r="Z256" s="104"/>
      <c r="AA256" s="104">
        <f t="shared" si="788"/>
        <v>0</v>
      </c>
      <c r="AB256" s="104"/>
      <c r="AC256" s="104"/>
      <c r="AD256" s="104"/>
      <c r="AE256" s="104">
        <f t="shared" si="789"/>
        <v>0</v>
      </c>
      <c r="AF256" s="104">
        <v>0</v>
      </c>
      <c r="AG256" s="104">
        <f t="shared" si="790"/>
        <v>0</v>
      </c>
      <c r="AH256" s="104"/>
      <c r="AI256" s="104">
        <f t="shared" si="791"/>
        <v>0</v>
      </c>
      <c r="AJ256" s="104"/>
      <c r="AK256" s="105">
        <f t="shared" si="792"/>
        <v>0</v>
      </c>
      <c r="AL256" s="109"/>
      <c r="AM256" s="104">
        <f t="shared" si="793"/>
        <v>0</v>
      </c>
      <c r="AN256" s="104"/>
      <c r="AO256" s="108">
        <f t="shared" si="794"/>
        <v>0</v>
      </c>
      <c r="AP256" s="104"/>
      <c r="AQ256" s="104">
        <f t="shared" si="795"/>
        <v>0</v>
      </c>
      <c r="AR256" s="104"/>
      <c r="AS256" s="104"/>
      <c r="AT256" s="104"/>
      <c r="AU256" s="104">
        <f t="shared" si="796"/>
        <v>0</v>
      </c>
      <c r="AV256" s="88" t="e">
        <f>AU256-#REF!</f>
        <v>#REF!</v>
      </c>
      <c r="AW256" s="104">
        <v>0</v>
      </c>
      <c r="AX256" s="104">
        <f t="shared" si="797"/>
        <v>0</v>
      </c>
      <c r="AY256" s="104"/>
      <c r="AZ256" s="104">
        <f t="shared" si="798"/>
        <v>0</v>
      </c>
      <c r="BA256" s="104"/>
      <c r="BB256" s="104">
        <f t="shared" si="799"/>
        <v>0</v>
      </c>
      <c r="BC256" s="104"/>
      <c r="BD256" s="104">
        <f t="shared" si="800"/>
        <v>0</v>
      </c>
      <c r="BE256" s="104"/>
      <c r="BF256" s="104">
        <f t="shared" si="801"/>
        <v>0</v>
      </c>
      <c r="BG256" s="104"/>
      <c r="BH256" s="104">
        <f t="shared" si="802"/>
        <v>0</v>
      </c>
      <c r="BI256" s="104"/>
      <c r="BJ256" s="108">
        <f t="shared" si="803"/>
        <v>0</v>
      </c>
      <c r="BK256" s="104"/>
      <c r="BL256" s="104">
        <f t="shared" si="804"/>
        <v>0</v>
      </c>
      <c r="BM256" s="104"/>
      <c r="BN256" s="104">
        <f t="shared" si="805"/>
        <v>0</v>
      </c>
      <c r="BO256" s="104"/>
      <c r="BP256" s="104">
        <f t="shared" si="806"/>
        <v>0</v>
      </c>
      <c r="BQ256" s="104"/>
      <c r="BR256" s="104">
        <f t="shared" si="807"/>
        <v>0</v>
      </c>
      <c r="BS256" s="104"/>
      <c r="BT256" s="104">
        <f t="shared" si="808"/>
        <v>0</v>
      </c>
      <c r="BU256" s="104"/>
      <c r="BV256" s="104">
        <f t="shared" si="809"/>
        <v>0</v>
      </c>
      <c r="BW256" s="104"/>
      <c r="BX256" s="104">
        <f t="shared" si="810"/>
        <v>0</v>
      </c>
      <c r="BY256" s="104"/>
      <c r="BZ256" s="104">
        <f t="shared" si="811"/>
        <v>0</v>
      </c>
      <c r="CA256" s="104"/>
      <c r="CB256" s="104">
        <f t="shared" si="812"/>
        <v>0</v>
      </c>
      <c r="CC256" s="104"/>
      <c r="CD256" s="104">
        <f t="shared" si="813"/>
        <v>0</v>
      </c>
      <c r="CE256" s="109">
        <v>10</v>
      </c>
      <c r="CF256" s="104">
        <f t="shared" si="814"/>
        <v>922115.71200000006</v>
      </c>
      <c r="CG256" s="104"/>
      <c r="CH256" s="108">
        <f t="shared" si="815"/>
        <v>0</v>
      </c>
      <c r="CI256" s="104"/>
      <c r="CJ256" s="104">
        <f t="shared" si="816"/>
        <v>0</v>
      </c>
      <c r="CK256" s="110"/>
      <c r="CL256" s="104">
        <f t="shared" si="817"/>
        <v>0</v>
      </c>
      <c r="CM256" s="104"/>
      <c r="CN256" s="104">
        <f t="shared" si="818"/>
        <v>0</v>
      </c>
      <c r="CO256" s="104"/>
      <c r="CP256" s="104">
        <f t="shared" si="819"/>
        <v>0</v>
      </c>
      <c r="CQ256" s="104"/>
      <c r="CR256" s="108"/>
      <c r="CS256" s="104"/>
      <c r="CT256" s="104"/>
      <c r="CU256" s="105">
        <f t="shared" si="781"/>
        <v>58</v>
      </c>
      <c r="CV256" s="105">
        <f t="shared" si="782"/>
        <v>4610578.5599999996</v>
      </c>
    </row>
    <row r="257" spans="1:100" ht="24.75" customHeight="1" x14ac:dyDescent="0.25">
      <c r="A257" s="76"/>
      <c r="B257" s="98">
        <v>224</v>
      </c>
      <c r="C257" s="99" t="s">
        <v>595</v>
      </c>
      <c r="D257" s="126" t="s">
        <v>596</v>
      </c>
      <c r="E257" s="80">
        <v>28004</v>
      </c>
      <c r="F257" s="173">
        <v>29.91</v>
      </c>
      <c r="G257" s="89">
        <v>1</v>
      </c>
      <c r="H257" s="90"/>
      <c r="I257" s="90"/>
      <c r="J257" s="90"/>
      <c r="K257" s="116">
        <v>7.4000000000000003E-3</v>
      </c>
      <c r="L257" s="91">
        <v>1.4</v>
      </c>
      <c r="M257" s="91">
        <v>1.68</v>
      </c>
      <c r="N257" s="91">
        <v>2.23</v>
      </c>
      <c r="O257" s="92">
        <v>2.57</v>
      </c>
      <c r="P257" s="104">
        <v>0</v>
      </c>
      <c r="Q257" s="117">
        <f>(P257*$E257*$F257*((1-$K257)+$K257*$L257*G257))</f>
        <v>0</v>
      </c>
      <c r="R257" s="117"/>
      <c r="S257" s="117"/>
      <c r="T257" s="117"/>
      <c r="U257" s="117"/>
      <c r="V257" s="104"/>
      <c r="W257" s="117">
        <f>(V257*$E257*$F257*((1-$K257)+$K257*$L257*$G257))</f>
        <v>0</v>
      </c>
      <c r="X257" s="104"/>
      <c r="Y257" s="117">
        <f>(X257*$E257*$F257*((1-$K257)+$K257*$L257*$G257))</f>
        <v>0</v>
      </c>
      <c r="Z257" s="104"/>
      <c r="AA257" s="117">
        <f>(Z257*$E257*$F257*((1-$K257)+$K257*$L257*$G257))</f>
        <v>0</v>
      </c>
      <c r="AB257" s="104"/>
      <c r="AC257" s="104"/>
      <c r="AD257" s="104"/>
      <c r="AE257" s="117">
        <f>(AD257*$E257*$F257*((1-$K257)+$K257*$L257*$G257))</f>
        <v>0</v>
      </c>
      <c r="AF257" s="104">
        <v>0</v>
      </c>
      <c r="AG257" s="117">
        <f>(AF257*$E257*$F257*((1-$K257)+$K257*$L257*$G257))</f>
        <v>0</v>
      </c>
      <c r="AH257" s="104"/>
      <c r="AI257" s="117">
        <f>(AH257*$E257*$F257*((1-$K257)+$K257*$L257*$G257))</f>
        <v>0</v>
      </c>
      <c r="AJ257" s="104"/>
      <c r="AK257" s="117">
        <f>(AJ257*$E257*$F257*((1-$K257)+$K257*$M257*$G257))</f>
        <v>0</v>
      </c>
      <c r="AL257" s="109"/>
      <c r="AM257" s="117">
        <f>(AL257*$E257*$F257*((1-$K257)+$K257*$M257*$G257))</f>
        <v>0</v>
      </c>
      <c r="AN257" s="104"/>
      <c r="AO257" s="117">
        <f>(AN257*$E257*$F257*((1-$K257)+$K257*$M257*$G257))</f>
        <v>0</v>
      </c>
      <c r="AP257" s="104"/>
      <c r="AQ257" s="104"/>
      <c r="AR257" s="104"/>
      <c r="AS257" s="104"/>
      <c r="AT257" s="104"/>
      <c r="AU257" s="104"/>
      <c r="AV257" s="88" t="e">
        <f>AU257-#REF!</f>
        <v>#REF!</v>
      </c>
      <c r="AW257" s="104">
        <v>0</v>
      </c>
      <c r="AX257" s="117"/>
      <c r="AY257" s="104"/>
      <c r="AZ257" s="104"/>
      <c r="BA257" s="104"/>
      <c r="BB257" s="104"/>
      <c r="BC257" s="104"/>
      <c r="BD257" s="104"/>
      <c r="BE257" s="104"/>
      <c r="BF257" s="104"/>
      <c r="BG257" s="104"/>
      <c r="BH257" s="104"/>
      <c r="BI257" s="104"/>
      <c r="BJ257" s="108"/>
      <c r="BK257" s="104"/>
      <c r="BL257" s="104"/>
      <c r="BM257" s="104"/>
      <c r="BN257" s="104"/>
      <c r="BO257" s="104"/>
      <c r="BP257" s="104"/>
      <c r="BQ257" s="104"/>
      <c r="BR257" s="104"/>
      <c r="BS257" s="104"/>
      <c r="BT257" s="104"/>
      <c r="BU257" s="104"/>
      <c r="BV257" s="104"/>
      <c r="BW257" s="104"/>
      <c r="BX257" s="104"/>
      <c r="BY257" s="104"/>
      <c r="BZ257" s="104"/>
      <c r="CA257" s="104"/>
      <c r="CB257" s="104"/>
      <c r="CC257" s="104"/>
      <c r="CD257" s="104"/>
      <c r="CE257" s="109"/>
      <c r="CF257" s="104"/>
      <c r="CG257" s="104"/>
      <c r="CH257" s="108"/>
      <c r="CI257" s="104"/>
      <c r="CJ257" s="104"/>
      <c r="CK257" s="110"/>
      <c r="CL257" s="104"/>
      <c r="CM257" s="104"/>
      <c r="CN257" s="104"/>
      <c r="CO257" s="104"/>
      <c r="CP257" s="104"/>
      <c r="CQ257" s="104"/>
      <c r="CR257" s="108"/>
      <c r="CS257" s="104"/>
      <c r="CT257" s="104"/>
      <c r="CU257" s="105">
        <f t="shared" si="781"/>
        <v>0</v>
      </c>
      <c r="CV257" s="118">
        <f t="shared" si="782"/>
        <v>0</v>
      </c>
    </row>
    <row r="258" spans="1:100" ht="15.75" customHeight="1" x14ac:dyDescent="0.25">
      <c r="A258" s="93">
        <v>21</v>
      </c>
      <c r="B258" s="119"/>
      <c r="C258" s="78" t="s">
        <v>597</v>
      </c>
      <c r="D258" s="127" t="s">
        <v>598</v>
      </c>
      <c r="E258" s="80">
        <v>28004</v>
      </c>
      <c r="F258" s="120">
        <v>0.92</v>
      </c>
      <c r="G258" s="128"/>
      <c r="H258" s="90"/>
      <c r="I258" s="90"/>
      <c r="J258" s="90"/>
      <c r="K258" s="95"/>
      <c r="L258" s="96">
        <v>1.4</v>
      </c>
      <c r="M258" s="96">
        <v>1.68</v>
      </c>
      <c r="N258" s="96">
        <v>2.23</v>
      </c>
      <c r="O258" s="97">
        <v>2.57</v>
      </c>
      <c r="P258" s="87">
        <f t="shared" ref="P258:CA258" si="820">SUM(P259:P267)</f>
        <v>0</v>
      </c>
      <c r="Q258" s="87">
        <f t="shared" si="820"/>
        <v>0</v>
      </c>
      <c r="R258" s="87">
        <f t="shared" si="820"/>
        <v>0</v>
      </c>
      <c r="S258" s="87">
        <f t="shared" si="820"/>
        <v>0</v>
      </c>
      <c r="T258" s="87">
        <f t="shared" si="820"/>
        <v>0</v>
      </c>
      <c r="U258" s="87">
        <f t="shared" si="820"/>
        <v>0</v>
      </c>
      <c r="V258" s="87">
        <f t="shared" si="820"/>
        <v>0</v>
      </c>
      <c r="W258" s="87">
        <f t="shared" si="820"/>
        <v>0</v>
      </c>
      <c r="X258" s="87">
        <f t="shared" si="820"/>
        <v>2</v>
      </c>
      <c r="Y258" s="87">
        <f t="shared" si="820"/>
        <v>64849.982959999987</v>
      </c>
      <c r="Z258" s="87">
        <f t="shared" si="820"/>
        <v>0</v>
      </c>
      <c r="AA258" s="87">
        <f t="shared" si="820"/>
        <v>0</v>
      </c>
      <c r="AB258" s="87">
        <f t="shared" si="820"/>
        <v>0</v>
      </c>
      <c r="AC258" s="87">
        <f t="shared" si="820"/>
        <v>0</v>
      </c>
      <c r="AD258" s="87">
        <v>0</v>
      </c>
      <c r="AE258" s="87">
        <f t="shared" si="820"/>
        <v>0</v>
      </c>
      <c r="AF258" s="87">
        <f t="shared" si="820"/>
        <v>5633</v>
      </c>
      <c r="AG258" s="87">
        <f t="shared" si="820"/>
        <v>189032937.40807998</v>
      </c>
      <c r="AH258" s="87">
        <f t="shared" si="820"/>
        <v>0</v>
      </c>
      <c r="AI258" s="87">
        <f t="shared" si="820"/>
        <v>0</v>
      </c>
      <c r="AJ258" s="87">
        <f t="shared" si="820"/>
        <v>1</v>
      </c>
      <c r="AK258" s="87">
        <f t="shared" si="820"/>
        <v>40366.085760000002</v>
      </c>
      <c r="AL258" s="87">
        <f t="shared" si="820"/>
        <v>0</v>
      </c>
      <c r="AM258" s="87">
        <f t="shared" si="820"/>
        <v>0</v>
      </c>
      <c r="AN258" s="87">
        <f t="shared" si="820"/>
        <v>0</v>
      </c>
      <c r="AO258" s="87">
        <f t="shared" si="820"/>
        <v>0</v>
      </c>
      <c r="AP258" s="87">
        <f t="shared" si="820"/>
        <v>0</v>
      </c>
      <c r="AQ258" s="87">
        <f t="shared" si="820"/>
        <v>0</v>
      </c>
      <c r="AR258" s="87">
        <f t="shared" si="820"/>
        <v>0</v>
      </c>
      <c r="AS258" s="87">
        <f t="shared" si="820"/>
        <v>0</v>
      </c>
      <c r="AT258" s="87">
        <f t="shared" si="820"/>
        <v>0</v>
      </c>
      <c r="AU258" s="87">
        <f t="shared" si="820"/>
        <v>0</v>
      </c>
      <c r="AV258" s="88" t="e">
        <f>AU258-#REF!</f>
        <v>#REF!</v>
      </c>
      <c r="AW258" s="87">
        <f t="shared" si="820"/>
        <v>0</v>
      </c>
      <c r="AX258" s="87">
        <f t="shared" si="820"/>
        <v>0</v>
      </c>
      <c r="AY258" s="87">
        <f t="shared" si="820"/>
        <v>0</v>
      </c>
      <c r="AZ258" s="87">
        <f t="shared" si="820"/>
        <v>0</v>
      </c>
      <c r="BA258" s="87">
        <f t="shared" si="820"/>
        <v>0</v>
      </c>
      <c r="BB258" s="87">
        <f t="shared" si="820"/>
        <v>0</v>
      </c>
      <c r="BC258" s="87">
        <f t="shared" si="820"/>
        <v>0</v>
      </c>
      <c r="BD258" s="87">
        <f t="shared" si="820"/>
        <v>0</v>
      </c>
      <c r="BE258" s="87">
        <f t="shared" si="820"/>
        <v>2</v>
      </c>
      <c r="BF258" s="87">
        <f t="shared" si="820"/>
        <v>43188.888960000004</v>
      </c>
      <c r="BG258" s="87">
        <f t="shared" si="820"/>
        <v>10</v>
      </c>
      <c r="BH258" s="87"/>
      <c r="BI258" s="87">
        <f t="shared" si="820"/>
        <v>0</v>
      </c>
      <c r="BJ258" s="87">
        <f t="shared" si="820"/>
        <v>0</v>
      </c>
      <c r="BK258" s="87">
        <f t="shared" si="820"/>
        <v>0</v>
      </c>
      <c r="BL258" s="87">
        <f t="shared" si="820"/>
        <v>0</v>
      </c>
      <c r="BM258" s="87">
        <f t="shared" si="820"/>
        <v>0</v>
      </c>
      <c r="BN258" s="87">
        <f t="shared" si="820"/>
        <v>0</v>
      </c>
      <c r="BO258" s="87">
        <f t="shared" si="820"/>
        <v>0</v>
      </c>
      <c r="BP258" s="87">
        <f t="shared" si="820"/>
        <v>0</v>
      </c>
      <c r="BQ258" s="87">
        <f t="shared" si="820"/>
        <v>0</v>
      </c>
      <c r="BR258" s="87">
        <f t="shared" si="820"/>
        <v>0</v>
      </c>
      <c r="BS258" s="87">
        <f t="shared" si="820"/>
        <v>0</v>
      </c>
      <c r="BT258" s="87">
        <f t="shared" si="820"/>
        <v>0</v>
      </c>
      <c r="BU258" s="87">
        <f t="shared" si="820"/>
        <v>0</v>
      </c>
      <c r="BV258" s="87">
        <f t="shared" si="820"/>
        <v>0</v>
      </c>
      <c r="BW258" s="87">
        <f t="shared" si="820"/>
        <v>0</v>
      </c>
      <c r="BX258" s="87">
        <f t="shared" si="820"/>
        <v>0</v>
      </c>
      <c r="BY258" s="87">
        <f t="shared" si="820"/>
        <v>0</v>
      </c>
      <c r="BZ258" s="87">
        <f t="shared" si="820"/>
        <v>0</v>
      </c>
      <c r="CA258" s="87">
        <f t="shared" si="820"/>
        <v>0</v>
      </c>
      <c r="CB258" s="87">
        <f t="shared" ref="CB258:CT258" si="821">SUM(CB259:CB267)</f>
        <v>0</v>
      </c>
      <c r="CC258" s="87">
        <f t="shared" si="821"/>
        <v>0</v>
      </c>
      <c r="CD258" s="87">
        <f t="shared" si="821"/>
        <v>0</v>
      </c>
      <c r="CE258" s="87">
        <f t="shared" si="821"/>
        <v>1300</v>
      </c>
      <c r="CF258" s="87">
        <f t="shared" si="821"/>
        <v>30639082.306560002</v>
      </c>
      <c r="CG258" s="87">
        <f t="shared" si="821"/>
        <v>0</v>
      </c>
      <c r="CH258" s="87">
        <f t="shared" si="821"/>
        <v>0</v>
      </c>
      <c r="CI258" s="87">
        <f t="shared" si="821"/>
        <v>0</v>
      </c>
      <c r="CJ258" s="87">
        <f t="shared" si="821"/>
        <v>0</v>
      </c>
      <c r="CK258" s="87">
        <f t="shared" si="821"/>
        <v>0</v>
      </c>
      <c r="CL258" s="87">
        <f t="shared" si="821"/>
        <v>0</v>
      </c>
      <c r="CM258" s="87">
        <f t="shared" si="821"/>
        <v>14</v>
      </c>
      <c r="CN258" s="87">
        <f t="shared" si="821"/>
        <v>342970.58879999997</v>
      </c>
      <c r="CO258" s="87">
        <f t="shared" si="821"/>
        <v>10</v>
      </c>
      <c r="CP258" s="87"/>
      <c r="CQ258" s="87">
        <f t="shared" si="821"/>
        <v>3</v>
      </c>
      <c r="CR258" s="87"/>
      <c r="CS258" s="87">
        <f t="shared" si="821"/>
        <v>0</v>
      </c>
      <c r="CT258" s="87">
        <f t="shared" si="821"/>
        <v>0</v>
      </c>
      <c r="CU258" s="87">
        <f>SUM(CU259:CU267)</f>
        <v>6975</v>
      </c>
      <c r="CV258" s="87">
        <f t="shared" ref="CV258" si="822">SUM(CV259:CV267)</f>
        <v>220163395.26112002</v>
      </c>
    </row>
    <row r="259" spans="1:100" ht="30" x14ac:dyDescent="0.25">
      <c r="A259" s="76"/>
      <c r="B259" s="98">
        <v>225</v>
      </c>
      <c r="C259" s="99" t="s">
        <v>599</v>
      </c>
      <c r="D259" s="126" t="s">
        <v>600</v>
      </c>
      <c r="E259" s="80">
        <v>28004</v>
      </c>
      <c r="F259" s="101">
        <v>0.49</v>
      </c>
      <c r="G259" s="94">
        <v>0.8</v>
      </c>
      <c r="H259" s="94"/>
      <c r="I259" s="94"/>
      <c r="J259" s="94"/>
      <c r="K259" s="53"/>
      <c r="L259" s="102">
        <v>1.4</v>
      </c>
      <c r="M259" s="102">
        <v>1.68</v>
      </c>
      <c r="N259" s="102">
        <v>2.23</v>
      </c>
      <c r="O259" s="103">
        <v>2.57</v>
      </c>
      <c r="P259" s="104"/>
      <c r="Q259" s="104">
        <f t="shared" ref="Q259:Q261" si="823">(P259*$E259*$F259*$G259*$L259*$Q$11)</f>
        <v>0</v>
      </c>
      <c r="R259" s="104"/>
      <c r="S259" s="104">
        <f>(R259*$E259*$F259*$G259*$L259*$S$11)</f>
        <v>0</v>
      </c>
      <c r="T259" s="104"/>
      <c r="U259" s="104">
        <f>(T259*$E259*$F259*$G259*$L259*$U$11)</f>
        <v>0</v>
      </c>
      <c r="V259" s="104"/>
      <c r="W259" s="105">
        <f>(V259*$E259*$F259*$G259*$L259*$W$11)</f>
        <v>0</v>
      </c>
      <c r="X259" s="104"/>
      <c r="Y259" s="104">
        <f>(X259*$E259*$F259*$G259*$L259*$Y$11)</f>
        <v>0</v>
      </c>
      <c r="Z259" s="104"/>
      <c r="AA259" s="104">
        <f>(Z259*$E259*$F259*$G259*$L259*$AA$11)</f>
        <v>0</v>
      </c>
      <c r="AB259" s="174"/>
      <c r="AC259" s="105">
        <f>(AB259*$E259*$F259*$G259*$L259*$AC$11)</f>
        <v>0</v>
      </c>
      <c r="AD259" s="104"/>
      <c r="AE259" s="104">
        <f>(AD259*$E259*$F259*$G259*$L259*$AE$11)</f>
        <v>0</v>
      </c>
      <c r="AF259" s="104">
        <v>675</v>
      </c>
      <c r="AG259" s="105">
        <f>(AF259*$E259*$F259*$G259*$L259*$AG$11)</f>
        <v>11411181.936000001</v>
      </c>
      <c r="AH259" s="104"/>
      <c r="AI259" s="104">
        <f>(AH259*$E259*$F259*$G259*$L259*$AI$11)</f>
        <v>0</v>
      </c>
      <c r="AJ259" s="104"/>
      <c r="AK259" s="104">
        <f>(AJ259*$E259*$F259*$G259*$M259*$AK$11)</f>
        <v>0</v>
      </c>
      <c r="AL259" s="109"/>
      <c r="AM259" s="104">
        <f>(AL259*$E259*$F259*$G259*$M259*$AM$11)</f>
        <v>0</v>
      </c>
      <c r="AN259" s="104"/>
      <c r="AO259" s="108">
        <f>(AN259*$E259*$F259*$G259*$M259*$AO$11)</f>
        <v>0</v>
      </c>
      <c r="AP259" s="104"/>
      <c r="AQ259" s="104">
        <f>(AP259*$E259*$F259*$G259*$L259*$AQ$11)</f>
        <v>0</v>
      </c>
      <c r="AR259" s="104"/>
      <c r="AS259" s="105">
        <f>(AR259*$E259*$F259*$G259*$L259*$AS$11)</f>
        <v>0</v>
      </c>
      <c r="AT259" s="104"/>
      <c r="AU259" s="104">
        <f>(AT259*$E259*$F259*$G259*$L259*$AU$11)</f>
        <v>0</v>
      </c>
      <c r="AV259" s="88" t="e">
        <f>AU259-#REF!</f>
        <v>#REF!</v>
      </c>
      <c r="AW259" s="104"/>
      <c r="AX259" s="104">
        <f>(AW259*$E259*$F259*$G259*$M259*$AX$11)</f>
        <v>0</v>
      </c>
      <c r="AY259" s="104"/>
      <c r="AZ259" s="104">
        <f>(AY259*$E259*$F259*$G259*$M259*$AZ$11)</f>
        <v>0</v>
      </c>
      <c r="BA259" s="104"/>
      <c r="BB259" s="105">
        <f>(BA259*$E259*$F259*$G259*$M259*$BB$11)</f>
        <v>0</v>
      </c>
      <c r="BC259" s="104"/>
      <c r="BD259" s="104">
        <f>(BC259*$E259*$F259*$G259*$M259*$BD$11)</f>
        <v>0</v>
      </c>
      <c r="BE259" s="104"/>
      <c r="BF259" s="104">
        <f>(BE259*$E259*$F259*$G259*$M259*$BF$11)</f>
        <v>0</v>
      </c>
      <c r="BG259" s="104"/>
      <c r="BH259" s="105">
        <f>(BG259*$E259*$F259*$G259*$M259*$BH$11)</f>
        <v>0</v>
      </c>
      <c r="BI259" s="104"/>
      <c r="BJ259" s="108">
        <f>(BI259*$E259*$F259*$G259*$M259*$BJ$11)</f>
        <v>0</v>
      </c>
      <c r="BK259" s="104"/>
      <c r="BL259" s="104">
        <f>(BK259*$E259*$F259*$G259*$L259*$BL$11)</f>
        <v>0</v>
      </c>
      <c r="BM259" s="104"/>
      <c r="BN259" s="104">
        <f>(BM259*$E259*$F259*$G259*$L259*$BN$11)</f>
        <v>0</v>
      </c>
      <c r="BO259" s="104"/>
      <c r="BP259" s="104">
        <f>(BO259*$E259*$F259*$G259*$L259*$BP$11)</f>
        <v>0</v>
      </c>
      <c r="BQ259" s="104"/>
      <c r="BR259" s="104">
        <f>(BQ259*$E259*$F259*$G259*$M259*$BR$11)</f>
        <v>0</v>
      </c>
      <c r="BS259" s="104"/>
      <c r="BT259" s="105">
        <f>(BS259*$E259*$F259*$G259*$L259*$BT$11)</f>
        <v>0</v>
      </c>
      <c r="BU259" s="104"/>
      <c r="BV259" s="105">
        <f>(BU259*$E259*$F259*$G259*$L259*$BV$11)</f>
        <v>0</v>
      </c>
      <c r="BW259" s="104"/>
      <c r="BX259" s="104">
        <f>(BW259*$E259*$F259*$G259*$L259*$BX$11)</f>
        <v>0</v>
      </c>
      <c r="BY259" s="104"/>
      <c r="BZ259" s="104">
        <f>(BY259*$E259*$F259*$G259*$L259*$BZ$11)</f>
        <v>0</v>
      </c>
      <c r="CA259" s="104"/>
      <c r="CB259" s="104">
        <f>(CA259*$E259*$F259*$G259*$L259*$CB$11)</f>
        <v>0</v>
      </c>
      <c r="CC259" s="104"/>
      <c r="CD259" s="104">
        <f>(CC259*$E259*$F259*$G259*$M259*$CD$11)</f>
        <v>0</v>
      </c>
      <c r="CE259" s="109">
        <v>200</v>
      </c>
      <c r="CF259" s="104">
        <f>(CE259*$E259*$F259*$G259*$M259*$CF$11)</f>
        <v>3319616.5632000002</v>
      </c>
      <c r="CG259" s="104"/>
      <c r="CH259" s="108">
        <f t="shared" ref="CH259:CH261" si="824">(CG259*$E259*$F259*$G259*$M259*CH$11)</f>
        <v>0</v>
      </c>
      <c r="CI259" s="104"/>
      <c r="CJ259" s="104">
        <f>(CI259*$E259*$F259*$G259*$M259*$CJ$11)</f>
        <v>0</v>
      </c>
      <c r="CK259" s="110"/>
      <c r="CL259" s="104">
        <f>(CK259*$E259*$F259*$G259*$M259*$CL$11)</f>
        <v>0</v>
      </c>
      <c r="CM259" s="104"/>
      <c r="CN259" s="104">
        <f>(CM259*$E259*$F259*$G259*$M259*$CN$11)</f>
        <v>0</v>
      </c>
      <c r="CO259" s="104"/>
      <c r="CP259" s="104">
        <f>(CO259*$E259*$F259*$G259*$N259*$CP$11)</f>
        <v>0</v>
      </c>
      <c r="CQ259" s="104"/>
      <c r="CR259" s="111"/>
      <c r="CS259" s="104"/>
      <c r="CT259" s="104">
        <f t="shared" ref="CT259:CT261" si="825">(CS259*$E259*$F259*$G259*$L259*CT$11)/12*6+(CS259*$E259*$F259*$G259*1*CT$11)/12*6</f>
        <v>0</v>
      </c>
      <c r="CU259" s="105">
        <f t="shared" ref="CU259:CU267" si="826">SUM(P259,R259,T259,V259,X259,Z259,AB259,AD259,AF259,AL259,BO259,AH259,AR259,CA259,AT259,AW259,AJ259,BA259,AN259,BC259,CC259,BE259,BG259,BI259,BQ259,BK259,BM259,BS259,BU259,BW259,BY259,CE259,AY259,AP259,CG259,CI259,CK259,CM259,CO259,CQ259,CS259)</f>
        <v>875</v>
      </c>
      <c r="CV259" s="105">
        <f t="shared" ref="CV259:CV267" si="827">SUM(Q259,S259,U259,W259,Y259,AA259,AC259,AE259,AG259,AM259,BP259,AI259,AS259,CB259,AU259,AX259,AK259,BB259,AO259,BD259,CD259,BF259,BH259,BJ259,BR259,BL259,BN259,BT259,BV259,BX259,BZ259,CF259,AZ259,AQ259,CH259,CJ259,CL259,CN259,CP259,CR259,CT259)</f>
        <v>14730798.499200001</v>
      </c>
    </row>
    <row r="260" spans="1:100" ht="30" x14ac:dyDescent="0.25">
      <c r="A260" s="76"/>
      <c r="B260" s="98">
        <v>226</v>
      </c>
      <c r="C260" s="99" t="s">
        <v>601</v>
      </c>
      <c r="D260" s="126" t="s">
        <v>602</v>
      </c>
      <c r="E260" s="80">
        <v>28004</v>
      </c>
      <c r="F260" s="101">
        <v>0.79</v>
      </c>
      <c r="G260" s="94">
        <v>0.85</v>
      </c>
      <c r="H260" s="94"/>
      <c r="I260" s="94"/>
      <c r="J260" s="94"/>
      <c r="K260" s="53"/>
      <c r="L260" s="102">
        <v>1.4</v>
      </c>
      <c r="M260" s="102">
        <v>1.68</v>
      </c>
      <c r="N260" s="102">
        <v>2.23</v>
      </c>
      <c r="O260" s="103">
        <v>2.57</v>
      </c>
      <c r="P260" s="104"/>
      <c r="Q260" s="104">
        <f t="shared" si="823"/>
        <v>0</v>
      </c>
      <c r="R260" s="104"/>
      <c r="S260" s="104">
        <f>(R260*$E260*$F260*$G260*$L260*$S$11)</f>
        <v>0</v>
      </c>
      <c r="T260" s="104"/>
      <c r="U260" s="104">
        <f>(T260*$E260*$F260*$G260*$L260*$U$11)</f>
        <v>0</v>
      </c>
      <c r="V260" s="104"/>
      <c r="W260" s="105">
        <f>(V260*$E260*$F260*$G260*$L260*$W$11)</f>
        <v>0</v>
      </c>
      <c r="X260" s="104">
        <v>1</v>
      </c>
      <c r="Y260" s="104">
        <f>(X260*$E260*$F260*$G260*$L260*$Y$11)</f>
        <v>36857.184559999987</v>
      </c>
      <c r="Z260" s="104"/>
      <c r="AA260" s="104">
        <f>(Z260*$E260*$F260*$G260*$L260*$AA$11)</f>
        <v>0</v>
      </c>
      <c r="AB260" s="174"/>
      <c r="AC260" s="105">
        <f>(AB260*$E260*$F260*$G260*$L260*$AC$11)</f>
        <v>0</v>
      </c>
      <c r="AD260" s="104"/>
      <c r="AE260" s="104">
        <f>(AD260*$E260*$F260*$G260*$L260*$AE$11)</f>
        <v>0</v>
      </c>
      <c r="AF260" s="104">
        <v>100</v>
      </c>
      <c r="AG260" s="105">
        <f>(AF260*$E260*$F260*$G260*$L260*$AG$11)</f>
        <v>2895921.6439999999</v>
      </c>
      <c r="AH260" s="104"/>
      <c r="AI260" s="104">
        <f>(AH260*$E260*$F260*$G260*$L260*$AI$11)</f>
        <v>0</v>
      </c>
      <c r="AJ260" s="104"/>
      <c r="AK260" s="104">
        <f>(AJ260*$E260*$F260*$G260*$M260*$AK$11)</f>
        <v>0</v>
      </c>
      <c r="AL260" s="109"/>
      <c r="AM260" s="104">
        <f>(AL260*$E260*$F260*$G260*$M260*$AM$11)</f>
        <v>0</v>
      </c>
      <c r="AN260" s="104"/>
      <c r="AO260" s="108">
        <f>(AN260*$E260*$F260*$G260*$M260*$AO$11)</f>
        <v>0</v>
      </c>
      <c r="AP260" s="104"/>
      <c r="AQ260" s="104">
        <f>(AP260*$E260*$F260*$G260*$L260*$AQ$11)</f>
        <v>0</v>
      </c>
      <c r="AR260" s="104"/>
      <c r="AS260" s="105">
        <f>(AR260*$E260*$F260*$G260*$L260*$AS$11)</f>
        <v>0</v>
      </c>
      <c r="AT260" s="104"/>
      <c r="AU260" s="104">
        <f>(AT260*$E260*$F260*$G260*$L260*$AU$11)</f>
        <v>0</v>
      </c>
      <c r="AV260" s="88" t="e">
        <f>AU260-#REF!</f>
        <v>#REF!</v>
      </c>
      <c r="AW260" s="104"/>
      <c r="AX260" s="104">
        <f>(AW260*$E260*$F260*$G260*$M260*$AX$11)</f>
        <v>0</v>
      </c>
      <c r="AY260" s="104"/>
      <c r="AZ260" s="104">
        <f>(AY260*$E260*$F260*$G260*$M260*$AZ$11)</f>
        <v>0</v>
      </c>
      <c r="BA260" s="104"/>
      <c r="BB260" s="105">
        <f>(BA260*$E260*$F260*$G260*$M260*$BB$11)</f>
        <v>0</v>
      </c>
      <c r="BC260" s="104"/>
      <c r="BD260" s="104">
        <f>(BC260*$E260*$F260*$G260*$M260*$BD$11)</f>
        <v>0</v>
      </c>
      <c r="BE260" s="104"/>
      <c r="BF260" s="104">
        <f>(BE260*$E260*$F260*$G260*$M260*$BF$11)</f>
        <v>0</v>
      </c>
      <c r="BG260" s="104"/>
      <c r="BH260" s="105">
        <f>(BG260*$E260*$F260*$G260*$M260*$BH$11)</f>
        <v>0</v>
      </c>
      <c r="BI260" s="104"/>
      <c r="BJ260" s="108">
        <f>(BI260*$E260*$F260*$G260*$M260*$BJ$11)</f>
        <v>0</v>
      </c>
      <c r="BK260" s="104"/>
      <c r="BL260" s="104">
        <f>(BK260*$E260*$F260*$G260*$L260*$BL$11)</f>
        <v>0</v>
      </c>
      <c r="BM260" s="104"/>
      <c r="BN260" s="104">
        <f>(BM260*$E260*$F260*$G260*$L260*$BN$11)</f>
        <v>0</v>
      </c>
      <c r="BO260" s="104"/>
      <c r="BP260" s="104">
        <f>(BO260*$E260*$F260*$G260*$L260*$BP$11)</f>
        <v>0</v>
      </c>
      <c r="BQ260" s="104"/>
      <c r="BR260" s="104">
        <f>(BQ260*$E260*$F260*$G260*$M260*$BR$11)</f>
        <v>0</v>
      </c>
      <c r="BS260" s="104"/>
      <c r="BT260" s="105">
        <f>(BS260*$E260*$F260*$G260*$L260*$BT$11)</f>
        <v>0</v>
      </c>
      <c r="BU260" s="104"/>
      <c r="BV260" s="105">
        <f>(BU260*$E260*$F260*$G260*$L260*$BV$11)</f>
        <v>0</v>
      </c>
      <c r="BW260" s="104"/>
      <c r="BX260" s="104">
        <f>(BW260*$E260*$F260*$G260*$L260*$BX$11)</f>
        <v>0</v>
      </c>
      <c r="BY260" s="104"/>
      <c r="BZ260" s="104">
        <f>(BY260*$E260*$F260*$G260*$L260*$BZ$11)</f>
        <v>0</v>
      </c>
      <c r="CA260" s="104"/>
      <c r="CB260" s="104">
        <f>(CA260*$E260*$F260*$G260*$L260*$CB$11)</f>
        <v>0</v>
      </c>
      <c r="CC260" s="104"/>
      <c r="CD260" s="104">
        <f>(CC260*$E260*$F260*$G260*$M260*$CD$11)</f>
        <v>0</v>
      </c>
      <c r="CE260" s="109">
        <v>40</v>
      </c>
      <c r="CF260" s="104">
        <f>(CE260*$E260*$F260*$G260*$M260*$CF$11)</f>
        <v>1137307.40928</v>
      </c>
      <c r="CG260" s="104"/>
      <c r="CH260" s="108">
        <f t="shared" si="824"/>
        <v>0</v>
      </c>
      <c r="CI260" s="104"/>
      <c r="CJ260" s="104">
        <f>(CI260*$E260*$F260*$G260*$M260*$CJ$11)</f>
        <v>0</v>
      </c>
      <c r="CK260" s="110"/>
      <c r="CL260" s="104">
        <f>(CK260*$E260*$F260*$G260*$M260*$CL$11)</f>
        <v>0</v>
      </c>
      <c r="CM260" s="104"/>
      <c r="CN260" s="104">
        <f>(CM260*$E260*$F260*$G260*$M260*$CN$11)</f>
        <v>0</v>
      </c>
      <c r="CO260" s="104"/>
      <c r="CP260" s="104">
        <f>(CO260*$E260*$F260*$G260*$N260*$CP$11)</f>
        <v>0</v>
      </c>
      <c r="CQ260" s="104"/>
      <c r="CR260" s="111"/>
      <c r="CS260" s="104"/>
      <c r="CT260" s="104">
        <f t="shared" si="825"/>
        <v>0</v>
      </c>
      <c r="CU260" s="105">
        <f t="shared" si="826"/>
        <v>141</v>
      </c>
      <c r="CV260" s="105">
        <f t="shared" si="827"/>
        <v>4070086.2378399996</v>
      </c>
    </row>
    <row r="261" spans="1:100" ht="30" x14ac:dyDescent="0.25">
      <c r="A261" s="76"/>
      <c r="B261" s="98">
        <v>227</v>
      </c>
      <c r="C261" s="99" t="s">
        <v>603</v>
      </c>
      <c r="D261" s="126" t="s">
        <v>604</v>
      </c>
      <c r="E261" s="80">
        <v>28004</v>
      </c>
      <c r="F261" s="101">
        <v>1.07</v>
      </c>
      <c r="G261" s="94">
        <v>0.9</v>
      </c>
      <c r="H261" s="94"/>
      <c r="I261" s="94"/>
      <c r="J261" s="94"/>
      <c r="K261" s="53"/>
      <c r="L261" s="102">
        <v>1.4</v>
      </c>
      <c r="M261" s="102">
        <v>1.68</v>
      </c>
      <c r="N261" s="102">
        <v>2.23</v>
      </c>
      <c r="O261" s="103">
        <v>2.57</v>
      </c>
      <c r="P261" s="104"/>
      <c r="Q261" s="104">
        <f t="shared" si="823"/>
        <v>0</v>
      </c>
      <c r="R261" s="104"/>
      <c r="S261" s="104">
        <f>(R261*$E261*$F261*$G261*$L261*$S$11)</f>
        <v>0</v>
      </c>
      <c r="T261" s="104"/>
      <c r="U261" s="104">
        <f>(T261*$E261*$F261*$G261*$L261*$U$11)</f>
        <v>0</v>
      </c>
      <c r="V261" s="104"/>
      <c r="W261" s="105">
        <f>(V261*$E261*$F261*$G261*$L261*$W$11)</f>
        <v>0</v>
      </c>
      <c r="X261" s="104"/>
      <c r="Y261" s="104">
        <f>(X261*$E261*$F261*$G261*$L261*$Y$11)</f>
        <v>0</v>
      </c>
      <c r="Z261" s="104"/>
      <c r="AA261" s="104">
        <f>(Z261*$E261*$F261*$G261*$L261*$AA$11)</f>
        <v>0</v>
      </c>
      <c r="AB261" s="174"/>
      <c r="AC261" s="105">
        <f>(AB261*$E261*$F261*$G261*$L261*$AC$11)</f>
        <v>0</v>
      </c>
      <c r="AD261" s="104"/>
      <c r="AE261" s="104">
        <f>(AD261*$E261*$F261*$G261*$L261*$AE$11)</f>
        <v>0</v>
      </c>
      <c r="AF261" s="104">
        <v>75</v>
      </c>
      <c r="AG261" s="105">
        <f>(AF261*$E261*$F261*$G261*$L261*$AG$11)</f>
        <v>3114786.9060000004</v>
      </c>
      <c r="AH261" s="104"/>
      <c r="AI261" s="104">
        <f>(AH261*$E261*$F261*$G261*$L261*$AI$11)</f>
        <v>0</v>
      </c>
      <c r="AJ261" s="104"/>
      <c r="AK261" s="104">
        <f>(AJ261*$E261*$F261*$G261*$M261*$AK$11)</f>
        <v>0</v>
      </c>
      <c r="AL261" s="109"/>
      <c r="AM261" s="104">
        <f>(AL261*$E261*$F261*$G261*$M261*$AM$11)</f>
        <v>0</v>
      </c>
      <c r="AN261" s="104"/>
      <c r="AO261" s="108">
        <f>(AN261*$E261*$F261*$G261*$M261*$AO$11)</f>
        <v>0</v>
      </c>
      <c r="AP261" s="104"/>
      <c r="AQ261" s="104">
        <f>(AP261*$E261*$F261*$G261*$L261*$AQ$11)</f>
        <v>0</v>
      </c>
      <c r="AR261" s="104"/>
      <c r="AS261" s="105">
        <f>(AR261*$E261*$F261*$G261*$L261*$AS$11)</f>
        <v>0</v>
      </c>
      <c r="AT261" s="104"/>
      <c r="AU261" s="104">
        <f>(AT261*$E261*$F261*$G261*$L261*$AU$11)</f>
        <v>0</v>
      </c>
      <c r="AV261" s="88" t="e">
        <f>AU261-#REF!</f>
        <v>#REF!</v>
      </c>
      <c r="AW261" s="104"/>
      <c r="AX261" s="104">
        <f>(AW261*$E261*$F261*$G261*$M261*$AX$11)</f>
        <v>0</v>
      </c>
      <c r="AY261" s="104"/>
      <c r="AZ261" s="104">
        <f>(AY261*$E261*$F261*$G261*$M261*$AZ$11)</f>
        <v>0</v>
      </c>
      <c r="BA261" s="104"/>
      <c r="BB261" s="105">
        <f>(BA261*$E261*$F261*$G261*$M261*$BB$11)</f>
        <v>0</v>
      </c>
      <c r="BC261" s="104"/>
      <c r="BD261" s="104">
        <f>(BC261*$E261*$F261*$G261*$M261*$BD$11)</f>
        <v>0</v>
      </c>
      <c r="BE261" s="104"/>
      <c r="BF261" s="104">
        <f>(BE261*$E261*$F261*$G261*$M261*$BF$11)</f>
        <v>0</v>
      </c>
      <c r="BG261" s="104"/>
      <c r="BH261" s="105">
        <f>(BG261*$E261*$F261*$G261*$M261*$BH$11)</f>
        <v>0</v>
      </c>
      <c r="BI261" s="104"/>
      <c r="BJ261" s="108">
        <f>(BI261*$E261*$F261*$G261*$M261*$BJ$11)</f>
        <v>0</v>
      </c>
      <c r="BK261" s="104"/>
      <c r="BL261" s="104">
        <f>(BK261*$E261*$F261*$G261*$L261*$BL$11)</f>
        <v>0</v>
      </c>
      <c r="BM261" s="104"/>
      <c r="BN261" s="104">
        <f>(BM261*$E261*$F261*$G261*$L261*$BN$11)</f>
        <v>0</v>
      </c>
      <c r="BO261" s="104"/>
      <c r="BP261" s="104">
        <f>(BO261*$E261*$F261*$G261*$L261*$BP$11)</f>
        <v>0</v>
      </c>
      <c r="BQ261" s="104"/>
      <c r="BR261" s="104">
        <f>(BQ261*$E261*$F261*$G261*$M261*$BR$11)</f>
        <v>0</v>
      </c>
      <c r="BS261" s="104"/>
      <c r="BT261" s="105">
        <f>(BS261*$E261*$F261*$G261*$L261*$BT$11)</f>
        <v>0</v>
      </c>
      <c r="BU261" s="104"/>
      <c r="BV261" s="105">
        <f>(BU261*$E261*$F261*$G261*$L261*$BV$11)</f>
        <v>0</v>
      </c>
      <c r="BW261" s="104"/>
      <c r="BX261" s="104">
        <f>(BW261*$E261*$F261*$G261*$L261*$BX$11)</f>
        <v>0</v>
      </c>
      <c r="BY261" s="104"/>
      <c r="BZ261" s="104">
        <f>(BY261*$E261*$F261*$G261*$L261*$BZ$11)</f>
        <v>0</v>
      </c>
      <c r="CA261" s="104"/>
      <c r="CB261" s="104">
        <f>(CA261*$E261*$F261*$G261*$L261*$CB$11)</f>
        <v>0</v>
      </c>
      <c r="CC261" s="104"/>
      <c r="CD261" s="104">
        <f>(CC261*$E261*$F261*$G261*$M261*$CD$11)</f>
        <v>0</v>
      </c>
      <c r="CE261" s="109">
        <v>20</v>
      </c>
      <c r="CF261" s="104">
        <f>(CE261*$E261*$F261*$G261*$M261*$CF$11)</f>
        <v>815507.84448000009</v>
      </c>
      <c r="CG261" s="104"/>
      <c r="CH261" s="108">
        <f t="shared" si="824"/>
        <v>0</v>
      </c>
      <c r="CI261" s="104"/>
      <c r="CJ261" s="104">
        <f>(CI261*$E261*$F261*$G261*$M261*$CJ$11)</f>
        <v>0</v>
      </c>
      <c r="CK261" s="110"/>
      <c r="CL261" s="104">
        <f>(CK261*$E261*$F261*$G261*$M261*$CL$11)</f>
        <v>0</v>
      </c>
      <c r="CM261" s="104"/>
      <c r="CN261" s="104">
        <f>(CM261*$E261*$F261*$G261*$M261*$CN$11)</f>
        <v>0</v>
      </c>
      <c r="CO261" s="104"/>
      <c r="CP261" s="104">
        <f>(CO261*$E261*$F261*$G261*$N261*$CP$11)</f>
        <v>0</v>
      </c>
      <c r="CQ261" s="104"/>
      <c r="CR261" s="111"/>
      <c r="CS261" s="104"/>
      <c r="CT261" s="104">
        <f t="shared" si="825"/>
        <v>0</v>
      </c>
      <c r="CU261" s="105">
        <f t="shared" si="826"/>
        <v>95</v>
      </c>
      <c r="CV261" s="105">
        <f t="shared" si="827"/>
        <v>3930294.7504800004</v>
      </c>
    </row>
    <row r="262" spans="1:100" ht="30" x14ac:dyDescent="0.25">
      <c r="A262" s="76"/>
      <c r="B262" s="98">
        <v>228</v>
      </c>
      <c r="C262" s="99" t="s">
        <v>605</v>
      </c>
      <c r="D262" s="126" t="s">
        <v>606</v>
      </c>
      <c r="E262" s="80">
        <v>28004</v>
      </c>
      <c r="F262" s="101">
        <v>1.19</v>
      </c>
      <c r="G262" s="94">
        <v>0.95</v>
      </c>
      <c r="H262" s="94"/>
      <c r="I262" s="94"/>
      <c r="J262" s="94"/>
      <c r="K262" s="53"/>
      <c r="L262" s="91">
        <v>1.4</v>
      </c>
      <c r="M262" s="91">
        <v>1.68</v>
      </c>
      <c r="N262" s="91">
        <v>2.23</v>
      </c>
      <c r="O262" s="92">
        <v>2.57</v>
      </c>
      <c r="P262" s="104"/>
      <c r="Q262" s="104">
        <f>(P262*$E262*$F262*$G262*$L262)</f>
        <v>0</v>
      </c>
      <c r="R262" s="104"/>
      <c r="S262" s="108">
        <f>(R262*$E262*$F262*$G262*$L262)</f>
        <v>0</v>
      </c>
      <c r="T262" s="104"/>
      <c r="U262" s="104">
        <f>(T262*$E262*$F262*$G262*$L262)</f>
        <v>0</v>
      </c>
      <c r="V262" s="104"/>
      <c r="W262" s="104">
        <f>(V262*$E262*$F262*$G262*$L262)</f>
        <v>0</v>
      </c>
      <c r="X262" s="104"/>
      <c r="Y262" s="104">
        <f>(X262*$E262*$F262*$G262*$L262)</f>
        <v>0</v>
      </c>
      <c r="Z262" s="104"/>
      <c r="AA262" s="104">
        <f>(Z262*$E262*$F262*$G262*$L262)</f>
        <v>0</v>
      </c>
      <c r="AB262" s="174"/>
      <c r="AC262" s="104">
        <f>(AB262*$E262*$F262*$G262*$L262)</f>
        <v>0</v>
      </c>
      <c r="AD262" s="104"/>
      <c r="AE262" s="104">
        <f>(AD262*$E262*$F262*$G262*$L262)</f>
        <v>0</v>
      </c>
      <c r="AF262" s="104">
        <v>60</v>
      </c>
      <c r="AG262" s="104">
        <f>(AF262*$E262*$F262*$G262*$L262)</f>
        <v>2659315.8479999998</v>
      </c>
      <c r="AH262" s="104"/>
      <c r="AI262" s="104">
        <f>(AH262*$E262*$F262*$G262*$L262)</f>
        <v>0</v>
      </c>
      <c r="AJ262" s="104"/>
      <c r="AK262" s="105">
        <f>(AJ262*$E262*$F262*$G262*$M262)</f>
        <v>0</v>
      </c>
      <c r="AL262" s="109"/>
      <c r="AM262" s="104">
        <f>(AL262*$E262*$F262*$H262*$M262)</f>
        <v>0</v>
      </c>
      <c r="AN262" s="104"/>
      <c r="AO262" s="108">
        <f>(AN262*$E262*$F262*$G262*$M262)</f>
        <v>0</v>
      </c>
      <c r="AP262" s="104"/>
      <c r="AQ262" s="104">
        <f>(AP262*$E262*$F262*$G262*$L262)</f>
        <v>0</v>
      </c>
      <c r="AR262" s="104"/>
      <c r="AS262" s="104"/>
      <c r="AT262" s="104"/>
      <c r="AU262" s="104">
        <f>(AT262*$E262*$F262*$G262*$L262)</f>
        <v>0</v>
      </c>
      <c r="AV262" s="88" t="e">
        <f>AU262-#REF!</f>
        <v>#REF!</v>
      </c>
      <c r="AW262" s="104"/>
      <c r="AX262" s="104">
        <f>(AW262*$E262*$F262*$G262*$M262)</f>
        <v>0</v>
      </c>
      <c r="AY262" s="104"/>
      <c r="AZ262" s="104">
        <f>(AY262*$E262*$F262*$G262*$M262)</f>
        <v>0</v>
      </c>
      <c r="BA262" s="104"/>
      <c r="BB262" s="104">
        <f>(BA262*$E262*$F262*$G262*$M262)</f>
        <v>0</v>
      </c>
      <c r="BC262" s="104"/>
      <c r="BD262" s="104">
        <f>(BC262*$E262*$F262*$G262*$M262)</f>
        <v>0</v>
      </c>
      <c r="BE262" s="104"/>
      <c r="BF262" s="104">
        <f>(BE262*$E262*$F262*$G262*$M262)</f>
        <v>0</v>
      </c>
      <c r="BG262" s="104"/>
      <c r="BH262" s="104">
        <f>(BG262*$E262*$F262*$G262*$M262)</f>
        <v>0</v>
      </c>
      <c r="BI262" s="104"/>
      <c r="BJ262" s="108">
        <f>(BI262*$E262*$F262*$G262*$M262)</f>
        <v>0</v>
      </c>
      <c r="BK262" s="104"/>
      <c r="BL262" s="104">
        <f>(BK262*$E262*$F262*$G262*$L262)</f>
        <v>0</v>
      </c>
      <c r="BM262" s="104"/>
      <c r="BN262" s="104">
        <f>(BM262*$E262*$F262*$G262*$L262)</f>
        <v>0</v>
      </c>
      <c r="BO262" s="104"/>
      <c r="BP262" s="104">
        <f>(BO262*$E262*$F262*$G262*$L262)</f>
        <v>0</v>
      </c>
      <c r="BQ262" s="104"/>
      <c r="BR262" s="104">
        <f>(BQ262*$E262*$F262*$G262*$M262)</f>
        <v>0</v>
      </c>
      <c r="BS262" s="104"/>
      <c r="BT262" s="104">
        <f>(BS262*$E262*$F262*$G262*$L262)</f>
        <v>0</v>
      </c>
      <c r="BU262" s="104"/>
      <c r="BV262" s="104">
        <f>(BU262*$E262*$F262*$G262*$L262)</f>
        <v>0</v>
      </c>
      <c r="BW262" s="104"/>
      <c r="BX262" s="104">
        <f>(BW262*$E262*$F262*$G262*$L262)</f>
        <v>0</v>
      </c>
      <c r="BY262" s="104"/>
      <c r="BZ262" s="104">
        <f>(BY262*$E262*$F262*$G262*$L262)</f>
        <v>0</v>
      </c>
      <c r="CA262" s="104"/>
      <c r="CB262" s="104">
        <f>(CA262*$E262*$F262*$G262*$L262)</f>
        <v>0</v>
      </c>
      <c r="CC262" s="104"/>
      <c r="CD262" s="104">
        <f>CC262*$E262*$F262*$G262*$M262</f>
        <v>0</v>
      </c>
      <c r="CE262" s="109">
        <v>80</v>
      </c>
      <c r="CF262" s="104">
        <f>(CE262*$E262*$F262*$G262*$M262)</f>
        <v>4254905.3567999993</v>
      </c>
      <c r="CG262" s="104"/>
      <c r="CH262" s="108">
        <f>(CG262*$E262*$F262*$G262*$M262)</f>
        <v>0</v>
      </c>
      <c r="CI262" s="104"/>
      <c r="CJ262" s="104">
        <f>(CI262*$E262*$F262*$G262*$M262)</f>
        <v>0</v>
      </c>
      <c r="CK262" s="110"/>
      <c r="CL262" s="104">
        <f>(CK262*$E262*$F262*$G262*$M262)</f>
        <v>0</v>
      </c>
      <c r="CM262" s="104"/>
      <c r="CN262" s="104">
        <f>(CM262*$E262*$F262*$G262*$M262)</f>
        <v>0</v>
      </c>
      <c r="CO262" s="104"/>
      <c r="CP262" s="104">
        <f>(CO262*$E262*$F262*$G262*$N262)</f>
        <v>0</v>
      </c>
      <c r="CQ262" s="104"/>
      <c r="CR262" s="108"/>
      <c r="CS262" s="104"/>
      <c r="CT262" s="104"/>
      <c r="CU262" s="105">
        <f t="shared" si="826"/>
        <v>140</v>
      </c>
      <c r="CV262" s="105">
        <f t="shared" si="827"/>
        <v>6914221.2047999986</v>
      </c>
    </row>
    <row r="263" spans="1:100" ht="30" x14ac:dyDescent="0.25">
      <c r="A263" s="76"/>
      <c r="B263" s="98">
        <v>229</v>
      </c>
      <c r="C263" s="99" t="s">
        <v>607</v>
      </c>
      <c r="D263" s="126" t="s">
        <v>608</v>
      </c>
      <c r="E263" s="80">
        <v>28004</v>
      </c>
      <c r="F263" s="101">
        <v>2.11</v>
      </c>
      <c r="G263" s="89">
        <v>1</v>
      </c>
      <c r="H263" s="157"/>
      <c r="I263" s="157"/>
      <c r="J263" s="157"/>
      <c r="K263" s="53"/>
      <c r="L263" s="102">
        <v>1.4</v>
      </c>
      <c r="M263" s="102">
        <v>1.68</v>
      </c>
      <c r="N263" s="102">
        <v>2.23</v>
      </c>
      <c r="O263" s="103">
        <v>2.57</v>
      </c>
      <c r="P263" s="104"/>
      <c r="Q263" s="104">
        <f>(P263*$E263*$F263*$G263*$L263*$Q$11)</f>
        <v>0</v>
      </c>
      <c r="R263" s="104"/>
      <c r="S263" s="104">
        <f>(R263*$E263*$F263*$G263*$L263*$S$11)</f>
        <v>0</v>
      </c>
      <c r="T263" s="104"/>
      <c r="U263" s="104">
        <f>(T263*$E263*$F263*$G263*$L263*$U$11)</f>
        <v>0</v>
      </c>
      <c r="V263" s="104"/>
      <c r="W263" s="105">
        <f>(V263*$E263*$F263*$G263*$L263*$W$11)</f>
        <v>0</v>
      </c>
      <c r="X263" s="104"/>
      <c r="Y263" s="104">
        <f>(X263*$E263*$F263*$G263*$L263*$Y$11)</f>
        <v>0</v>
      </c>
      <c r="Z263" s="104"/>
      <c r="AA263" s="104">
        <f>(Z263*$E263*$F263*$G263*$L263*$AA$11)</f>
        <v>0</v>
      </c>
      <c r="AB263" s="174"/>
      <c r="AC263" s="105">
        <f>(AB263*$E263*$F263*$G263*$L263*$AC$11)</f>
        <v>0</v>
      </c>
      <c r="AD263" s="104"/>
      <c r="AE263" s="104">
        <f>(AD263*$E263*$F263*$G263*$L263*$AE$11)</f>
        <v>0</v>
      </c>
      <c r="AF263" s="104">
        <v>155</v>
      </c>
      <c r="AG263" s="105">
        <f>(AF263*$E263*$F263*$G263*$L263*$AG$11)</f>
        <v>14104410.628</v>
      </c>
      <c r="AH263" s="104"/>
      <c r="AI263" s="104">
        <f>(AH263*$E263*$F263*$G263*$L263*$AI$11)</f>
        <v>0</v>
      </c>
      <c r="AJ263" s="104"/>
      <c r="AK263" s="104">
        <f>(AJ263*$E263*$F263*$G263*$M263*$AK$11)</f>
        <v>0</v>
      </c>
      <c r="AL263" s="109"/>
      <c r="AM263" s="104">
        <f>(AL263*$E263*$F263*$G263*$M263*$AM$11)</f>
        <v>0</v>
      </c>
      <c r="AN263" s="104"/>
      <c r="AO263" s="108">
        <f>(AN263*$E263*$F263*$G263*$M263*$AO$11)</f>
        <v>0</v>
      </c>
      <c r="AP263" s="104"/>
      <c r="AQ263" s="104">
        <f>(AP263*$E263*$F263*$G263*$L263*$AQ$11)</f>
        <v>0</v>
      </c>
      <c r="AR263" s="104"/>
      <c r="AS263" s="105">
        <f>(AR263*$E263*$F263*$G263*$L263*$AS$11)</f>
        <v>0</v>
      </c>
      <c r="AT263" s="104"/>
      <c r="AU263" s="104">
        <f>(AT263*$E263*$F263*$G263*$L263*$AU$11)</f>
        <v>0</v>
      </c>
      <c r="AV263" s="88" t="e">
        <f>AU263-#REF!</f>
        <v>#REF!</v>
      </c>
      <c r="AW263" s="104"/>
      <c r="AX263" s="104">
        <f>(AW263*$E263*$F263*$G263*$M263*$AX$11)</f>
        <v>0</v>
      </c>
      <c r="AY263" s="104"/>
      <c r="AZ263" s="104">
        <f>(AY263*$E263*$F263*$G263*$M263*$AZ$11)</f>
        <v>0</v>
      </c>
      <c r="BA263" s="104"/>
      <c r="BB263" s="105">
        <f>(BA263*$E263*$F263*$G263*$M263*$BB$11)</f>
        <v>0</v>
      </c>
      <c r="BC263" s="104"/>
      <c r="BD263" s="104">
        <f>(BC263*$E263*$F263*$G263*$M263*$BD$11)</f>
        <v>0</v>
      </c>
      <c r="BE263" s="104"/>
      <c r="BF263" s="104">
        <f>(BE263*$E263*$F263*$G263*$M263*$BF$11)</f>
        <v>0</v>
      </c>
      <c r="BG263" s="104"/>
      <c r="BH263" s="105">
        <f>(BG263*$E263*$F263*$G263*$M263*$BH$11)</f>
        <v>0</v>
      </c>
      <c r="BI263" s="104"/>
      <c r="BJ263" s="108">
        <f>(BI263*$E263*$F263*$G263*$M263*$BJ$11)</f>
        <v>0</v>
      </c>
      <c r="BK263" s="104"/>
      <c r="BL263" s="104">
        <f>(BK263*$E263*$F263*$G263*$L263*$BL$11)</f>
        <v>0</v>
      </c>
      <c r="BM263" s="104"/>
      <c r="BN263" s="104">
        <f>(BM263*$E263*$F263*$G263*$L263*$BN$11)</f>
        <v>0</v>
      </c>
      <c r="BO263" s="104"/>
      <c r="BP263" s="104">
        <f>(BO263*$E263*$F263*$G263*$L263*$BP$11)</f>
        <v>0</v>
      </c>
      <c r="BQ263" s="104"/>
      <c r="BR263" s="104">
        <f>(BQ263*$E263*$F263*$G263*$M263*$BR$11)</f>
        <v>0</v>
      </c>
      <c r="BS263" s="104"/>
      <c r="BT263" s="105">
        <f>(BS263*$E263*$F263*$G263*$L263*$BT$11)</f>
        <v>0</v>
      </c>
      <c r="BU263" s="104"/>
      <c r="BV263" s="105">
        <f>(BU263*$E263*$F263*$G263*$L263*$BV$11)</f>
        <v>0</v>
      </c>
      <c r="BW263" s="104"/>
      <c r="BX263" s="104">
        <f>(BW263*$E263*$F263*$G263*$L263*$BX$11)</f>
        <v>0</v>
      </c>
      <c r="BY263" s="104"/>
      <c r="BZ263" s="104">
        <f>(BY263*$E263*$F263*$G263*$L263*$BZ$11)</f>
        <v>0</v>
      </c>
      <c r="CA263" s="104"/>
      <c r="CB263" s="104">
        <f>(CA263*$E263*$F263*$G263*$L263*$CB$11)</f>
        <v>0</v>
      </c>
      <c r="CC263" s="104"/>
      <c r="CD263" s="104">
        <f>(CC263*$E263*$F263*$G263*$M263*$CD$11)</f>
        <v>0</v>
      </c>
      <c r="CE263" s="109"/>
      <c r="CF263" s="104">
        <f>(CE263*$E263*$F263*$G263*$M263*$CF$11)</f>
        <v>0</v>
      </c>
      <c r="CG263" s="104"/>
      <c r="CH263" s="108">
        <f>(CG263*$E263*$F263*$G263*$M263*CH$11)</f>
        <v>0</v>
      </c>
      <c r="CI263" s="104"/>
      <c r="CJ263" s="104">
        <f>(CI263*$E263*$F263*$G263*$M263*$CJ$11)</f>
        <v>0</v>
      </c>
      <c r="CK263" s="110"/>
      <c r="CL263" s="104">
        <f>(CK263*$E263*$F263*$G263*$M263*$CL$11)</f>
        <v>0</v>
      </c>
      <c r="CM263" s="104"/>
      <c r="CN263" s="104">
        <f>(CM263*$E263*$F263*$G263*$M263*$CN$11)</f>
        <v>0</v>
      </c>
      <c r="CO263" s="104"/>
      <c r="CP263" s="104">
        <f>(CO263*$E263*$F263*$G263*$N263*$CP$11)</f>
        <v>0</v>
      </c>
      <c r="CQ263" s="104"/>
      <c r="CR263" s="111"/>
      <c r="CS263" s="104"/>
      <c r="CT263" s="104">
        <f>(CS263*$E263*$F263*$G263*$L263*CT$11)/12*6+(CS263*$E263*$F263*$G263*1*CT$11)/12*6</f>
        <v>0</v>
      </c>
      <c r="CU263" s="105">
        <f t="shared" si="826"/>
        <v>155</v>
      </c>
      <c r="CV263" s="105">
        <f t="shared" si="827"/>
        <v>14104410.628</v>
      </c>
    </row>
    <row r="264" spans="1:100" ht="30" x14ac:dyDescent="0.25">
      <c r="A264" s="76"/>
      <c r="B264" s="98">
        <v>230</v>
      </c>
      <c r="C264" s="99" t="s">
        <v>609</v>
      </c>
      <c r="D264" s="126" t="s">
        <v>610</v>
      </c>
      <c r="E264" s="80">
        <v>28004</v>
      </c>
      <c r="F264" s="101">
        <v>3.29</v>
      </c>
      <c r="G264" s="89">
        <v>1</v>
      </c>
      <c r="H264" s="94"/>
      <c r="I264" s="94"/>
      <c r="J264" s="94"/>
      <c r="K264" s="53"/>
      <c r="L264" s="91">
        <v>1.4</v>
      </c>
      <c r="M264" s="91">
        <v>1.68</v>
      </c>
      <c r="N264" s="91">
        <v>2.23</v>
      </c>
      <c r="O264" s="92">
        <v>2.57</v>
      </c>
      <c r="P264" s="104"/>
      <c r="Q264" s="104">
        <f>(P264*$E264*$F264*$G264*$L264)</f>
        <v>0</v>
      </c>
      <c r="R264" s="104"/>
      <c r="S264" s="108">
        <f>(R264*$E264*$F264*$G264*$L264)</f>
        <v>0</v>
      </c>
      <c r="T264" s="104"/>
      <c r="U264" s="104">
        <f>(T264*$E264*$F264*$G264*$L264)</f>
        <v>0</v>
      </c>
      <c r="V264" s="104"/>
      <c r="W264" s="104">
        <f>(V264*$E264*$F264*$G264*$L264)</f>
        <v>0</v>
      </c>
      <c r="X264" s="104"/>
      <c r="Y264" s="104">
        <f>(X264*$E264*$F264*$G264*$L264)</f>
        <v>0</v>
      </c>
      <c r="Z264" s="104"/>
      <c r="AA264" s="104">
        <f>(Z264*$E264*$F264*$G264*$L264)</f>
        <v>0</v>
      </c>
      <c r="AB264" s="174"/>
      <c r="AC264" s="104">
        <f>(AB264*$E264*$F264*$G264*$L264)</f>
        <v>0</v>
      </c>
      <c r="AD264" s="104"/>
      <c r="AE264" s="104">
        <f>(AD264*$E264*$F264*$G264*$L264)</f>
        <v>0</v>
      </c>
      <c r="AF264" s="104">
        <v>28</v>
      </c>
      <c r="AG264" s="104">
        <f>(AF264*$E264*$F264*$G264*$L264)</f>
        <v>3611619.872</v>
      </c>
      <c r="AH264" s="104"/>
      <c r="AI264" s="104">
        <f>(AH264*$E264*$F264*$G264*$L264)</f>
        <v>0</v>
      </c>
      <c r="AJ264" s="104"/>
      <c r="AK264" s="105">
        <f>(AJ264*$E264*$F264*$G264*$M264)</f>
        <v>0</v>
      </c>
      <c r="AL264" s="109"/>
      <c r="AM264" s="104">
        <f>(AL264*$E264*$F264*$H264*$M264)</f>
        <v>0</v>
      </c>
      <c r="AN264" s="104"/>
      <c r="AO264" s="108">
        <f>(AN264*$E264*$F264*$G264*$M264)</f>
        <v>0</v>
      </c>
      <c r="AP264" s="104"/>
      <c r="AQ264" s="104">
        <f>(AP264*$E264*$F264*$G264*$L264)</f>
        <v>0</v>
      </c>
      <c r="AR264" s="104"/>
      <c r="AS264" s="104"/>
      <c r="AT264" s="104"/>
      <c r="AU264" s="104">
        <f>(AT264*$E264*$F264*$G264*$L264)</f>
        <v>0</v>
      </c>
      <c r="AV264" s="88" t="e">
        <f>AU264-#REF!</f>
        <v>#REF!</v>
      </c>
      <c r="AW264" s="104"/>
      <c r="AX264" s="104">
        <f>(AW264*$E264*$F264*$G264*$M264)</f>
        <v>0</v>
      </c>
      <c r="AY264" s="104"/>
      <c r="AZ264" s="104">
        <f>(AY264*$E264*$F264*$G264*$M264)</f>
        <v>0</v>
      </c>
      <c r="BA264" s="104"/>
      <c r="BB264" s="104">
        <f>(BA264*$E264*$F264*$G264*$M264)</f>
        <v>0</v>
      </c>
      <c r="BC264" s="104"/>
      <c r="BD264" s="104">
        <f>(BC264*$E264*$F264*$G264*$M264)</f>
        <v>0</v>
      </c>
      <c r="BE264" s="104"/>
      <c r="BF264" s="104">
        <f>(BE264*$E264*$F264*$G264*$M264)</f>
        <v>0</v>
      </c>
      <c r="BG264" s="104"/>
      <c r="BH264" s="104">
        <f>(BG264*$E264*$F264*$G264*$M264)</f>
        <v>0</v>
      </c>
      <c r="BI264" s="104"/>
      <c r="BJ264" s="108">
        <f>(BI264*$E264*$F264*$G264*$M264)</f>
        <v>0</v>
      </c>
      <c r="BK264" s="104"/>
      <c r="BL264" s="104">
        <f>(BK264*$E264*$F264*$G264*$L264)</f>
        <v>0</v>
      </c>
      <c r="BM264" s="104"/>
      <c r="BN264" s="104">
        <f>(BM264*$E264*$F264*$G264*$L264)</f>
        <v>0</v>
      </c>
      <c r="BO264" s="104"/>
      <c r="BP264" s="104">
        <f>(BO264*$E264*$F264*$G264*$L264)</f>
        <v>0</v>
      </c>
      <c r="BQ264" s="104"/>
      <c r="BR264" s="104">
        <f>(BQ264*$E264*$F264*$G264*$M264)</f>
        <v>0</v>
      </c>
      <c r="BS264" s="104"/>
      <c r="BT264" s="104">
        <f>(BS264*$E264*$F264*$G264*$L264)</f>
        <v>0</v>
      </c>
      <c r="BU264" s="104"/>
      <c r="BV264" s="104">
        <f>(BU264*$E264*$F264*$G264*$L264)</f>
        <v>0</v>
      </c>
      <c r="BW264" s="104"/>
      <c r="BX264" s="104">
        <f>(BW264*$E264*$F264*$G264*$L264)</f>
        <v>0</v>
      </c>
      <c r="BY264" s="104"/>
      <c r="BZ264" s="104">
        <f>(BY264*$E264*$F264*$G264*$L264)</f>
        <v>0</v>
      </c>
      <c r="CA264" s="104"/>
      <c r="CB264" s="104">
        <f>(CA264*$E264*$F264*$G264*$L264)</f>
        <v>0</v>
      </c>
      <c r="CC264" s="104"/>
      <c r="CD264" s="104">
        <f>CC264*$E264*$F264*$G264*$M264</f>
        <v>0</v>
      </c>
      <c r="CE264" s="109"/>
      <c r="CF264" s="104">
        <f>(CE264*$E264*$F264*$G264*$M264)</f>
        <v>0</v>
      </c>
      <c r="CG264" s="104"/>
      <c r="CH264" s="108">
        <f>(CG264*$E264*$F264*$G264*$M264)</f>
        <v>0</v>
      </c>
      <c r="CI264" s="104"/>
      <c r="CJ264" s="104">
        <f>(CI264*$E264*$F264*$G264*$M264)</f>
        <v>0</v>
      </c>
      <c r="CK264" s="110"/>
      <c r="CL264" s="104">
        <f>(CK264*$E264*$F264*$G264*$M264)</f>
        <v>0</v>
      </c>
      <c r="CM264" s="104"/>
      <c r="CN264" s="104">
        <f>(CM264*$E264*$F264*$G264*$M264)</f>
        <v>0</v>
      </c>
      <c r="CO264" s="104"/>
      <c r="CP264" s="104">
        <f>(CO264*$E264*$F264*$G264*$N264)</f>
        <v>0</v>
      </c>
      <c r="CQ264" s="104"/>
      <c r="CR264" s="108"/>
      <c r="CS264" s="104"/>
      <c r="CT264" s="104"/>
      <c r="CU264" s="105">
        <f t="shared" si="826"/>
        <v>28</v>
      </c>
      <c r="CV264" s="105">
        <f t="shared" si="827"/>
        <v>3611619.872</v>
      </c>
    </row>
    <row r="265" spans="1:100" ht="15" customHeight="1" x14ac:dyDescent="0.25">
      <c r="A265" s="76"/>
      <c r="B265" s="98">
        <v>231</v>
      </c>
      <c r="C265" s="99" t="s">
        <v>611</v>
      </c>
      <c r="D265" s="126" t="s">
        <v>612</v>
      </c>
      <c r="E265" s="80">
        <v>28004</v>
      </c>
      <c r="F265" s="101">
        <v>0.51</v>
      </c>
      <c r="G265" s="89">
        <v>1</v>
      </c>
      <c r="H265" s="90"/>
      <c r="I265" s="90"/>
      <c r="J265" s="90"/>
      <c r="K265" s="53"/>
      <c r="L265" s="102">
        <v>1.4</v>
      </c>
      <c r="M265" s="102">
        <v>1.68</v>
      </c>
      <c r="N265" s="102">
        <v>2.23</v>
      </c>
      <c r="O265" s="103">
        <v>2.57</v>
      </c>
      <c r="P265" s="104"/>
      <c r="Q265" s="104">
        <f t="shared" ref="Q265:Q266" si="828">(P265*$E265*$F265*$G265*$L265*$Q$11)</f>
        <v>0</v>
      </c>
      <c r="R265" s="104"/>
      <c r="S265" s="104">
        <f>(R265*$E265*$F265*$G265*$L265*$S$11)</f>
        <v>0</v>
      </c>
      <c r="T265" s="104"/>
      <c r="U265" s="104">
        <f>(T265*$E265*$F265*$G265*$L265*$U$11)</f>
        <v>0</v>
      </c>
      <c r="V265" s="104"/>
      <c r="W265" s="105">
        <f>(V265*$E265*$F265*$G265*$L265*$W$11)</f>
        <v>0</v>
      </c>
      <c r="X265" s="104">
        <v>1</v>
      </c>
      <c r="Y265" s="104">
        <f>(X265*$E265*$F265*$G265*$L265*$Y$11)</f>
        <v>27992.7984</v>
      </c>
      <c r="Z265" s="104"/>
      <c r="AA265" s="104">
        <f>(Z265*$E265*$F265*$G265*$L265*$AA$11)</f>
        <v>0</v>
      </c>
      <c r="AB265" s="174"/>
      <c r="AC265" s="105">
        <f>(AB265*$E265*$F265*$G265*$L265*$AC$11)</f>
        <v>0</v>
      </c>
      <c r="AD265" s="104"/>
      <c r="AE265" s="104">
        <f>(AD265*$E265*$F265*$G265*$L265*$AE$11)</f>
        <v>0</v>
      </c>
      <c r="AF265" s="104">
        <v>1400</v>
      </c>
      <c r="AG265" s="105">
        <f>(AF265*$E265*$F265*$G265*$L265*$AG$11)</f>
        <v>30792078.240000002</v>
      </c>
      <c r="AH265" s="104"/>
      <c r="AI265" s="104">
        <f>(AH265*$E265*$F265*$G265*$L265*$AI$11)</f>
        <v>0</v>
      </c>
      <c r="AJ265" s="104"/>
      <c r="AK265" s="104">
        <f>(AJ265*$E265*$F265*$G265*$M265*$AK$11)</f>
        <v>0</v>
      </c>
      <c r="AL265" s="109"/>
      <c r="AM265" s="104">
        <f>(AL265*$E265*$F265*$G265*$M265*$AM$11)</f>
        <v>0</v>
      </c>
      <c r="AN265" s="104"/>
      <c r="AO265" s="108">
        <f>(AN265*$E265*$F265*$G265*$M265*$AO$11)</f>
        <v>0</v>
      </c>
      <c r="AP265" s="104"/>
      <c r="AQ265" s="104">
        <f>(AP265*$E265*$F265*$G265*$L265*$AQ$11)</f>
        <v>0</v>
      </c>
      <c r="AR265" s="104"/>
      <c r="AS265" s="105">
        <f>(AR265*$E265*$F265*$G265*$L265*$AS$11)</f>
        <v>0</v>
      </c>
      <c r="AT265" s="104"/>
      <c r="AU265" s="104">
        <f>(AT265*$E265*$F265*$G265*$L265*$AU$11)</f>
        <v>0</v>
      </c>
      <c r="AV265" s="88" t="e">
        <f>AU265-#REF!</f>
        <v>#REF!</v>
      </c>
      <c r="AW265" s="104"/>
      <c r="AX265" s="104">
        <f>(AW265*$E265*$F265*$G265*$M265*$AX$11)</f>
        <v>0</v>
      </c>
      <c r="AY265" s="104"/>
      <c r="AZ265" s="104">
        <f>(AY265*$E265*$F265*$G265*$M265*$AZ$11)</f>
        <v>0</v>
      </c>
      <c r="BA265" s="104"/>
      <c r="BB265" s="105">
        <f>(BA265*$E265*$F265*$G265*$M265*$BB$11)</f>
        <v>0</v>
      </c>
      <c r="BC265" s="104"/>
      <c r="BD265" s="104">
        <f>(BC265*$E265*$F265*$G265*$M265*$BD$11)</f>
        <v>0</v>
      </c>
      <c r="BE265" s="104">
        <v>2</v>
      </c>
      <c r="BF265" s="104">
        <f>(BE265*$E265*$F265*$G265*$M265*$BF$11)</f>
        <v>43188.888960000004</v>
      </c>
      <c r="BG265" s="104">
        <v>5</v>
      </c>
      <c r="BH265" s="105"/>
      <c r="BI265" s="104"/>
      <c r="BJ265" s="108">
        <f>(BI265*$E265*$F265*$G265*$M265*$BJ$11)</f>
        <v>0</v>
      </c>
      <c r="BK265" s="104"/>
      <c r="BL265" s="104">
        <f>(BK265*$E265*$F265*$G265*$L265*$BL$11)</f>
        <v>0</v>
      </c>
      <c r="BM265" s="104"/>
      <c r="BN265" s="104">
        <f>(BM265*$E265*$F265*$G265*$L265*$BN$11)</f>
        <v>0</v>
      </c>
      <c r="BO265" s="104"/>
      <c r="BP265" s="104">
        <f>(BO265*$E265*$F265*$G265*$L265*$BP$11)</f>
        <v>0</v>
      </c>
      <c r="BQ265" s="104"/>
      <c r="BR265" s="104">
        <f>(BQ265*$E265*$F265*$G265*$M265*$BR$11)</f>
        <v>0</v>
      </c>
      <c r="BS265" s="104"/>
      <c r="BT265" s="105">
        <f>(BS265*$E265*$F265*$G265*$L265*$BT$11)</f>
        <v>0</v>
      </c>
      <c r="BU265" s="104"/>
      <c r="BV265" s="105">
        <f>(BU265*$E265*$F265*$G265*$L265*$BV$11)</f>
        <v>0</v>
      </c>
      <c r="BW265" s="104"/>
      <c r="BX265" s="104">
        <f>(BW265*$E265*$F265*$G265*$L265*$BX$11)</f>
        <v>0</v>
      </c>
      <c r="BY265" s="104"/>
      <c r="BZ265" s="104">
        <f>(BY265*$E265*$F265*$G265*$L265*$BZ$11)</f>
        <v>0</v>
      </c>
      <c r="CA265" s="104"/>
      <c r="CB265" s="104">
        <f>(CA265*$E265*$F265*$G265*$L265*$CB$11)</f>
        <v>0</v>
      </c>
      <c r="CC265" s="104"/>
      <c r="CD265" s="104">
        <f>(CC265*$E265*$F265*$G265*$M265*$CD$11)</f>
        <v>0</v>
      </c>
      <c r="CE265" s="109">
        <v>900</v>
      </c>
      <c r="CF265" s="104">
        <f>(CE265*$E265*$F265*$G265*$M265*$CF$11)</f>
        <v>19435000.032000002</v>
      </c>
      <c r="CG265" s="104"/>
      <c r="CH265" s="108">
        <f t="shared" ref="CH265:CH266" si="829">(CG265*$E265*$F265*$G265*$M265*CH$11)</f>
        <v>0</v>
      </c>
      <c r="CI265" s="104"/>
      <c r="CJ265" s="104">
        <f>(CI265*$E265*$F265*$G265*$M265*$CJ$11)</f>
        <v>0</v>
      </c>
      <c r="CK265" s="110"/>
      <c r="CL265" s="104">
        <f>(CK265*$E265*$F265*$G265*$M265*$CL$11)</f>
        <v>0</v>
      </c>
      <c r="CM265" s="104">
        <v>13</v>
      </c>
      <c r="CN265" s="104">
        <f>(CM265*$E265*$F265*$G265*$M265*$CN$11)</f>
        <v>311919.7536</v>
      </c>
      <c r="CO265" s="104">
        <v>10</v>
      </c>
      <c r="CP265" s="104"/>
      <c r="CQ265" s="104"/>
      <c r="CR265" s="111"/>
      <c r="CS265" s="104"/>
      <c r="CT265" s="104">
        <f t="shared" ref="CT265:CT266" si="830">(CS265*$E265*$F265*$G265*$L265*CT$11)/12*6+(CS265*$E265*$F265*$G265*1*CT$11)/12*6</f>
        <v>0</v>
      </c>
      <c r="CU265" s="105">
        <f t="shared" si="826"/>
        <v>2331</v>
      </c>
      <c r="CV265" s="105">
        <f t="shared" si="827"/>
        <v>50610179.712960005</v>
      </c>
    </row>
    <row r="266" spans="1:100" ht="15.75" customHeight="1" x14ac:dyDescent="0.25">
      <c r="A266" s="76"/>
      <c r="B266" s="98">
        <v>232</v>
      </c>
      <c r="C266" s="99" t="s">
        <v>613</v>
      </c>
      <c r="D266" s="126" t="s">
        <v>614</v>
      </c>
      <c r="E266" s="80">
        <v>28004</v>
      </c>
      <c r="F266" s="101">
        <v>0.66</v>
      </c>
      <c r="G266" s="89">
        <v>1</v>
      </c>
      <c r="H266" s="90"/>
      <c r="I266" s="90"/>
      <c r="J266" s="90"/>
      <c r="K266" s="53"/>
      <c r="L266" s="102">
        <v>1.4</v>
      </c>
      <c r="M266" s="102">
        <v>1.68</v>
      </c>
      <c r="N266" s="102">
        <v>2.23</v>
      </c>
      <c r="O266" s="103">
        <v>2.57</v>
      </c>
      <c r="P266" s="104"/>
      <c r="Q266" s="104">
        <f t="shared" si="828"/>
        <v>0</v>
      </c>
      <c r="R266" s="104"/>
      <c r="S266" s="104">
        <f>(R266*$E266*$F266*$G266*$L266*$S$11)</f>
        <v>0</v>
      </c>
      <c r="T266" s="104"/>
      <c r="U266" s="104">
        <f>(T266*$E266*$F266*$G266*$L266*$U$11)</f>
        <v>0</v>
      </c>
      <c r="V266" s="104"/>
      <c r="W266" s="105">
        <f>(V266*$E266*$F266*$G266*$L266*$W$11)</f>
        <v>0</v>
      </c>
      <c r="X266" s="104"/>
      <c r="Y266" s="104">
        <f>(X266*$E266*$F266*$G266*$L266*$Y$11)</f>
        <v>0</v>
      </c>
      <c r="Z266" s="104"/>
      <c r="AA266" s="104">
        <f>(Z266*$E266*$F266*$G266*$L266*$AA$11)</f>
        <v>0</v>
      </c>
      <c r="AB266" s="174"/>
      <c r="AC266" s="105">
        <f>(AB266*$E266*$F266*$G266*$L266*$AC$11)</f>
        <v>0</v>
      </c>
      <c r="AD266" s="104"/>
      <c r="AE266" s="104">
        <f>(AD266*$E266*$F266*$G266*$L266*$AE$11)</f>
        <v>0</v>
      </c>
      <c r="AF266" s="104">
        <v>140</v>
      </c>
      <c r="AG266" s="105">
        <f>(AF266*$E266*$F266*$G266*$L266*$AG$11)</f>
        <v>3984857.1840000004</v>
      </c>
      <c r="AH266" s="104"/>
      <c r="AI266" s="104">
        <f>(AH266*$E266*$F266*$G266*$L266*$AI$11)</f>
        <v>0</v>
      </c>
      <c r="AJ266" s="104">
        <v>1</v>
      </c>
      <c r="AK266" s="104">
        <f>(AJ266*$E266*$F266*$G266*$M266*$AK$11)</f>
        <v>40366.085760000002</v>
      </c>
      <c r="AL266" s="109"/>
      <c r="AM266" s="104">
        <f>(AL266*$E266*$F266*$G266*$M266*$AM$11)</f>
        <v>0</v>
      </c>
      <c r="AN266" s="104"/>
      <c r="AO266" s="108">
        <f>(AN266*$E266*$F266*$G266*$M266*$AO$11)</f>
        <v>0</v>
      </c>
      <c r="AP266" s="104"/>
      <c r="AQ266" s="104">
        <f>(AP266*$E266*$F266*$G266*$L266*$AQ$11)</f>
        <v>0</v>
      </c>
      <c r="AR266" s="104"/>
      <c r="AS266" s="105">
        <f>(AR266*$E266*$F266*$G266*$L266*$AS$11)</f>
        <v>0</v>
      </c>
      <c r="AT266" s="104"/>
      <c r="AU266" s="104">
        <f>(AT266*$E266*$F266*$G266*$L266*$AU$11)</f>
        <v>0</v>
      </c>
      <c r="AV266" s="88" t="e">
        <f>AU266-#REF!</f>
        <v>#REF!</v>
      </c>
      <c r="AW266" s="104"/>
      <c r="AX266" s="104">
        <f>(AW266*$E266*$F266*$G266*$M266*$AX$11)</f>
        <v>0</v>
      </c>
      <c r="AY266" s="104"/>
      <c r="AZ266" s="104">
        <f>(AY266*$E266*$F266*$G266*$M266*$AZ$11)</f>
        <v>0</v>
      </c>
      <c r="BA266" s="104"/>
      <c r="BB266" s="105">
        <f>(BA266*$E266*$F266*$G266*$M266*$BB$11)</f>
        <v>0</v>
      </c>
      <c r="BC266" s="104"/>
      <c r="BD266" s="104">
        <f>(BC266*$E266*$F266*$G266*$M266*$BD$11)</f>
        <v>0</v>
      </c>
      <c r="BE266" s="104"/>
      <c r="BF266" s="104">
        <f>(BE266*$E266*$F266*$G266*$M266*$BF$11)</f>
        <v>0</v>
      </c>
      <c r="BG266" s="104">
        <v>5</v>
      </c>
      <c r="BH266" s="105"/>
      <c r="BI266" s="104"/>
      <c r="BJ266" s="108">
        <f>(BI266*$E266*$F266*$G266*$M266*$BJ$11)</f>
        <v>0</v>
      </c>
      <c r="BK266" s="104"/>
      <c r="BL266" s="104">
        <f>(BK266*$E266*$F266*$G266*$L266*$BL$11)</f>
        <v>0</v>
      </c>
      <c r="BM266" s="104"/>
      <c r="BN266" s="104">
        <f>(BM266*$E266*$F266*$G266*$L266*$BN$11)</f>
        <v>0</v>
      </c>
      <c r="BO266" s="104"/>
      <c r="BP266" s="104">
        <f>(BO266*$E266*$F266*$G266*$L266*$BP$11)</f>
        <v>0</v>
      </c>
      <c r="BQ266" s="104"/>
      <c r="BR266" s="104">
        <f>(BQ266*$E266*$F266*$G266*$M266*$BR$11)</f>
        <v>0</v>
      </c>
      <c r="BS266" s="104"/>
      <c r="BT266" s="105">
        <f>(BS266*$E266*$F266*$G266*$L266*$BT$11)</f>
        <v>0</v>
      </c>
      <c r="BU266" s="104"/>
      <c r="BV266" s="105">
        <f>(BU266*$E266*$F266*$G266*$L266*$BV$11)</f>
        <v>0</v>
      </c>
      <c r="BW266" s="104"/>
      <c r="BX266" s="104">
        <f>(BW266*$E266*$F266*$G266*$L266*$BX$11)</f>
        <v>0</v>
      </c>
      <c r="BY266" s="104"/>
      <c r="BZ266" s="104">
        <f>(BY266*$E266*$F266*$G266*$L266*$BZ$11)</f>
        <v>0</v>
      </c>
      <c r="CA266" s="104"/>
      <c r="CB266" s="104">
        <f>(CA266*$E266*$F266*$G266*$L266*$CB$11)</f>
        <v>0</v>
      </c>
      <c r="CC266" s="104"/>
      <c r="CD266" s="104">
        <f>(CC266*$E266*$F266*$G266*$M266*$CD$11)</f>
        <v>0</v>
      </c>
      <c r="CE266" s="109">
        <v>60</v>
      </c>
      <c r="CF266" s="104">
        <f>(CE266*$E266*$F266*$G266*$M266*$CF$11)</f>
        <v>1676745.1008000001</v>
      </c>
      <c r="CG266" s="104"/>
      <c r="CH266" s="108">
        <f t="shared" si="829"/>
        <v>0</v>
      </c>
      <c r="CI266" s="104"/>
      <c r="CJ266" s="104">
        <f>(CI266*$E266*$F266*$G266*$M266*$CJ$11)</f>
        <v>0</v>
      </c>
      <c r="CK266" s="110"/>
      <c r="CL266" s="104">
        <f>(CK266*$E266*$F266*$G266*$M266*$CL$11)</f>
        <v>0</v>
      </c>
      <c r="CM266" s="104">
        <v>1</v>
      </c>
      <c r="CN266" s="104">
        <f>(CM266*$E266*$F266*$G266*$M266*$CN$11)</f>
        <v>31050.835199999998</v>
      </c>
      <c r="CO266" s="104"/>
      <c r="CP266" s="104">
        <f>(CO266*$E266*$F266*$G266*$N266*$CP$11)</f>
        <v>0</v>
      </c>
      <c r="CQ266" s="104">
        <v>3</v>
      </c>
      <c r="CR266" s="111"/>
      <c r="CS266" s="104"/>
      <c r="CT266" s="104">
        <f t="shared" si="830"/>
        <v>0</v>
      </c>
      <c r="CU266" s="105">
        <f t="shared" si="826"/>
        <v>210</v>
      </c>
      <c r="CV266" s="105">
        <f t="shared" si="827"/>
        <v>5733019.2057600003</v>
      </c>
    </row>
    <row r="267" spans="1:100" ht="45" x14ac:dyDescent="0.25">
      <c r="A267" s="227"/>
      <c r="B267" s="98">
        <v>233</v>
      </c>
      <c r="C267" s="212" t="s">
        <v>615</v>
      </c>
      <c r="D267" s="126" t="s">
        <v>616</v>
      </c>
      <c r="E267" s="80">
        <v>28004</v>
      </c>
      <c r="F267" s="121">
        <v>1.24</v>
      </c>
      <c r="G267" s="94">
        <v>1.3</v>
      </c>
      <c r="H267" s="90"/>
      <c r="I267" s="90"/>
      <c r="J267" s="90"/>
      <c r="K267" s="116">
        <v>0.14380000000000001</v>
      </c>
      <c r="L267" s="91">
        <v>1.4</v>
      </c>
      <c r="M267" s="91">
        <v>1.68</v>
      </c>
      <c r="N267" s="91">
        <v>2.23</v>
      </c>
      <c r="O267" s="92">
        <v>2.57</v>
      </c>
      <c r="P267" s="104"/>
      <c r="Q267" s="117">
        <f>(P267*$E267*$F267*((1-$K267)+$K267*$L267*G267))</f>
        <v>0</v>
      </c>
      <c r="R267" s="104"/>
      <c r="S267" s="104"/>
      <c r="T267" s="104"/>
      <c r="U267" s="104"/>
      <c r="V267" s="104"/>
      <c r="W267" s="117">
        <f>(V267*$E267*$F267*((1-$K267)+$K267*$L267*$G267))</f>
        <v>0</v>
      </c>
      <c r="X267" s="104"/>
      <c r="Y267" s="117">
        <f>(X267*$E267*$F267*((1-$K267)+$K267*$L267*$G267))</f>
        <v>0</v>
      </c>
      <c r="Z267" s="104"/>
      <c r="AA267" s="117">
        <f>(Z267*$E267*$F267*((1-$K267)+$K267*$L267*$G267))</f>
        <v>0</v>
      </c>
      <c r="AB267" s="174"/>
      <c r="AC267" s="117">
        <f>(AB267*$E267*$F267*((1-$K267)+$K267*$L267*$G267))</f>
        <v>0</v>
      </c>
      <c r="AD267" s="104"/>
      <c r="AE267" s="117">
        <f>(AD267*$E267*$F267*((1-$K267)+$K267*$L267*$G267))</f>
        <v>0</v>
      </c>
      <c r="AF267" s="104">
        <f>500+2500</f>
        <v>3000</v>
      </c>
      <c r="AG267" s="117">
        <f>(AF267*$E267*$F267*((1-$K267)+$K267*$L267*$G267))</f>
        <v>116458765.15008</v>
      </c>
      <c r="AH267" s="104"/>
      <c r="AI267" s="117">
        <f>(AH267*$E267*$F267*((1-$K267)+$K267*$L267*$G267))</f>
        <v>0</v>
      </c>
      <c r="AJ267" s="104"/>
      <c r="AK267" s="117">
        <f>(AJ267*$E267*$F267*((1-$K267)+$K267*$M267*$G267))</f>
        <v>0</v>
      </c>
      <c r="AL267" s="109"/>
      <c r="AM267" s="117">
        <f>(AL267*$E267*$F267*((1-$K267)+$K267*$M267*$G267))</f>
        <v>0</v>
      </c>
      <c r="AN267" s="104"/>
      <c r="AO267" s="117">
        <f>(AN267*$E267*$F267*((1-$K267)+$K267*$M267*$G267))</f>
        <v>0</v>
      </c>
      <c r="AP267" s="104"/>
      <c r="AQ267" s="104"/>
      <c r="AR267" s="104"/>
      <c r="AS267" s="104"/>
      <c r="AT267" s="104"/>
      <c r="AU267" s="104"/>
      <c r="AV267" s="88" t="e">
        <f>AU267-#REF!</f>
        <v>#REF!</v>
      </c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5"/>
      <c r="BI267" s="104"/>
      <c r="BJ267" s="108"/>
      <c r="BK267" s="104"/>
      <c r="BL267" s="104"/>
      <c r="BM267" s="104"/>
      <c r="BN267" s="104"/>
      <c r="BO267" s="104"/>
      <c r="BP267" s="104"/>
      <c r="BQ267" s="104"/>
      <c r="BR267" s="104"/>
      <c r="BS267" s="104"/>
      <c r="BT267" s="104"/>
      <c r="BU267" s="104"/>
      <c r="BV267" s="104"/>
      <c r="BW267" s="104"/>
      <c r="BX267" s="104"/>
      <c r="BY267" s="104"/>
      <c r="BZ267" s="104"/>
      <c r="CA267" s="104"/>
      <c r="CB267" s="104"/>
      <c r="CC267" s="104"/>
      <c r="CD267" s="104"/>
      <c r="CE267" s="109"/>
      <c r="CF267" s="104"/>
      <c r="CG267" s="104"/>
      <c r="CH267" s="108"/>
      <c r="CI267" s="104"/>
      <c r="CJ267" s="104"/>
      <c r="CK267" s="110"/>
      <c r="CL267" s="104"/>
      <c r="CM267" s="104"/>
      <c r="CN267" s="104"/>
      <c r="CO267" s="104"/>
      <c r="CP267" s="104"/>
      <c r="CQ267" s="104"/>
      <c r="CR267" s="111"/>
      <c r="CS267" s="104"/>
      <c r="CT267" s="104"/>
      <c r="CU267" s="105">
        <f t="shared" si="826"/>
        <v>3000</v>
      </c>
      <c r="CV267" s="118">
        <f t="shared" si="827"/>
        <v>116458765.15008</v>
      </c>
    </row>
    <row r="268" spans="1:100" ht="15.75" customHeight="1" x14ac:dyDescent="0.25">
      <c r="A268" s="93">
        <v>22</v>
      </c>
      <c r="B268" s="119"/>
      <c r="C268" s="78" t="s">
        <v>617</v>
      </c>
      <c r="D268" s="127" t="s">
        <v>618</v>
      </c>
      <c r="E268" s="80">
        <v>28004</v>
      </c>
      <c r="F268" s="120">
        <v>0.8</v>
      </c>
      <c r="G268" s="96"/>
      <c r="H268" s="102"/>
      <c r="I268" s="102"/>
      <c r="J268" s="102"/>
      <c r="K268" s="95"/>
      <c r="L268" s="96">
        <v>1.4</v>
      </c>
      <c r="M268" s="96">
        <v>1.68</v>
      </c>
      <c r="N268" s="96">
        <v>2.23</v>
      </c>
      <c r="O268" s="97">
        <v>2.57</v>
      </c>
      <c r="P268" s="87">
        <f t="shared" ref="P268" si="831">SUM(P269:P272)</f>
        <v>0</v>
      </c>
      <c r="Q268" s="87">
        <f t="shared" ref="Q268:CB268" si="832">SUM(Q269:Q272)</f>
        <v>0</v>
      </c>
      <c r="R268" s="87">
        <f t="shared" si="832"/>
        <v>0</v>
      </c>
      <c r="S268" s="87">
        <f t="shared" si="832"/>
        <v>0</v>
      </c>
      <c r="T268" s="87">
        <f t="shared" si="832"/>
        <v>289</v>
      </c>
      <c r="U268" s="87">
        <f t="shared" si="832"/>
        <v>18032302.075199999</v>
      </c>
      <c r="V268" s="87">
        <f t="shared" si="832"/>
        <v>0</v>
      </c>
      <c r="W268" s="87">
        <f t="shared" si="832"/>
        <v>0</v>
      </c>
      <c r="X268" s="87">
        <f t="shared" si="832"/>
        <v>0</v>
      </c>
      <c r="Y268" s="87">
        <f t="shared" si="832"/>
        <v>0</v>
      </c>
      <c r="Z268" s="87">
        <f t="shared" si="832"/>
        <v>0</v>
      </c>
      <c r="AA268" s="87">
        <f t="shared" si="832"/>
        <v>0</v>
      </c>
      <c r="AB268" s="87">
        <f t="shared" si="832"/>
        <v>0</v>
      </c>
      <c r="AC268" s="87">
        <f t="shared" si="832"/>
        <v>0</v>
      </c>
      <c r="AD268" s="87">
        <v>0</v>
      </c>
      <c r="AE268" s="87">
        <f t="shared" si="832"/>
        <v>0</v>
      </c>
      <c r="AF268" s="87">
        <f t="shared" si="832"/>
        <v>0</v>
      </c>
      <c r="AG268" s="87">
        <f t="shared" si="832"/>
        <v>0</v>
      </c>
      <c r="AH268" s="87">
        <f t="shared" si="832"/>
        <v>0</v>
      </c>
      <c r="AI268" s="87">
        <f t="shared" si="832"/>
        <v>0</v>
      </c>
      <c r="AJ268" s="87">
        <f t="shared" si="832"/>
        <v>20</v>
      </c>
      <c r="AK268" s="87">
        <f t="shared" si="832"/>
        <v>477053.74080000003</v>
      </c>
      <c r="AL268" s="87">
        <f t="shared" si="832"/>
        <v>0</v>
      </c>
      <c r="AM268" s="87">
        <f t="shared" si="832"/>
        <v>0</v>
      </c>
      <c r="AN268" s="87">
        <f t="shared" si="832"/>
        <v>3</v>
      </c>
      <c r="AO268" s="87">
        <f t="shared" si="832"/>
        <v>60549.128640000003</v>
      </c>
      <c r="AP268" s="87">
        <f t="shared" si="832"/>
        <v>0</v>
      </c>
      <c r="AQ268" s="87">
        <f t="shared" si="832"/>
        <v>0</v>
      </c>
      <c r="AR268" s="87">
        <f t="shared" si="832"/>
        <v>0</v>
      </c>
      <c r="AS268" s="87">
        <f t="shared" si="832"/>
        <v>0</v>
      </c>
      <c r="AT268" s="87">
        <f t="shared" si="832"/>
        <v>5</v>
      </c>
      <c r="AU268" s="87">
        <f t="shared" si="832"/>
        <v>0</v>
      </c>
      <c r="AV268" s="88" t="e">
        <f>AU268-#REF!</f>
        <v>#REF!</v>
      </c>
      <c r="AW268" s="87">
        <f t="shared" si="832"/>
        <v>82</v>
      </c>
      <c r="AX268" s="87">
        <f t="shared" si="832"/>
        <v>1881680.6131199999</v>
      </c>
      <c r="AY268" s="87">
        <f t="shared" si="832"/>
        <v>65</v>
      </c>
      <c r="AZ268" s="87">
        <f t="shared" si="832"/>
        <v>1536075.4079999998</v>
      </c>
      <c r="BA268" s="87">
        <f t="shared" si="832"/>
        <v>0</v>
      </c>
      <c r="BB268" s="87">
        <f t="shared" si="832"/>
        <v>0</v>
      </c>
      <c r="BC268" s="87">
        <f t="shared" si="832"/>
        <v>10</v>
      </c>
      <c r="BD268" s="87"/>
      <c r="BE268" s="87">
        <f t="shared" si="832"/>
        <v>18</v>
      </c>
      <c r="BF268" s="87">
        <f t="shared" si="832"/>
        <v>297241.17696000001</v>
      </c>
      <c r="BG268" s="87">
        <f t="shared" si="832"/>
        <v>20</v>
      </c>
      <c r="BH268" s="87"/>
      <c r="BI268" s="87">
        <f t="shared" si="832"/>
        <v>55</v>
      </c>
      <c r="BJ268" s="87"/>
      <c r="BK268" s="87">
        <f t="shared" si="832"/>
        <v>0</v>
      </c>
      <c r="BL268" s="87">
        <f t="shared" si="832"/>
        <v>0</v>
      </c>
      <c r="BM268" s="87">
        <f t="shared" si="832"/>
        <v>0</v>
      </c>
      <c r="BN268" s="87">
        <f t="shared" si="832"/>
        <v>0</v>
      </c>
      <c r="BO268" s="87">
        <f t="shared" si="832"/>
        <v>0</v>
      </c>
      <c r="BP268" s="87">
        <f t="shared" si="832"/>
        <v>0</v>
      </c>
      <c r="BQ268" s="87">
        <f t="shared" si="832"/>
        <v>10</v>
      </c>
      <c r="BR268" s="87"/>
      <c r="BS268" s="87">
        <f t="shared" si="832"/>
        <v>0</v>
      </c>
      <c r="BT268" s="87">
        <f t="shared" si="832"/>
        <v>0</v>
      </c>
      <c r="BU268" s="87">
        <f t="shared" si="832"/>
        <v>0</v>
      </c>
      <c r="BV268" s="87">
        <f t="shared" si="832"/>
        <v>0</v>
      </c>
      <c r="BW268" s="87">
        <f t="shared" si="832"/>
        <v>18</v>
      </c>
      <c r="BX268" s="87"/>
      <c r="BY268" s="87">
        <f t="shared" si="832"/>
        <v>47</v>
      </c>
      <c r="BZ268" s="87">
        <f t="shared" si="832"/>
        <v>0</v>
      </c>
      <c r="CA268" s="87">
        <f t="shared" si="832"/>
        <v>60</v>
      </c>
      <c r="CB268" s="87">
        <f t="shared" si="832"/>
        <v>0</v>
      </c>
      <c r="CC268" s="87">
        <f t="shared" ref="CC268:CT268" si="833">SUM(CC269:CC272)</f>
        <v>26</v>
      </c>
      <c r="CD268" s="87"/>
      <c r="CE268" s="87">
        <f t="shared" si="833"/>
        <v>0</v>
      </c>
      <c r="CF268" s="87">
        <f t="shared" si="833"/>
        <v>0</v>
      </c>
      <c r="CG268" s="87">
        <f t="shared" si="833"/>
        <v>0</v>
      </c>
      <c r="CH268" s="87">
        <f t="shared" si="833"/>
        <v>0</v>
      </c>
      <c r="CI268" s="87">
        <f t="shared" si="833"/>
        <v>0</v>
      </c>
      <c r="CJ268" s="87">
        <f t="shared" si="833"/>
        <v>0</v>
      </c>
      <c r="CK268" s="87">
        <f t="shared" si="833"/>
        <v>6</v>
      </c>
      <c r="CL268" s="87"/>
      <c r="CM268" s="87">
        <f t="shared" si="833"/>
        <v>10</v>
      </c>
      <c r="CN268" s="87">
        <f t="shared" si="833"/>
        <v>183482.20800000001</v>
      </c>
      <c r="CO268" s="87">
        <f t="shared" si="833"/>
        <v>20</v>
      </c>
      <c r="CP268" s="87"/>
      <c r="CQ268" s="87">
        <f t="shared" si="833"/>
        <v>23</v>
      </c>
      <c r="CR268" s="87"/>
      <c r="CS268" s="87">
        <f t="shared" si="833"/>
        <v>0</v>
      </c>
      <c r="CT268" s="87">
        <f t="shared" si="833"/>
        <v>0</v>
      </c>
      <c r="CU268" s="87">
        <f>SUM(CU269:CU272)</f>
        <v>787</v>
      </c>
      <c r="CV268" s="87">
        <f t="shared" ref="CV268" si="834">SUM(CV269:CV272)</f>
        <v>22468384.35072</v>
      </c>
    </row>
    <row r="269" spans="1:100" s="6" customFormat="1" ht="15.75" customHeight="1" x14ac:dyDescent="0.25">
      <c r="A269" s="76"/>
      <c r="B269" s="98">
        <v>234</v>
      </c>
      <c r="C269" s="99" t="s">
        <v>619</v>
      </c>
      <c r="D269" s="126" t="s">
        <v>620</v>
      </c>
      <c r="E269" s="80">
        <v>28004</v>
      </c>
      <c r="F269" s="101">
        <v>1.1100000000000001</v>
      </c>
      <c r="G269" s="89">
        <v>1</v>
      </c>
      <c r="H269" s="90"/>
      <c r="I269" s="90"/>
      <c r="J269" s="90"/>
      <c r="K269" s="53"/>
      <c r="L269" s="102">
        <v>1.4</v>
      </c>
      <c r="M269" s="102">
        <v>1.68</v>
      </c>
      <c r="N269" s="102">
        <v>2.23</v>
      </c>
      <c r="O269" s="103">
        <v>2.57</v>
      </c>
      <c r="P269" s="104"/>
      <c r="Q269" s="104">
        <f t="shared" ref="Q269:Q272" si="835">(P269*$E269*$F269*$G269*$L269*$Q$11)</f>
        <v>0</v>
      </c>
      <c r="R269" s="104"/>
      <c r="S269" s="104">
        <f>(R269*$E269*$F269*$G269*$L269*$S$11)</f>
        <v>0</v>
      </c>
      <c r="T269" s="104">
        <v>4</v>
      </c>
      <c r="U269" s="104">
        <f>(T269*$E269*$F269*$G269*$L269*$U$11)</f>
        <v>243702.00959999999</v>
      </c>
      <c r="V269" s="104"/>
      <c r="W269" s="105">
        <f>(V269*$E269*$F269*$G269*$L269*$W$11)</f>
        <v>0</v>
      </c>
      <c r="X269" s="104"/>
      <c r="Y269" s="104">
        <f>(X269*$E269*$F269*$G269*$L269*$Y$11)</f>
        <v>0</v>
      </c>
      <c r="Z269" s="104"/>
      <c r="AA269" s="104">
        <f>(Z269*$E269*$F269*$G269*$L269*$AA$11)</f>
        <v>0</v>
      </c>
      <c r="AB269" s="104"/>
      <c r="AC269" s="104"/>
      <c r="AD269" s="104"/>
      <c r="AE269" s="104">
        <f>(AD269*$E269*$F269*$G269*$L269*$AE$11)</f>
        <v>0</v>
      </c>
      <c r="AF269" s="104"/>
      <c r="AG269" s="105">
        <f>(AF269*$E269*$F269*$G269*$L269*$AG$11)</f>
        <v>0</v>
      </c>
      <c r="AH269" s="104"/>
      <c r="AI269" s="104">
        <f>(AH269*$E269*$F269*$G269*$L269*$AI$11)</f>
        <v>0</v>
      </c>
      <c r="AJ269" s="104"/>
      <c r="AK269" s="104">
        <f>(AJ269*$E269*$F269*$G269*$M269*$AK$11)</f>
        <v>0</v>
      </c>
      <c r="AL269" s="109"/>
      <c r="AM269" s="104">
        <f>(AL269*$E269*$F269*$G269*$M269*$AM$11)</f>
        <v>0</v>
      </c>
      <c r="AN269" s="104"/>
      <c r="AO269" s="108">
        <f>(AN269*$E269*$F269*$G269*$M269*$AO$11)</f>
        <v>0</v>
      </c>
      <c r="AP269" s="104"/>
      <c r="AQ269" s="104">
        <f>(AP269*$E269*$F269*$G269*$L269*$AQ$11)</f>
        <v>0</v>
      </c>
      <c r="AR269" s="104"/>
      <c r="AS269" s="105">
        <f>(AR269*$E269*$F269*$G269*$L269*$AS$11)</f>
        <v>0</v>
      </c>
      <c r="AT269" s="104"/>
      <c r="AU269" s="104">
        <f>(AT269*$E269*$F269*$G269*$L269*$AU$11)</f>
        <v>0</v>
      </c>
      <c r="AV269" s="88" t="e">
        <f>AU269-#REF!</f>
        <v>#REF!</v>
      </c>
      <c r="AW269" s="104"/>
      <c r="AX269" s="104">
        <f>(AW269*$E269*$F269*$G269*$M269*$AX$11)</f>
        <v>0</v>
      </c>
      <c r="AY269" s="104"/>
      <c r="AZ269" s="104">
        <f>(AY269*$E269*$F269*$G269*$M269*$AZ$11)</f>
        <v>0</v>
      </c>
      <c r="BA269" s="104"/>
      <c r="BB269" s="105">
        <f>(BA269*$E269*$F269*$G269*$M269*$BB$11)</f>
        <v>0</v>
      </c>
      <c r="BC269" s="114"/>
      <c r="BD269" s="104">
        <f>(BC269*$E269*$F269*$G269*$M269*$BD$11)</f>
        <v>0</v>
      </c>
      <c r="BE269" s="104"/>
      <c r="BF269" s="104">
        <f>(BE269*$E269*$F269*$G269*$M269*$BF$11)</f>
        <v>0</v>
      </c>
      <c r="BG269" s="104"/>
      <c r="BH269" s="105">
        <f>(BG269*$E269*$F269*$G269*$M269*$BH$11)</f>
        <v>0</v>
      </c>
      <c r="BI269" s="104"/>
      <c r="BJ269" s="108">
        <f>(BI269*$E269*$F269*$G269*$M269*$BJ$11)</f>
        <v>0</v>
      </c>
      <c r="BK269" s="104"/>
      <c r="BL269" s="104">
        <f>(BK269*$E269*$F269*$G269*$L269*$BL$11)</f>
        <v>0</v>
      </c>
      <c r="BM269" s="104"/>
      <c r="BN269" s="104">
        <f>(BM269*$E269*$F269*$G269*$L269*$BN$11)</f>
        <v>0</v>
      </c>
      <c r="BO269" s="104"/>
      <c r="BP269" s="104">
        <f>(BO269*$E269*$F269*$G269*$L269*$BP$11)</f>
        <v>0</v>
      </c>
      <c r="BQ269" s="104"/>
      <c r="BR269" s="104">
        <f>(BQ269*$E269*$F269*$G269*$M269*$BR$11)</f>
        <v>0</v>
      </c>
      <c r="BS269" s="104"/>
      <c r="BT269" s="105">
        <f>(BS269*$E269*$F269*$G269*$L269*$BT$11)</f>
        <v>0</v>
      </c>
      <c r="BU269" s="104"/>
      <c r="BV269" s="105">
        <f>(BU269*$E269*$F269*$G269*$L269*$BV$11)</f>
        <v>0</v>
      </c>
      <c r="BW269" s="104"/>
      <c r="BX269" s="104">
        <f>(BW269*$E269*$F269*$G269*$L269*$BX$11)</f>
        <v>0</v>
      </c>
      <c r="BY269" s="104"/>
      <c r="BZ269" s="104">
        <f>(BY269*$E269*$F269*$G269*$L269*$BZ$11)</f>
        <v>0</v>
      </c>
      <c r="CA269" s="104"/>
      <c r="CB269" s="104">
        <f>(CA269*$E269*$F269*$G269*$L269*$CB$11)</f>
        <v>0</v>
      </c>
      <c r="CC269" s="104">
        <v>1</v>
      </c>
      <c r="CD269" s="104"/>
      <c r="CE269" s="109"/>
      <c r="CF269" s="104">
        <f>(CE269*$E269*$F269*$G269*$M269*$CF$11)</f>
        <v>0</v>
      </c>
      <c r="CG269" s="104"/>
      <c r="CH269" s="108">
        <f t="shared" ref="CH269:CH272" si="836">(CG269*$E269*$F269*$G269*$M269*CH$11)</f>
        <v>0</v>
      </c>
      <c r="CI269" s="104"/>
      <c r="CJ269" s="104">
        <f>(CI269*$E269*$F269*$G269*$M269*$CJ$11)</f>
        <v>0</v>
      </c>
      <c r="CK269" s="110"/>
      <c r="CL269" s="104">
        <f>(CK269*$E269*$F269*$G269*$M269*$CL$11)</f>
        <v>0</v>
      </c>
      <c r="CM269" s="104"/>
      <c r="CN269" s="104">
        <f>(CM269*$E269*$F269*$G269*$M269*$CN$11)</f>
        <v>0</v>
      </c>
      <c r="CO269" s="104"/>
      <c r="CP269" s="104">
        <f>(CO269*$E269*$F269*$G269*$N269*$CP$11)</f>
        <v>0</v>
      </c>
      <c r="CQ269" s="104"/>
      <c r="CR269" s="111"/>
      <c r="CS269" s="104"/>
      <c r="CT269" s="104">
        <f t="shared" ref="CT269:CT272" si="837">(CS269*$E269*$F269*$G269*$L269*CT$11)/12*6+(CS269*$E269*$F269*$G269*1*CT$11)/12*6</f>
        <v>0</v>
      </c>
      <c r="CU269" s="105">
        <f t="shared" ref="CU269:CV272" si="838">SUM(P269,R269,T269,V269,X269,Z269,AB269,AD269,AF269,AL269,BO269,AH269,AR269,CA269,AT269,AW269,AJ269,BA269,AN269,BC269,CC269,BE269,BG269,BI269,BQ269,BK269,BM269,BS269,BU269,BW269,BY269,CE269,AY269,AP269,CG269,CI269,CK269,CM269,CO269,CQ269,CS269)</f>
        <v>5</v>
      </c>
      <c r="CV269" s="105">
        <f t="shared" si="838"/>
        <v>243702.00959999999</v>
      </c>
    </row>
    <row r="270" spans="1:100" s="6" customFormat="1" ht="30" x14ac:dyDescent="0.25">
      <c r="A270" s="76"/>
      <c r="B270" s="98">
        <v>235</v>
      </c>
      <c r="C270" s="99" t="s">
        <v>621</v>
      </c>
      <c r="D270" s="126" t="s">
        <v>622</v>
      </c>
      <c r="E270" s="80">
        <v>28004</v>
      </c>
      <c r="F270" s="121">
        <v>0.39</v>
      </c>
      <c r="G270" s="89">
        <v>1</v>
      </c>
      <c r="H270" s="90"/>
      <c r="I270" s="90"/>
      <c r="J270" s="90"/>
      <c r="K270" s="53"/>
      <c r="L270" s="102">
        <v>1.4</v>
      </c>
      <c r="M270" s="102">
        <v>1.68</v>
      </c>
      <c r="N270" s="102">
        <v>2.23</v>
      </c>
      <c r="O270" s="103">
        <v>2.57</v>
      </c>
      <c r="P270" s="104"/>
      <c r="Q270" s="104">
        <f t="shared" si="835"/>
        <v>0</v>
      </c>
      <c r="R270" s="104"/>
      <c r="S270" s="104">
        <f>(R270*$E270*$F270*$G270*$L270*$S$11)</f>
        <v>0</v>
      </c>
      <c r="T270" s="104">
        <v>141</v>
      </c>
      <c r="U270" s="104">
        <f>(T270*$E270*$F270*$G270*$L270*$U$11)</f>
        <v>3018282.3215999994</v>
      </c>
      <c r="V270" s="104"/>
      <c r="W270" s="105">
        <f>(V270*$E270*$F270*$G270*$L270*$W$11)</f>
        <v>0</v>
      </c>
      <c r="X270" s="104"/>
      <c r="Y270" s="104">
        <f>(X270*$E270*$F270*$G270*$L270*$Y$11)</f>
        <v>0</v>
      </c>
      <c r="Z270" s="104"/>
      <c r="AA270" s="104">
        <f>(Z270*$E270*$F270*$G270*$L270*$AA$11)</f>
        <v>0</v>
      </c>
      <c r="AB270" s="104"/>
      <c r="AC270" s="104"/>
      <c r="AD270" s="104"/>
      <c r="AE270" s="104">
        <f>(AD270*$E270*$F270*$G270*$L270*$AE$11)</f>
        <v>0</v>
      </c>
      <c r="AF270" s="104"/>
      <c r="AG270" s="105">
        <f>(AF270*$E270*$F270*$G270*$L270*$AG$11)</f>
        <v>0</v>
      </c>
      <c r="AH270" s="104"/>
      <c r="AI270" s="104">
        <f>(AH270*$E270*$F270*$G270*$L270*$AI$11)</f>
        <v>0</v>
      </c>
      <c r="AJ270" s="104">
        <v>20</v>
      </c>
      <c r="AK270" s="104">
        <f>(AJ270*$E270*$F270*$G270*$M270*$AK$11)</f>
        <v>477053.74080000003</v>
      </c>
      <c r="AL270" s="109"/>
      <c r="AM270" s="104">
        <f>(AL270*$E270*$F270*$G270*$M270*$AM$11)</f>
        <v>0</v>
      </c>
      <c r="AN270" s="104">
        <v>3</v>
      </c>
      <c r="AO270" s="108">
        <f>(AN270*$E270*$F270*$G270*$M270*$AO$11)</f>
        <v>60549.128640000003</v>
      </c>
      <c r="AP270" s="104"/>
      <c r="AQ270" s="104">
        <f>(AP270*$E270*$F270*$G270*$L270*$AQ$11)</f>
        <v>0</v>
      </c>
      <c r="AR270" s="104"/>
      <c r="AS270" s="105">
        <f>(AR270*$E270*$F270*$G270*$L270*$AS$11)</f>
        <v>0</v>
      </c>
      <c r="AT270" s="104">
        <v>3</v>
      </c>
      <c r="AU270" s="104"/>
      <c r="AV270" s="88" t="e">
        <f>AU270-#REF!</f>
        <v>#REF!</v>
      </c>
      <c r="AW270" s="104">
        <v>79</v>
      </c>
      <c r="AX270" s="104">
        <f>(AW270*$E270*$F270*$G270*$M270*$AX$11)</f>
        <v>1594460.3875199999</v>
      </c>
      <c r="AY270" s="104">
        <v>60</v>
      </c>
      <c r="AZ270" s="104">
        <f>(AY270*$E270*$F270*$G270*$M270*$AZ$11)</f>
        <v>1100893.2479999999</v>
      </c>
      <c r="BA270" s="104"/>
      <c r="BB270" s="105">
        <f>(BA270*$E270*$F270*$G270*$M270*$BB$11)</f>
        <v>0</v>
      </c>
      <c r="BC270" s="114">
        <v>10</v>
      </c>
      <c r="BD270" s="104"/>
      <c r="BE270" s="104">
        <v>18</v>
      </c>
      <c r="BF270" s="104">
        <f>(BE270*$E270*$F270*$G270*$M270*$BF$11)</f>
        <v>297241.17696000001</v>
      </c>
      <c r="BG270" s="104">
        <v>20</v>
      </c>
      <c r="BH270" s="105"/>
      <c r="BI270" s="104">
        <v>54</v>
      </c>
      <c r="BJ270" s="108"/>
      <c r="BK270" s="104"/>
      <c r="BL270" s="104">
        <f>(BK270*$E270*$F270*$G270*$L270*$BL$11)</f>
        <v>0</v>
      </c>
      <c r="BM270" s="104"/>
      <c r="BN270" s="104">
        <f>(BM270*$E270*$F270*$G270*$L270*$BN$11)</f>
        <v>0</v>
      </c>
      <c r="BO270" s="104"/>
      <c r="BP270" s="104">
        <f>(BO270*$E270*$F270*$G270*$L270*$BP$11)</f>
        <v>0</v>
      </c>
      <c r="BQ270" s="104">
        <v>7</v>
      </c>
      <c r="BR270" s="104"/>
      <c r="BS270" s="104"/>
      <c r="BT270" s="105">
        <f>(BS270*$E270*$F270*$G270*$L270*$BT$11)</f>
        <v>0</v>
      </c>
      <c r="BU270" s="104"/>
      <c r="BV270" s="105">
        <f>(BU270*$E270*$F270*$G270*$L270*$BV$11)</f>
        <v>0</v>
      </c>
      <c r="BW270" s="104">
        <v>14</v>
      </c>
      <c r="BX270" s="104"/>
      <c r="BY270" s="104">
        <v>47</v>
      </c>
      <c r="BZ270" s="104"/>
      <c r="CA270" s="104">
        <v>60</v>
      </c>
      <c r="CB270" s="104"/>
      <c r="CC270" s="104">
        <v>15</v>
      </c>
      <c r="CD270" s="104"/>
      <c r="CE270" s="109"/>
      <c r="CF270" s="104">
        <f>(CE270*$E270*$F270*$G270*$M270*$CF$11)</f>
        <v>0</v>
      </c>
      <c r="CG270" s="104"/>
      <c r="CH270" s="108">
        <f t="shared" si="836"/>
        <v>0</v>
      </c>
      <c r="CI270" s="104"/>
      <c r="CJ270" s="104">
        <f>(CI270*$E270*$F270*$G270*$M270*$CJ$11)</f>
        <v>0</v>
      </c>
      <c r="CK270" s="110">
        <v>5</v>
      </c>
      <c r="CL270" s="104"/>
      <c r="CM270" s="104">
        <v>10</v>
      </c>
      <c r="CN270" s="104">
        <f>(CM270*$E270*$F270*$G270*$M270*$CN$11)</f>
        <v>183482.20800000001</v>
      </c>
      <c r="CO270" s="104">
        <v>20</v>
      </c>
      <c r="CP270" s="104"/>
      <c r="CQ270" s="104">
        <v>20</v>
      </c>
      <c r="CR270" s="111"/>
      <c r="CS270" s="104"/>
      <c r="CT270" s="104">
        <f t="shared" si="837"/>
        <v>0</v>
      </c>
      <c r="CU270" s="105">
        <f t="shared" si="838"/>
        <v>606</v>
      </c>
      <c r="CV270" s="105">
        <f t="shared" si="838"/>
        <v>6731962.2115199985</v>
      </c>
    </row>
    <row r="271" spans="1:100" ht="30" customHeight="1" x14ac:dyDescent="0.25">
      <c r="A271" s="76"/>
      <c r="B271" s="98">
        <v>236</v>
      </c>
      <c r="C271" s="99" t="s">
        <v>623</v>
      </c>
      <c r="D271" s="126" t="s">
        <v>624</v>
      </c>
      <c r="E271" s="80">
        <v>28004</v>
      </c>
      <c r="F271" s="101">
        <v>1.85</v>
      </c>
      <c r="G271" s="89">
        <v>1</v>
      </c>
      <c r="H271" s="90"/>
      <c r="I271" s="90"/>
      <c r="J271" s="90"/>
      <c r="K271" s="53"/>
      <c r="L271" s="102">
        <v>1.4</v>
      </c>
      <c r="M271" s="102">
        <v>1.68</v>
      </c>
      <c r="N271" s="102">
        <v>2.23</v>
      </c>
      <c r="O271" s="103">
        <v>2.57</v>
      </c>
      <c r="P271" s="104"/>
      <c r="Q271" s="104">
        <f t="shared" si="835"/>
        <v>0</v>
      </c>
      <c r="R271" s="104"/>
      <c r="S271" s="104">
        <f>(R271*$E271*$F271*$G271*$L271*$S$11)</f>
        <v>0</v>
      </c>
      <c r="T271" s="104">
        <v>134</v>
      </c>
      <c r="U271" s="104">
        <f>(T271*$E271*$F271*$G271*$L271*$U$11)</f>
        <v>13606695.536</v>
      </c>
      <c r="V271" s="104"/>
      <c r="W271" s="105">
        <f>(V271*$E271*$F271*$G271*$L271*$W$11)</f>
        <v>0</v>
      </c>
      <c r="X271" s="104"/>
      <c r="Y271" s="104">
        <f>(X271*$E271*$F271*$G271*$L271*$Y$11)</f>
        <v>0</v>
      </c>
      <c r="Z271" s="104"/>
      <c r="AA271" s="104">
        <f>(Z271*$E271*$F271*$G271*$L271*$AA$11)</f>
        <v>0</v>
      </c>
      <c r="AB271" s="104"/>
      <c r="AC271" s="104"/>
      <c r="AD271" s="104"/>
      <c r="AE271" s="104">
        <f>(AD271*$E271*$F271*$G271*$L271*$AE$11)</f>
        <v>0</v>
      </c>
      <c r="AF271" s="104"/>
      <c r="AG271" s="105">
        <f>(AF271*$E271*$F271*$G271*$L271*$AG$11)</f>
        <v>0</v>
      </c>
      <c r="AH271" s="104"/>
      <c r="AI271" s="104">
        <f>(AH271*$E271*$F271*$G271*$L271*$AI$11)</f>
        <v>0</v>
      </c>
      <c r="AJ271" s="104"/>
      <c r="AK271" s="104">
        <f>(AJ271*$E271*$F271*$G271*$M271*$AK$11)</f>
        <v>0</v>
      </c>
      <c r="AL271" s="109"/>
      <c r="AM271" s="104">
        <f>(AL271*$E271*$F271*$G271*$M271*$AM$11)</f>
        <v>0</v>
      </c>
      <c r="AN271" s="104">
        <v>0</v>
      </c>
      <c r="AO271" s="108">
        <f>(AN271*$E271*$F271*$G271*$M271*$AO$11)</f>
        <v>0</v>
      </c>
      <c r="AP271" s="104"/>
      <c r="AQ271" s="104">
        <f>(AP271*$E271*$F271*$G271*$L271*$AQ$11)</f>
        <v>0</v>
      </c>
      <c r="AR271" s="104"/>
      <c r="AS271" s="105">
        <f>(AR271*$E271*$F271*$G271*$L271*$AS$11)</f>
        <v>0</v>
      </c>
      <c r="AT271" s="104">
        <v>2</v>
      </c>
      <c r="AU271" s="104"/>
      <c r="AV271" s="88" t="e">
        <f>AU271-#REF!</f>
        <v>#REF!</v>
      </c>
      <c r="AW271" s="104">
        <v>3</v>
      </c>
      <c r="AX271" s="104">
        <f>(AW271*$E271*$F271*$G271*$M271*$AX$11)</f>
        <v>287220.22560000001</v>
      </c>
      <c r="AY271" s="104">
        <v>5</v>
      </c>
      <c r="AZ271" s="104">
        <f>(AY271*$E271*$F271*$G271*$M271*$AZ$11)</f>
        <v>435182.16</v>
      </c>
      <c r="BA271" s="104"/>
      <c r="BB271" s="105">
        <f>(BA271*$E271*$F271*$G271*$M271*$BB$11)</f>
        <v>0</v>
      </c>
      <c r="BC271" s="104"/>
      <c r="BD271" s="104">
        <f>(BC271*$E271*$F271*$G271*$M271*$BD$11)</f>
        <v>0</v>
      </c>
      <c r="BE271" s="104"/>
      <c r="BF271" s="104">
        <f>(BE271*$E271*$F271*$G271*$M271*$BF$11)</f>
        <v>0</v>
      </c>
      <c r="BG271" s="104"/>
      <c r="BH271" s="105">
        <f>(BG271*$E271*$F271*$G271*$M271*$BH$11)</f>
        <v>0</v>
      </c>
      <c r="BI271" s="104">
        <v>1</v>
      </c>
      <c r="BJ271" s="108"/>
      <c r="BK271" s="104"/>
      <c r="BL271" s="104">
        <f>(BK271*$E271*$F271*$G271*$L271*$BL$11)</f>
        <v>0</v>
      </c>
      <c r="BM271" s="104"/>
      <c r="BN271" s="104">
        <f>(BM271*$E271*$F271*$G271*$L271*$BN$11)</f>
        <v>0</v>
      </c>
      <c r="BO271" s="104"/>
      <c r="BP271" s="104">
        <f>(BO271*$E271*$F271*$G271*$L271*$BP$11)</f>
        <v>0</v>
      </c>
      <c r="BQ271" s="104">
        <v>3</v>
      </c>
      <c r="BR271" s="104"/>
      <c r="BS271" s="104"/>
      <c r="BT271" s="105">
        <f>(BS271*$E271*$F271*$G271*$L271*$BT$11)</f>
        <v>0</v>
      </c>
      <c r="BU271" s="104"/>
      <c r="BV271" s="105">
        <f>(BU271*$E271*$F271*$G271*$L271*$BV$11)</f>
        <v>0</v>
      </c>
      <c r="BW271" s="104">
        <v>4</v>
      </c>
      <c r="BX271" s="104"/>
      <c r="BY271" s="104"/>
      <c r="BZ271" s="104">
        <f>(BY271*$E271*$F271*$G271*$L271*$BZ$11)</f>
        <v>0</v>
      </c>
      <c r="CA271" s="104"/>
      <c r="CB271" s="104">
        <f>(CA271*$E271*$F271*$G271*$L271*$CB$11)</f>
        <v>0</v>
      </c>
      <c r="CC271" s="104">
        <v>10</v>
      </c>
      <c r="CD271" s="104"/>
      <c r="CE271" s="109"/>
      <c r="CF271" s="104">
        <f>(CE271*$E271*$F271*$G271*$M271*$CF$11)</f>
        <v>0</v>
      </c>
      <c r="CG271" s="104"/>
      <c r="CH271" s="108">
        <f t="shared" si="836"/>
        <v>0</v>
      </c>
      <c r="CI271" s="104"/>
      <c r="CJ271" s="104">
        <f>(CI271*$E271*$F271*$G271*$M271*$CJ$11)</f>
        <v>0</v>
      </c>
      <c r="CK271" s="110">
        <v>1</v>
      </c>
      <c r="CL271" s="104"/>
      <c r="CM271" s="104"/>
      <c r="CN271" s="104">
        <f>(CM271*$E271*$F271*$G271*$M271*$CN$11)</f>
        <v>0</v>
      </c>
      <c r="CO271" s="104"/>
      <c r="CP271" s="104">
        <f>(CO271*$E271*$F271*$G271*$N271*$CP$11)</f>
        <v>0</v>
      </c>
      <c r="CQ271" s="104">
        <v>3</v>
      </c>
      <c r="CR271" s="111"/>
      <c r="CS271" s="104"/>
      <c r="CT271" s="104">
        <f t="shared" si="837"/>
        <v>0</v>
      </c>
      <c r="CU271" s="105">
        <f t="shared" si="838"/>
        <v>166</v>
      </c>
      <c r="CV271" s="105">
        <f t="shared" si="838"/>
        <v>14329097.921600001</v>
      </c>
    </row>
    <row r="272" spans="1:100" ht="30" customHeight="1" x14ac:dyDescent="0.25">
      <c r="A272" s="76"/>
      <c r="B272" s="98">
        <v>237</v>
      </c>
      <c r="C272" s="99" t="s">
        <v>625</v>
      </c>
      <c r="D272" s="126" t="s">
        <v>626</v>
      </c>
      <c r="E272" s="80">
        <v>28004</v>
      </c>
      <c r="F272" s="121">
        <v>2.12</v>
      </c>
      <c r="G272" s="89">
        <v>1</v>
      </c>
      <c r="H272" s="90"/>
      <c r="I272" s="90"/>
      <c r="J272" s="90"/>
      <c r="K272" s="53"/>
      <c r="L272" s="102">
        <v>1.4</v>
      </c>
      <c r="M272" s="102">
        <v>1.68</v>
      </c>
      <c r="N272" s="102">
        <v>2.23</v>
      </c>
      <c r="O272" s="103">
        <v>2.57</v>
      </c>
      <c r="P272" s="104"/>
      <c r="Q272" s="104">
        <f t="shared" si="835"/>
        <v>0</v>
      </c>
      <c r="R272" s="104"/>
      <c r="S272" s="104">
        <f>(R272*$E272*$F272*$G272*$L272*$S$11)</f>
        <v>0</v>
      </c>
      <c r="T272" s="104">
        <v>10</v>
      </c>
      <c r="U272" s="104">
        <f>(T272*$E272*$F272*$G272*$L272*$U$11)</f>
        <v>1163622.2079999999</v>
      </c>
      <c r="V272" s="104"/>
      <c r="W272" s="105">
        <f>(V272*$E272*$F272*$G272*$L272*$W$11)</f>
        <v>0</v>
      </c>
      <c r="X272" s="104"/>
      <c r="Y272" s="104">
        <f>(X272*$E272*$F272*$G272*$L272*$Y$11)</f>
        <v>0</v>
      </c>
      <c r="Z272" s="104"/>
      <c r="AA272" s="104">
        <f>(Z272*$E272*$F272*$G272*$L272*$AA$11)</f>
        <v>0</v>
      </c>
      <c r="AB272" s="104"/>
      <c r="AC272" s="104"/>
      <c r="AD272" s="104"/>
      <c r="AE272" s="104">
        <f>(AD272*$E272*$F272*$G272*$L272*$AE$11)</f>
        <v>0</v>
      </c>
      <c r="AF272" s="104"/>
      <c r="AG272" s="105">
        <f>(AF272*$E272*$F272*$G272*$L272*$AG$11)</f>
        <v>0</v>
      </c>
      <c r="AH272" s="104"/>
      <c r="AI272" s="104">
        <f>(AH272*$E272*$F272*$G272*$L272*$AI$11)</f>
        <v>0</v>
      </c>
      <c r="AJ272" s="104"/>
      <c r="AK272" s="104">
        <f>(AJ272*$E272*$F272*$G272*$M272*$AK$11)</f>
        <v>0</v>
      </c>
      <c r="AL272" s="109"/>
      <c r="AM272" s="104">
        <f>(AL272*$E272*$F272*$G272*$M272*$AM$11)</f>
        <v>0</v>
      </c>
      <c r="AN272" s="104"/>
      <c r="AO272" s="108">
        <f>(AN272*$E272*$F272*$G272*$M272*$AO$11)</f>
        <v>0</v>
      </c>
      <c r="AP272" s="104"/>
      <c r="AQ272" s="104">
        <f>(AP272*$E272*$F272*$G272*$L272*$AQ$11)</f>
        <v>0</v>
      </c>
      <c r="AR272" s="104"/>
      <c r="AS272" s="105">
        <f>(AR272*$E272*$F272*$G272*$L272*$AS$11)</f>
        <v>0</v>
      </c>
      <c r="AT272" s="104"/>
      <c r="AU272" s="104">
        <f>(AT272*$E272*$F272*$G272*$L272*$AU$11)</f>
        <v>0</v>
      </c>
      <c r="AV272" s="88" t="e">
        <f>AU272-#REF!</f>
        <v>#REF!</v>
      </c>
      <c r="AW272" s="104">
        <v>0</v>
      </c>
      <c r="AX272" s="104">
        <f>(AW272*$E272*$F272*$G272*$M272*$AX$11)</f>
        <v>0</v>
      </c>
      <c r="AY272" s="104"/>
      <c r="AZ272" s="104">
        <f>(AY272*$E272*$F272*$G272*$M272*$AZ$11)</f>
        <v>0</v>
      </c>
      <c r="BA272" s="104"/>
      <c r="BB272" s="105">
        <f>(BA272*$E272*$F272*$G272*$M272*$BB$11)</f>
        <v>0</v>
      </c>
      <c r="BC272" s="104"/>
      <c r="BD272" s="104">
        <f>(BC272*$E272*$F272*$G272*$M272*$BD$11)</f>
        <v>0</v>
      </c>
      <c r="BE272" s="104"/>
      <c r="BF272" s="104">
        <f>(BE272*$E272*$F272*$G272*$M272*$BF$11)</f>
        <v>0</v>
      </c>
      <c r="BG272" s="104"/>
      <c r="BH272" s="105">
        <f>(BG272*$E272*$F272*$G272*$M272*$BH$11)</f>
        <v>0</v>
      </c>
      <c r="BI272" s="104"/>
      <c r="BJ272" s="108">
        <f>(BI272*$E272*$F272*$G272*$M272*$BJ$11)</f>
        <v>0</v>
      </c>
      <c r="BK272" s="104"/>
      <c r="BL272" s="104">
        <f>(BK272*$E272*$F272*$G272*$L272*$BL$11)</f>
        <v>0</v>
      </c>
      <c r="BM272" s="104"/>
      <c r="BN272" s="104">
        <f>(BM272*$E272*$F272*$G272*$L272*$BN$11)</f>
        <v>0</v>
      </c>
      <c r="BO272" s="104"/>
      <c r="BP272" s="104">
        <f>(BO272*$E272*$F272*$G272*$L272*$BP$11)</f>
        <v>0</v>
      </c>
      <c r="BQ272" s="104"/>
      <c r="BR272" s="104">
        <f>(BQ272*$E272*$F272*$G272*$M272*$BR$11)</f>
        <v>0</v>
      </c>
      <c r="BS272" s="104"/>
      <c r="BT272" s="105">
        <f>(BS272*$E272*$F272*$G272*$L272*$BT$11)</f>
        <v>0</v>
      </c>
      <c r="BU272" s="104"/>
      <c r="BV272" s="105">
        <f>(BU272*$E272*$F272*$G272*$L272*$BV$11)</f>
        <v>0</v>
      </c>
      <c r="BW272" s="104"/>
      <c r="BX272" s="104">
        <f>(BW272*$E272*$F272*$G272*$L272*$BX$11)</f>
        <v>0</v>
      </c>
      <c r="BY272" s="104"/>
      <c r="BZ272" s="104">
        <f>(BY272*$E272*$F272*$G272*$L272*$BZ$11)</f>
        <v>0</v>
      </c>
      <c r="CA272" s="104"/>
      <c r="CB272" s="104">
        <f>(CA272*$E272*$F272*$G272*$L272*$CB$11)</f>
        <v>0</v>
      </c>
      <c r="CC272" s="104"/>
      <c r="CD272" s="104">
        <f>(CC272*$E272*$F272*$G272*$M272*$CD$11)</f>
        <v>0</v>
      </c>
      <c r="CE272" s="109"/>
      <c r="CF272" s="104">
        <f>(CE272*$E272*$F272*$G272*$M272*$CF$11)</f>
        <v>0</v>
      </c>
      <c r="CG272" s="104"/>
      <c r="CH272" s="108">
        <f t="shared" si="836"/>
        <v>0</v>
      </c>
      <c r="CI272" s="104"/>
      <c r="CJ272" s="104">
        <f>(CI272*$E272*$F272*$G272*$M272*$CJ$11)</f>
        <v>0</v>
      </c>
      <c r="CK272" s="110"/>
      <c r="CL272" s="104">
        <f>(CK272*$E272*$F272*$G272*$M272*$CL$11)</f>
        <v>0</v>
      </c>
      <c r="CM272" s="104"/>
      <c r="CN272" s="104">
        <f>(CM272*$E272*$F272*$G272*$M272*$CN$11)</f>
        <v>0</v>
      </c>
      <c r="CO272" s="104"/>
      <c r="CP272" s="104">
        <f>(CO272*$E272*$F272*$G272*$N272*$CP$11)</f>
        <v>0</v>
      </c>
      <c r="CQ272" s="104"/>
      <c r="CR272" s="111"/>
      <c r="CS272" s="104"/>
      <c r="CT272" s="104">
        <f t="shared" si="837"/>
        <v>0</v>
      </c>
      <c r="CU272" s="105">
        <f t="shared" si="838"/>
        <v>10</v>
      </c>
      <c r="CV272" s="105">
        <f t="shared" si="838"/>
        <v>1163622.2079999999</v>
      </c>
    </row>
    <row r="273" spans="1:100" ht="15.75" customHeight="1" x14ac:dyDescent="0.25">
      <c r="A273" s="93">
        <v>23</v>
      </c>
      <c r="B273" s="119"/>
      <c r="C273" s="78" t="s">
        <v>627</v>
      </c>
      <c r="D273" s="127" t="s">
        <v>628</v>
      </c>
      <c r="E273" s="80">
        <v>28004</v>
      </c>
      <c r="F273" s="120">
        <v>1.31</v>
      </c>
      <c r="G273" s="96"/>
      <c r="H273" s="102"/>
      <c r="I273" s="102"/>
      <c r="J273" s="102"/>
      <c r="K273" s="95"/>
      <c r="L273" s="96">
        <v>1.4</v>
      </c>
      <c r="M273" s="96">
        <v>1.68</v>
      </c>
      <c r="N273" s="96">
        <v>2.23</v>
      </c>
      <c r="O273" s="97">
        <v>2.57</v>
      </c>
      <c r="P273" s="87">
        <f t="shared" ref="P273" si="839">SUM(P274:P279)</f>
        <v>730</v>
      </c>
      <c r="Q273" s="87">
        <f t="shared" ref="Q273:CB273" si="840">SUM(Q274:Q279)</f>
        <v>33739837.52832</v>
      </c>
      <c r="R273" s="87">
        <f t="shared" si="840"/>
        <v>0</v>
      </c>
      <c r="S273" s="87">
        <f t="shared" si="840"/>
        <v>0</v>
      </c>
      <c r="T273" s="87">
        <f t="shared" si="840"/>
        <v>689</v>
      </c>
      <c r="U273" s="87">
        <f t="shared" si="840"/>
        <v>51263047.046399996</v>
      </c>
      <c r="V273" s="87">
        <f t="shared" si="840"/>
        <v>0</v>
      </c>
      <c r="W273" s="87">
        <f t="shared" si="840"/>
        <v>0</v>
      </c>
      <c r="X273" s="87">
        <f t="shared" si="840"/>
        <v>3</v>
      </c>
      <c r="Y273" s="87">
        <f t="shared" si="840"/>
        <v>149843.80319999997</v>
      </c>
      <c r="Z273" s="87">
        <f t="shared" si="840"/>
        <v>0</v>
      </c>
      <c r="AA273" s="87">
        <f t="shared" si="840"/>
        <v>0</v>
      </c>
      <c r="AB273" s="87">
        <f t="shared" si="840"/>
        <v>0</v>
      </c>
      <c r="AC273" s="87">
        <f t="shared" si="840"/>
        <v>0</v>
      </c>
      <c r="AD273" s="87">
        <f t="shared" si="840"/>
        <v>390</v>
      </c>
      <c r="AE273" s="87">
        <f t="shared" si="840"/>
        <v>18922033.961600002</v>
      </c>
      <c r="AF273" s="87">
        <f t="shared" si="840"/>
        <v>670</v>
      </c>
      <c r="AG273" s="87">
        <f t="shared" si="840"/>
        <v>32662567.614600003</v>
      </c>
      <c r="AH273" s="87">
        <f t="shared" si="840"/>
        <v>598</v>
      </c>
      <c r="AI273" s="87">
        <f t="shared" si="840"/>
        <v>34794113.357639998</v>
      </c>
      <c r="AJ273" s="87">
        <f t="shared" si="840"/>
        <v>117</v>
      </c>
      <c r="AK273" s="87">
        <f t="shared" si="840"/>
        <v>8117099.9800800011</v>
      </c>
      <c r="AL273" s="87">
        <f t="shared" si="840"/>
        <v>2</v>
      </c>
      <c r="AM273" s="87">
        <f t="shared" si="840"/>
        <v>119875.04255999997</v>
      </c>
      <c r="AN273" s="87">
        <f t="shared" si="840"/>
        <v>22</v>
      </c>
      <c r="AO273" s="87">
        <f t="shared" si="840"/>
        <v>1301625.1358880003</v>
      </c>
      <c r="AP273" s="87">
        <f t="shared" si="840"/>
        <v>0</v>
      </c>
      <c r="AQ273" s="87">
        <f t="shared" si="840"/>
        <v>0</v>
      </c>
      <c r="AR273" s="87">
        <f t="shared" si="840"/>
        <v>0</v>
      </c>
      <c r="AS273" s="87">
        <f t="shared" si="840"/>
        <v>0</v>
      </c>
      <c r="AT273" s="87">
        <f t="shared" si="840"/>
        <v>140</v>
      </c>
      <c r="AU273" s="87">
        <f t="shared" si="840"/>
        <v>0</v>
      </c>
      <c r="AV273" s="88" t="e">
        <f>AU273-#REF!</f>
        <v>#REF!</v>
      </c>
      <c r="AW273" s="87">
        <f t="shared" si="840"/>
        <v>1099</v>
      </c>
      <c r="AX273" s="87">
        <f t="shared" si="840"/>
        <v>64943184.080544002</v>
      </c>
      <c r="AY273" s="87">
        <f t="shared" si="840"/>
        <v>255</v>
      </c>
      <c r="AZ273" s="87">
        <f t="shared" si="840"/>
        <v>14027920.502400002</v>
      </c>
      <c r="BA273" s="87">
        <f t="shared" si="840"/>
        <v>0</v>
      </c>
      <c r="BB273" s="87">
        <f t="shared" si="840"/>
        <v>0</v>
      </c>
      <c r="BC273" s="87">
        <f t="shared" si="840"/>
        <v>195</v>
      </c>
      <c r="BD273" s="87"/>
      <c r="BE273" s="87">
        <f t="shared" si="840"/>
        <v>26</v>
      </c>
      <c r="BF273" s="87">
        <f t="shared" si="840"/>
        <v>1218688.8255360001</v>
      </c>
      <c r="BG273" s="87">
        <f t="shared" si="840"/>
        <v>175</v>
      </c>
      <c r="BH273" s="87"/>
      <c r="BI273" s="87">
        <f t="shared" si="840"/>
        <v>131</v>
      </c>
      <c r="BJ273" s="87"/>
      <c r="BK273" s="87">
        <f t="shared" si="840"/>
        <v>950</v>
      </c>
      <c r="BL273" s="87">
        <f t="shared" si="840"/>
        <v>44396421.439999998</v>
      </c>
      <c r="BM273" s="87">
        <f t="shared" si="840"/>
        <v>425</v>
      </c>
      <c r="BN273" s="87">
        <f t="shared" si="840"/>
        <v>21265117.439999998</v>
      </c>
      <c r="BO273" s="87">
        <f t="shared" si="840"/>
        <v>0</v>
      </c>
      <c r="BP273" s="87">
        <f t="shared" si="840"/>
        <v>0</v>
      </c>
      <c r="BQ273" s="87">
        <f t="shared" si="840"/>
        <v>403</v>
      </c>
      <c r="BR273" s="87"/>
      <c r="BS273" s="87">
        <f t="shared" si="840"/>
        <v>26</v>
      </c>
      <c r="BT273" s="87">
        <f t="shared" si="840"/>
        <v>869094.05856000015</v>
      </c>
      <c r="BU273" s="87">
        <f t="shared" si="840"/>
        <v>0</v>
      </c>
      <c r="BV273" s="87">
        <f t="shared" si="840"/>
        <v>0</v>
      </c>
      <c r="BW273" s="87">
        <f t="shared" si="840"/>
        <v>173</v>
      </c>
      <c r="BX273" s="87"/>
      <c r="BY273" s="87">
        <f t="shared" si="840"/>
        <v>392</v>
      </c>
      <c r="BZ273" s="87">
        <f t="shared" si="840"/>
        <v>0</v>
      </c>
      <c r="CA273" s="87">
        <f t="shared" si="840"/>
        <v>207</v>
      </c>
      <c r="CB273" s="87">
        <f t="shared" si="840"/>
        <v>0</v>
      </c>
      <c r="CC273" s="87">
        <f t="shared" ref="CC273:CT273" si="841">SUM(CC274:CC279)</f>
        <v>188</v>
      </c>
      <c r="CD273" s="87"/>
      <c r="CE273" s="87">
        <f t="shared" si="841"/>
        <v>195</v>
      </c>
      <c r="CF273" s="87">
        <f t="shared" si="841"/>
        <v>9449792.4175200015</v>
      </c>
      <c r="CG273" s="87">
        <f t="shared" si="841"/>
        <v>0</v>
      </c>
      <c r="CH273" s="87">
        <f t="shared" si="841"/>
        <v>0</v>
      </c>
      <c r="CI273" s="87">
        <f t="shared" si="841"/>
        <v>0</v>
      </c>
      <c r="CJ273" s="87">
        <f t="shared" si="841"/>
        <v>0</v>
      </c>
      <c r="CK273" s="87">
        <f t="shared" si="841"/>
        <v>5</v>
      </c>
      <c r="CL273" s="87"/>
      <c r="CM273" s="87">
        <f t="shared" si="841"/>
        <v>86</v>
      </c>
      <c r="CN273" s="87">
        <f t="shared" si="841"/>
        <v>4583079.7521599997</v>
      </c>
      <c r="CO273" s="87">
        <f t="shared" si="841"/>
        <v>66</v>
      </c>
      <c r="CP273" s="87"/>
      <c r="CQ273" s="87">
        <f t="shared" si="841"/>
        <v>65</v>
      </c>
      <c r="CR273" s="87"/>
      <c r="CS273" s="87">
        <f t="shared" si="841"/>
        <v>0</v>
      </c>
      <c r="CT273" s="87">
        <f t="shared" si="841"/>
        <v>0</v>
      </c>
      <c r="CU273" s="87">
        <f>SUM(CU274:CU279)</f>
        <v>8423</v>
      </c>
      <c r="CV273" s="87">
        <f t="shared" ref="CV273" si="842">SUM(CV274:CV279)</f>
        <v>341823341.98700798</v>
      </c>
    </row>
    <row r="274" spans="1:100" ht="22.5" customHeight="1" x14ac:dyDescent="0.25">
      <c r="A274" s="76"/>
      <c r="B274" s="98">
        <v>238</v>
      </c>
      <c r="C274" s="99" t="s">
        <v>629</v>
      </c>
      <c r="D274" s="126" t="s">
        <v>630</v>
      </c>
      <c r="E274" s="80">
        <v>28004</v>
      </c>
      <c r="F274" s="101">
        <v>0.85</v>
      </c>
      <c r="G274" s="89">
        <v>1</v>
      </c>
      <c r="H274" s="90"/>
      <c r="I274" s="90"/>
      <c r="J274" s="90"/>
      <c r="K274" s="53"/>
      <c r="L274" s="102">
        <v>1.4</v>
      </c>
      <c r="M274" s="102">
        <v>1.68</v>
      </c>
      <c r="N274" s="102">
        <v>2.23</v>
      </c>
      <c r="O274" s="103">
        <v>2.57</v>
      </c>
      <c r="P274" s="104">
        <v>50</v>
      </c>
      <c r="Q274" s="104">
        <f t="shared" ref="Q274:Q279" si="843">(P274*$E274*$F274*$G274*$L274*$Q$11)</f>
        <v>1832861.8</v>
      </c>
      <c r="R274" s="104"/>
      <c r="S274" s="104">
        <f t="shared" ref="S274:S279" si="844">(R274*$E274*$F274*$G274*$L274*$S$11)</f>
        <v>0</v>
      </c>
      <c r="T274" s="104">
        <v>26</v>
      </c>
      <c r="U274" s="104">
        <f t="shared" ref="U274:U279" si="845">(T274*$E274*$F274*$G274*$L274*$U$11)</f>
        <v>1213021.264</v>
      </c>
      <c r="V274" s="104"/>
      <c r="W274" s="105">
        <f t="shared" ref="W274:W279" si="846">(V274*$E274*$F274*$G274*$L274*$W$11)</f>
        <v>0</v>
      </c>
      <c r="X274" s="104"/>
      <c r="Y274" s="104">
        <f t="shared" ref="Y274:Y279" si="847">(X274*$E274*$F274*$G274*$L274*$Y$11)</f>
        <v>0</v>
      </c>
      <c r="Z274" s="104"/>
      <c r="AA274" s="104">
        <f t="shared" ref="AA274:AA279" si="848">(Z274*$E274*$F274*$G274*$L274*$AA$11)</f>
        <v>0</v>
      </c>
      <c r="AB274" s="104"/>
      <c r="AC274" s="104"/>
      <c r="AD274" s="104">
        <v>5</v>
      </c>
      <c r="AE274" s="104">
        <f t="shared" ref="AE274:AE279" si="849">(AD274*$E274*$F274*$G274*$L274*$AE$11)</f>
        <v>183286.18</v>
      </c>
      <c r="AF274" s="104">
        <v>10</v>
      </c>
      <c r="AG274" s="105">
        <f t="shared" ref="AG274:AG279" si="850">(AF274*$E274*$F274*$G274*$L274*$AG$11)</f>
        <v>366572.36</v>
      </c>
      <c r="AH274" s="104">
        <v>4</v>
      </c>
      <c r="AI274" s="104">
        <f t="shared" ref="AI274:AI279" si="851">(AH274*$E274*$F274*$G274*$L274*$AI$11)</f>
        <v>173288.75199999998</v>
      </c>
      <c r="AJ274" s="104">
        <v>2</v>
      </c>
      <c r="AK274" s="104">
        <f t="shared" ref="AK274:AK279" si="852">(AJ274*$E274*$F274*$G274*$M274*$AK$11)</f>
        <v>103973.25119999998</v>
      </c>
      <c r="AL274" s="107"/>
      <c r="AM274" s="104">
        <f t="shared" ref="AM274:AM279" si="853">(AL274*$E274*$F274*$G274*$M274*$AM$11)</f>
        <v>0</v>
      </c>
      <c r="AN274" s="104"/>
      <c r="AO274" s="108">
        <f t="shared" ref="AO274:AO279" si="854">(AN274*$E274*$F274*$G274*$M274*$AO$11)</f>
        <v>0</v>
      </c>
      <c r="AP274" s="104"/>
      <c r="AQ274" s="104">
        <f t="shared" ref="AQ274:AQ279" si="855">(AP274*$E274*$F274*$G274*$L274*$AQ$11)</f>
        <v>0</v>
      </c>
      <c r="AR274" s="104"/>
      <c r="AS274" s="105">
        <f t="shared" ref="AS274:AS279" si="856">(AR274*$E274*$F274*$G274*$L274*$AS$11)</f>
        <v>0</v>
      </c>
      <c r="AT274" s="104">
        <v>40</v>
      </c>
      <c r="AU274" s="104"/>
      <c r="AV274" s="88" t="e">
        <f>AU274-#REF!</f>
        <v>#REF!</v>
      </c>
      <c r="AW274" s="104">
        <v>4</v>
      </c>
      <c r="AX274" s="104">
        <f t="shared" ref="AX274:AX279" si="857">(AW274*$E274*$F274*$G274*$M274*$AX$11)</f>
        <v>175954.73279999997</v>
      </c>
      <c r="AY274" s="104"/>
      <c r="AZ274" s="104">
        <f t="shared" ref="AZ274:AZ279" si="858">(AY274*$E274*$F274*$G274*$M274*$AZ$11)</f>
        <v>0</v>
      </c>
      <c r="BA274" s="104"/>
      <c r="BB274" s="105">
        <f t="shared" ref="BB274:BB279" si="859">(BA274*$E274*$F274*$G274*$M274*$BB$11)</f>
        <v>0</v>
      </c>
      <c r="BC274" s="104">
        <v>120</v>
      </c>
      <c r="BD274" s="104"/>
      <c r="BE274" s="104"/>
      <c r="BF274" s="104">
        <f t="shared" ref="BF274:BF279" si="860">(BE274*$E274*$F274*$G274*$M274*$BF$11)</f>
        <v>0</v>
      </c>
      <c r="BG274" s="104">
        <v>9</v>
      </c>
      <c r="BH274" s="105"/>
      <c r="BI274" s="104"/>
      <c r="BJ274" s="108">
        <f t="shared" ref="BJ274:BJ279" si="861">(BI274*$E274*$F274*$G274*$M274*$BJ$11)</f>
        <v>0</v>
      </c>
      <c r="BK274" s="104"/>
      <c r="BL274" s="104">
        <f t="shared" ref="BL274:BL279" si="862">(BK274*$E274*$F274*$G274*$L274*$BL$11)</f>
        <v>0</v>
      </c>
      <c r="BM274" s="104"/>
      <c r="BN274" s="104">
        <f t="shared" ref="BN274:BN279" si="863">(BM274*$E274*$F274*$G274*$L274*$BN$11)</f>
        <v>0</v>
      </c>
      <c r="BO274" s="104"/>
      <c r="BP274" s="104">
        <f t="shared" ref="BP274:BP279" si="864">(BO274*$E274*$F274*$G274*$L274*$BP$11)</f>
        <v>0</v>
      </c>
      <c r="BQ274" s="104"/>
      <c r="BR274" s="104">
        <f t="shared" ref="BR274:BR279" si="865">(BQ274*$E274*$F274*$G274*$M274*$BR$11)</f>
        <v>0</v>
      </c>
      <c r="BS274" s="104"/>
      <c r="BT274" s="105">
        <f t="shared" ref="BT274:BT279" si="866">(BS274*$E274*$F274*$G274*$L274*$BT$11)</f>
        <v>0</v>
      </c>
      <c r="BU274" s="104"/>
      <c r="BV274" s="105">
        <f t="shared" ref="BV274:BV279" si="867">(BU274*$E274*$F274*$G274*$L274*$BV$11)</f>
        <v>0</v>
      </c>
      <c r="BW274" s="104"/>
      <c r="BX274" s="104">
        <f t="shared" ref="BX274:BX279" si="868">(BW274*$E274*$F274*$G274*$L274*$BX$11)</f>
        <v>0</v>
      </c>
      <c r="BY274" s="104"/>
      <c r="BZ274" s="104">
        <f t="shared" ref="BZ274:BZ279" si="869">(BY274*$E274*$F274*$G274*$L274*$BZ$11)</f>
        <v>0</v>
      </c>
      <c r="CA274" s="104"/>
      <c r="CB274" s="104">
        <f t="shared" ref="CB274:CB279" si="870">(CA274*$E274*$F274*$G274*$L274*$CB$11)</f>
        <v>0</v>
      </c>
      <c r="CC274" s="104">
        <f>100-12</f>
        <v>88</v>
      </c>
      <c r="CD274" s="104"/>
      <c r="CE274" s="109"/>
      <c r="CF274" s="104">
        <f t="shared" ref="CF274:CF279" si="871">(CE274*$E274*$F274*$G274*$M274*$CF$11)</f>
        <v>0</v>
      </c>
      <c r="CG274" s="104"/>
      <c r="CH274" s="108">
        <f t="shared" ref="CH274:CH279" si="872">(CG274*$E274*$F274*$G274*$M274*CH$11)</f>
        <v>0</v>
      </c>
      <c r="CI274" s="104"/>
      <c r="CJ274" s="104">
        <f t="shared" ref="CJ274:CJ279" si="873">(CI274*$E274*$F274*$G274*$M274*$CJ$11)</f>
        <v>0</v>
      </c>
      <c r="CK274" s="110"/>
      <c r="CL274" s="104">
        <f t="shared" ref="CL274:CL279" si="874">(CK274*$E274*$F274*$G274*$M274*$CL$11)</f>
        <v>0</v>
      </c>
      <c r="CM274" s="104"/>
      <c r="CN274" s="104">
        <f t="shared" ref="CN274:CN279" si="875">(CM274*$E274*$F274*$G274*$M274*$CN$11)</f>
        <v>0</v>
      </c>
      <c r="CO274" s="104">
        <v>50</v>
      </c>
      <c r="CP274" s="104"/>
      <c r="CQ274" s="104"/>
      <c r="CR274" s="111"/>
      <c r="CS274" s="104"/>
      <c r="CT274" s="104">
        <f t="shared" ref="CT274:CT279" si="876">(CS274*$E274*$F274*$G274*$L274*CT$11)/12*6+(CS274*$E274*$F274*$G274*1*CT$11)/12*6</f>
        <v>0</v>
      </c>
      <c r="CU274" s="105">
        <f t="shared" ref="CU274:CV279" si="877">SUM(P274,R274,T274,V274,X274,Z274,AB274,AD274,AF274,AL274,BO274,AH274,AR274,CA274,AT274,AW274,AJ274,BA274,AN274,BC274,CC274,BE274,BG274,BI274,BQ274,BK274,BM274,BS274,BU274,BW274,BY274,CE274,AY274,AP274,CG274,CI274,CK274,CM274,CO274,CQ274,CS274)</f>
        <v>408</v>
      </c>
      <c r="CV274" s="105">
        <f t="shared" si="877"/>
        <v>4048958.34</v>
      </c>
    </row>
    <row r="275" spans="1:100" ht="45" customHeight="1" x14ac:dyDescent="0.25">
      <c r="A275" s="76"/>
      <c r="B275" s="98">
        <v>239</v>
      </c>
      <c r="C275" s="99" t="s">
        <v>631</v>
      </c>
      <c r="D275" s="126" t="s">
        <v>632</v>
      </c>
      <c r="E275" s="80">
        <v>28004</v>
      </c>
      <c r="F275" s="101">
        <v>2.48</v>
      </c>
      <c r="G275" s="89">
        <v>1</v>
      </c>
      <c r="H275" s="90"/>
      <c r="I275" s="90"/>
      <c r="J275" s="90"/>
      <c r="K275" s="53"/>
      <c r="L275" s="102">
        <v>1.4</v>
      </c>
      <c r="M275" s="102">
        <v>1.68</v>
      </c>
      <c r="N275" s="102">
        <v>2.23</v>
      </c>
      <c r="O275" s="103">
        <v>2.57</v>
      </c>
      <c r="P275" s="104">
        <v>1</v>
      </c>
      <c r="Q275" s="104">
        <f t="shared" si="843"/>
        <v>106952.8768</v>
      </c>
      <c r="R275" s="104"/>
      <c r="S275" s="104">
        <f t="shared" si="844"/>
        <v>0</v>
      </c>
      <c r="T275" s="104">
        <v>111</v>
      </c>
      <c r="U275" s="104">
        <f t="shared" si="845"/>
        <v>15109524.595199998</v>
      </c>
      <c r="V275" s="104"/>
      <c r="W275" s="105">
        <f t="shared" si="846"/>
        <v>0</v>
      </c>
      <c r="X275" s="104"/>
      <c r="Y275" s="104">
        <f t="shared" si="847"/>
        <v>0</v>
      </c>
      <c r="Z275" s="104"/>
      <c r="AA275" s="104">
        <f t="shared" si="848"/>
        <v>0</v>
      </c>
      <c r="AB275" s="104"/>
      <c r="AC275" s="104"/>
      <c r="AD275" s="104"/>
      <c r="AE275" s="104">
        <f t="shared" si="849"/>
        <v>0</v>
      </c>
      <c r="AF275" s="104">
        <v>0</v>
      </c>
      <c r="AG275" s="105">
        <f t="shared" si="850"/>
        <v>0</v>
      </c>
      <c r="AH275" s="104"/>
      <c r="AI275" s="104">
        <f t="shared" si="851"/>
        <v>0</v>
      </c>
      <c r="AJ275" s="104"/>
      <c r="AK275" s="104">
        <f t="shared" si="852"/>
        <v>0</v>
      </c>
      <c r="AL275" s="109"/>
      <c r="AM275" s="104">
        <f t="shared" si="853"/>
        <v>0</v>
      </c>
      <c r="AN275" s="104"/>
      <c r="AO275" s="108">
        <f t="shared" si="854"/>
        <v>0</v>
      </c>
      <c r="AP275" s="104"/>
      <c r="AQ275" s="104">
        <f t="shared" si="855"/>
        <v>0</v>
      </c>
      <c r="AR275" s="104"/>
      <c r="AS275" s="105">
        <f t="shared" si="856"/>
        <v>0</v>
      </c>
      <c r="AT275" s="104"/>
      <c r="AU275" s="104">
        <f t="shared" ref="AU274:AU279" si="878">(AT275*$E275*$F275*$G275*$L275*$AU$11)</f>
        <v>0</v>
      </c>
      <c r="AV275" s="88" t="e">
        <f>AU275-#REF!</f>
        <v>#REF!</v>
      </c>
      <c r="AW275" s="104">
        <v>0</v>
      </c>
      <c r="AX275" s="104">
        <f t="shared" si="857"/>
        <v>0</v>
      </c>
      <c r="AY275" s="104"/>
      <c r="AZ275" s="104">
        <f t="shared" si="858"/>
        <v>0</v>
      </c>
      <c r="BA275" s="104"/>
      <c r="BB275" s="105">
        <f t="shared" si="859"/>
        <v>0</v>
      </c>
      <c r="BC275" s="104"/>
      <c r="BD275" s="104">
        <f t="shared" ref="BD274:BD279" si="879">(BC275*$E275*$F275*$G275*$M275*$BD$11)</f>
        <v>0</v>
      </c>
      <c r="BE275" s="104"/>
      <c r="BF275" s="104">
        <f t="shared" si="860"/>
        <v>0</v>
      </c>
      <c r="BG275" s="104"/>
      <c r="BH275" s="105">
        <f t="shared" ref="BH274:BH279" si="880">(BG275*$E275*$F275*$G275*$M275*$BH$11)</f>
        <v>0</v>
      </c>
      <c r="BI275" s="104"/>
      <c r="BJ275" s="108">
        <f t="shared" si="861"/>
        <v>0</v>
      </c>
      <c r="BK275" s="104">
        <v>5</v>
      </c>
      <c r="BL275" s="104">
        <f t="shared" si="862"/>
        <v>486149.43999999994</v>
      </c>
      <c r="BM275" s="104">
        <v>25</v>
      </c>
      <c r="BN275" s="104">
        <f t="shared" si="863"/>
        <v>2430747.1999999997</v>
      </c>
      <c r="BO275" s="104"/>
      <c r="BP275" s="104">
        <f t="shared" si="864"/>
        <v>0</v>
      </c>
      <c r="BQ275" s="104"/>
      <c r="BR275" s="104">
        <f t="shared" si="865"/>
        <v>0</v>
      </c>
      <c r="BS275" s="104"/>
      <c r="BT275" s="105">
        <f t="shared" si="866"/>
        <v>0</v>
      </c>
      <c r="BU275" s="104"/>
      <c r="BV275" s="105">
        <f t="shared" si="867"/>
        <v>0</v>
      </c>
      <c r="BW275" s="104"/>
      <c r="BX275" s="104">
        <f t="shared" si="868"/>
        <v>0</v>
      </c>
      <c r="BY275" s="104"/>
      <c r="BZ275" s="104">
        <f t="shared" si="869"/>
        <v>0</v>
      </c>
      <c r="CA275" s="104"/>
      <c r="CB275" s="104">
        <f t="shared" si="870"/>
        <v>0</v>
      </c>
      <c r="CC275" s="104"/>
      <c r="CD275" s="104">
        <f t="shared" ref="CD274:CD279" si="881">(CC275*$E275*$F275*$G275*$M275*$CD$11)</f>
        <v>0</v>
      </c>
      <c r="CE275" s="109"/>
      <c r="CF275" s="104">
        <f t="shared" si="871"/>
        <v>0</v>
      </c>
      <c r="CG275" s="104"/>
      <c r="CH275" s="108">
        <f t="shared" si="872"/>
        <v>0</v>
      </c>
      <c r="CI275" s="104"/>
      <c r="CJ275" s="104">
        <f t="shared" si="873"/>
        <v>0</v>
      </c>
      <c r="CK275" s="110"/>
      <c r="CL275" s="104">
        <f t="shared" si="874"/>
        <v>0</v>
      </c>
      <c r="CM275" s="104"/>
      <c r="CN275" s="104">
        <f t="shared" si="875"/>
        <v>0</v>
      </c>
      <c r="CO275" s="104"/>
      <c r="CP275" s="104">
        <f t="shared" ref="CP274:CP279" si="882">(CO275*$E275*$F275*$G275*$N275*$CP$11)</f>
        <v>0</v>
      </c>
      <c r="CQ275" s="104"/>
      <c r="CR275" s="111"/>
      <c r="CS275" s="104"/>
      <c r="CT275" s="104">
        <f t="shared" si="876"/>
        <v>0</v>
      </c>
      <c r="CU275" s="105">
        <f t="shared" si="877"/>
        <v>142</v>
      </c>
      <c r="CV275" s="105">
        <f t="shared" si="877"/>
        <v>18133374.112</v>
      </c>
    </row>
    <row r="276" spans="1:100" ht="45" customHeight="1" x14ac:dyDescent="0.25">
      <c r="A276" s="76"/>
      <c r="B276" s="98">
        <v>240</v>
      </c>
      <c r="C276" s="99" t="s">
        <v>633</v>
      </c>
      <c r="D276" s="126" t="s">
        <v>634</v>
      </c>
      <c r="E276" s="80">
        <v>28004</v>
      </c>
      <c r="F276" s="101">
        <v>0.91</v>
      </c>
      <c r="G276" s="89">
        <v>1</v>
      </c>
      <c r="H276" s="90"/>
      <c r="I276" s="90"/>
      <c r="J276" s="90"/>
      <c r="K276" s="53"/>
      <c r="L276" s="102">
        <v>1.4</v>
      </c>
      <c r="M276" s="102">
        <v>1.68</v>
      </c>
      <c r="N276" s="102">
        <v>2.23</v>
      </c>
      <c r="O276" s="103">
        <v>2.57</v>
      </c>
      <c r="P276" s="104">
        <v>8</v>
      </c>
      <c r="Q276" s="104">
        <f t="shared" si="843"/>
        <v>313958.4448</v>
      </c>
      <c r="R276" s="104"/>
      <c r="S276" s="104">
        <f t="shared" si="844"/>
        <v>0</v>
      </c>
      <c r="T276" s="104">
        <v>13</v>
      </c>
      <c r="U276" s="104">
        <f t="shared" si="845"/>
        <v>649323.14719999989</v>
      </c>
      <c r="V276" s="104"/>
      <c r="W276" s="105">
        <f t="shared" si="846"/>
        <v>0</v>
      </c>
      <c r="X276" s="104">
        <v>3</v>
      </c>
      <c r="Y276" s="104">
        <f t="shared" si="847"/>
        <v>149843.80319999997</v>
      </c>
      <c r="Z276" s="104"/>
      <c r="AA276" s="104">
        <f t="shared" si="848"/>
        <v>0</v>
      </c>
      <c r="AB276" s="104"/>
      <c r="AC276" s="104"/>
      <c r="AD276" s="104">
        <v>5</v>
      </c>
      <c r="AE276" s="104">
        <f t="shared" si="849"/>
        <v>196224.02799999999</v>
      </c>
      <c r="AF276" s="104">
        <v>5</v>
      </c>
      <c r="AG276" s="105">
        <f t="shared" si="850"/>
        <v>196224.02799999999</v>
      </c>
      <c r="AH276" s="104">
        <v>5</v>
      </c>
      <c r="AI276" s="104">
        <f t="shared" si="851"/>
        <v>231901.12399999998</v>
      </c>
      <c r="AJ276" s="104"/>
      <c r="AK276" s="104">
        <f t="shared" si="852"/>
        <v>0</v>
      </c>
      <c r="AL276" s="109">
        <v>2</v>
      </c>
      <c r="AM276" s="104">
        <f t="shared" si="853"/>
        <v>119875.04255999997</v>
      </c>
      <c r="AN276" s="104"/>
      <c r="AO276" s="108">
        <f t="shared" si="854"/>
        <v>0</v>
      </c>
      <c r="AP276" s="104"/>
      <c r="AQ276" s="104">
        <f t="shared" si="855"/>
        <v>0</v>
      </c>
      <c r="AR276" s="104"/>
      <c r="AS276" s="105">
        <f t="shared" si="856"/>
        <v>0</v>
      </c>
      <c r="AT276" s="104"/>
      <c r="AU276" s="104">
        <f t="shared" si="878"/>
        <v>0</v>
      </c>
      <c r="AV276" s="88" t="e">
        <f>AU276-#REF!</f>
        <v>#REF!</v>
      </c>
      <c r="AW276" s="104">
        <v>0</v>
      </c>
      <c r="AX276" s="104">
        <f t="shared" si="857"/>
        <v>0</v>
      </c>
      <c r="AY276" s="104"/>
      <c r="AZ276" s="104">
        <f t="shared" si="858"/>
        <v>0</v>
      </c>
      <c r="BA276" s="104"/>
      <c r="BB276" s="105">
        <f t="shared" si="859"/>
        <v>0</v>
      </c>
      <c r="BC276" s="104"/>
      <c r="BD276" s="104">
        <f t="shared" si="879"/>
        <v>0</v>
      </c>
      <c r="BE276" s="104"/>
      <c r="BF276" s="104">
        <f t="shared" si="860"/>
        <v>0</v>
      </c>
      <c r="BG276" s="104">
        <v>7</v>
      </c>
      <c r="BH276" s="105"/>
      <c r="BI276" s="104"/>
      <c r="BJ276" s="108">
        <f t="shared" si="861"/>
        <v>0</v>
      </c>
      <c r="BK276" s="104"/>
      <c r="BL276" s="104">
        <f t="shared" si="862"/>
        <v>0</v>
      </c>
      <c r="BM276" s="104"/>
      <c r="BN276" s="104">
        <f t="shared" si="863"/>
        <v>0</v>
      </c>
      <c r="BO276" s="104"/>
      <c r="BP276" s="104">
        <f t="shared" si="864"/>
        <v>0</v>
      </c>
      <c r="BQ276" s="104"/>
      <c r="BR276" s="104">
        <f t="shared" si="865"/>
        <v>0</v>
      </c>
      <c r="BS276" s="104"/>
      <c r="BT276" s="105">
        <f t="shared" si="866"/>
        <v>0</v>
      </c>
      <c r="BU276" s="104"/>
      <c r="BV276" s="105">
        <f t="shared" si="867"/>
        <v>0</v>
      </c>
      <c r="BW276" s="104"/>
      <c r="BX276" s="104">
        <f t="shared" si="868"/>
        <v>0</v>
      </c>
      <c r="BY276" s="104"/>
      <c r="BZ276" s="104">
        <f t="shared" si="869"/>
        <v>0</v>
      </c>
      <c r="CA276" s="104"/>
      <c r="CB276" s="104">
        <f t="shared" si="870"/>
        <v>0</v>
      </c>
      <c r="CC276" s="104"/>
      <c r="CD276" s="104">
        <f t="shared" si="881"/>
        <v>0</v>
      </c>
      <c r="CE276" s="109"/>
      <c r="CF276" s="104">
        <f t="shared" si="871"/>
        <v>0</v>
      </c>
      <c r="CG276" s="104"/>
      <c r="CH276" s="108">
        <f t="shared" si="872"/>
        <v>0</v>
      </c>
      <c r="CI276" s="104"/>
      <c r="CJ276" s="104">
        <f t="shared" si="873"/>
        <v>0</v>
      </c>
      <c r="CK276" s="110"/>
      <c r="CL276" s="104">
        <f t="shared" si="874"/>
        <v>0</v>
      </c>
      <c r="CM276" s="104"/>
      <c r="CN276" s="104">
        <f t="shared" si="875"/>
        <v>0</v>
      </c>
      <c r="CO276" s="104"/>
      <c r="CP276" s="104">
        <f t="shared" si="882"/>
        <v>0</v>
      </c>
      <c r="CQ276" s="104"/>
      <c r="CR276" s="111"/>
      <c r="CS276" s="104"/>
      <c r="CT276" s="104">
        <f t="shared" si="876"/>
        <v>0</v>
      </c>
      <c r="CU276" s="105">
        <f t="shared" si="877"/>
        <v>48</v>
      </c>
      <c r="CV276" s="105">
        <f t="shared" si="877"/>
        <v>1857349.6177599998</v>
      </c>
    </row>
    <row r="277" spans="1:100" ht="25.5" customHeight="1" x14ac:dyDescent="0.25">
      <c r="A277" s="76"/>
      <c r="B277" s="98">
        <v>241</v>
      </c>
      <c r="C277" s="99" t="s">
        <v>635</v>
      </c>
      <c r="D277" s="126" t="s">
        <v>636</v>
      </c>
      <c r="E277" s="80">
        <v>28004</v>
      </c>
      <c r="F277" s="101">
        <v>1.28</v>
      </c>
      <c r="G277" s="94">
        <v>0.9</v>
      </c>
      <c r="H277" s="89"/>
      <c r="I277" s="89"/>
      <c r="J277" s="89"/>
      <c r="K277" s="53"/>
      <c r="L277" s="102">
        <v>1.4</v>
      </c>
      <c r="M277" s="102">
        <v>1.68</v>
      </c>
      <c r="N277" s="102">
        <v>2.23</v>
      </c>
      <c r="O277" s="103">
        <v>2.57</v>
      </c>
      <c r="P277" s="104">
        <v>231</v>
      </c>
      <c r="Q277" s="104">
        <f t="shared" si="843"/>
        <v>11476388.689920001</v>
      </c>
      <c r="R277" s="104"/>
      <c r="S277" s="104">
        <f t="shared" si="844"/>
        <v>0</v>
      </c>
      <c r="T277" s="104">
        <v>500</v>
      </c>
      <c r="U277" s="104">
        <f t="shared" si="845"/>
        <v>31615395.839999996</v>
      </c>
      <c r="V277" s="104"/>
      <c r="W277" s="105">
        <f t="shared" si="846"/>
        <v>0</v>
      </c>
      <c r="X277" s="104"/>
      <c r="Y277" s="104">
        <f t="shared" si="847"/>
        <v>0</v>
      </c>
      <c r="Z277" s="104"/>
      <c r="AA277" s="104">
        <f t="shared" si="848"/>
        <v>0</v>
      </c>
      <c r="AB277" s="104"/>
      <c r="AC277" s="104"/>
      <c r="AD277" s="104">
        <v>300</v>
      </c>
      <c r="AE277" s="104">
        <f t="shared" si="849"/>
        <v>14904400.896</v>
      </c>
      <c r="AF277" s="104">
        <v>550</v>
      </c>
      <c r="AG277" s="105">
        <f t="shared" si="850"/>
        <v>27324734.976000004</v>
      </c>
      <c r="AH277" s="104">
        <v>550</v>
      </c>
      <c r="AI277" s="104">
        <f t="shared" si="851"/>
        <v>32292868.608000003</v>
      </c>
      <c r="AJ277" s="104">
        <v>100</v>
      </c>
      <c r="AK277" s="104">
        <f t="shared" si="852"/>
        <v>7045716.7872000011</v>
      </c>
      <c r="AL277" s="107"/>
      <c r="AM277" s="104">
        <f t="shared" si="853"/>
        <v>0</v>
      </c>
      <c r="AN277" s="104">
        <v>10</v>
      </c>
      <c r="AO277" s="108">
        <f t="shared" si="854"/>
        <v>596176.03584000014</v>
      </c>
      <c r="AP277" s="104"/>
      <c r="AQ277" s="104">
        <f t="shared" si="855"/>
        <v>0</v>
      </c>
      <c r="AR277" s="104"/>
      <c r="AS277" s="105">
        <f t="shared" si="856"/>
        <v>0</v>
      </c>
      <c r="AT277" s="104">
        <v>80</v>
      </c>
      <c r="AU277" s="104"/>
      <c r="AV277" s="88" t="e">
        <f>AU277-#REF!</f>
        <v>#REF!</v>
      </c>
      <c r="AW277" s="104">
        <v>945</v>
      </c>
      <c r="AX277" s="104">
        <f t="shared" si="857"/>
        <v>56338635.386880003</v>
      </c>
      <c r="AY277" s="104">
        <v>210</v>
      </c>
      <c r="AZ277" s="104">
        <f t="shared" si="858"/>
        <v>11381542.502400002</v>
      </c>
      <c r="BA277" s="104"/>
      <c r="BB277" s="105">
        <f t="shared" si="859"/>
        <v>0</v>
      </c>
      <c r="BC277" s="104">
        <v>65</v>
      </c>
      <c r="BD277" s="104"/>
      <c r="BE277" s="104">
        <v>14</v>
      </c>
      <c r="BF277" s="104">
        <f t="shared" si="860"/>
        <v>682892.55014399998</v>
      </c>
      <c r="BG277" s="104">
        <v>136</v>
      </c>
      <c r="BH277" s="105"/>
      <c r="BI277" s="104">
        <v>105</v>
      </c>
      <c r="BJ277" s="108"/>
      <c r="BK277" s="104">
        <v>625</v>
      </c>
      <c r="BL277" s="104">
        <f t="shared" si="862"/>
        <v>28228032</v>
      </c>
      <c r="BM277" s="104">
        <v>200</v>
      </c>
      <c r="BN277" s="104">
        <f t="shared" si="863"/>
        <v>9032970.2400000002</v>
      </c>
      <c r="BO277" s="104"/>
      <c r="BP277" s="104">
        <f t="shared" si="864"/>
        <v>0</v>
      </c>
      <c r="BQ277" s="104">
        <v>384</v>
      </c>
      <c r="BR277" s="104"/>
      <c r="BS277" s="104">
        <v>3</v>
      </c>
      <c r="BT277" s="105">
        <f t="shared" si="866"/>
        <v>108395.64288000001</v>
      </c>
      <c r="BU277" s="104"/>
      <c r="BV277" s="105">
        <f t="shared" si="867"/>
        <v>0</v>
      </c>
      <c r="BW277" s="104">
        <v>150</v>
      </c>
      <c r="BX277" s="104"/>
      <c r="BY277" s="104">
        <v>200</v>
      </c>
      <c r="BZ277" s="104"/>
      <c r="CA277" s="104">
        <v>200</v>
      </c>
      <c r="CB277" s="104"/>
      <c r="CC277" s="104">
        <v>85</v>
      </c>
      <c r="CD277" s="104"/>
      <c r="CE277" s="109">
        <v>180</v>
      </c>
      <c r="CF277" s="104">
        <f t="shared" si="871"/>
        <v>8780047.0732800011</v>
      </c>
      <c r="CG277" s="104"/>
      <c r="CH277" s="108">
        <f t="shared" si="872"/>
        <v>0</v>
      </c>
      <c r="CI277" s="104"/>
      <c r="CJ277" s="104">
        <f t="shared" si="873"/>
        <v>0</v>
      </c>
      <c r="CK277" s="110">
        <v>3</v>
      </c>
      <c r="CL277" s="104"/>
      <c r="CM277" s="104">
        <v>65</v>
      </c>
      <c r="CN277" s="104">
        <f t="shared" si="875"/>
        <v>3522858.3936000001</v>
      </c>
      <c r="CO277" s="104">
        <v>10</v>
      </c>
      <c r="CP277" s="104"/>
      <c r="CQ277" s="104">
        <v>55</v>
      </c>
      <c r="CR277" s="111"/>
      <c r="CS277" s="104"/>
      <c r="CT277" s="104">
        <f t="shared" si="876"/>
        <v>0</v>
      </c>
      <c r="CU277" s="105">
        <f t="shared" si="877"/>
        <v>5956</v>
      </c>
      <c r="CV277" s="105">
        <f t="shared" si="877"/>
        <v>243331055.62214401</v>
      </c>
    </row>
    <row r="278" spans="1:100" ht="21.75" customHeight="1" x14ac:dyDescent="0.25">
      <c r="A278" s="76"/>
      <c r="B278" s="98">
        <v>242</v>
      </c>
      <c r="C278" s="99" t="s">
        <v>637</v>
      </c>
      <c r="D278" s="126" t="s">
        <v>638</v>
      </c>
      <c r="E278" s="80">
        <v>28004</v>
      </c>
      <c r="F278" s="101">
        <v>1.1100000000000001</v>
      </c>
      <c r="G278" s="94">
        <v>0.95</v>
      </c>
      <c r="H278" s="90"/>
      <c r="I278" s="90"/>
      <c r="J278" s="90"/>
      <c r="K278" s="53"/>
      <c r="L278" s="102">
        <v>1.4</v>
      </c>
      <c r="M278" s="102">
        <v>1.68</v>
      </c>
      <c r="N278" s="102">
        <v>2.23</v>
      </c>
      <c r="O278" s="103">
        <v>2.57</v>
      </c>
      <c r="P278" s="104">
        <v>440</v>
      </c>
      <c r="Q278" s="104">
        <f t="shared" si="843"/>
        <v>20009675.716800001</v>
      </c>
      <c r="R278" s="104"/>
      <c r="S278" s="104">
        <f t="shared" si="844"/>
        <v>0</v>
      </c>
      <c r="T278" s="104"/>
      <c r="U278" s="104">
        <f t="shared" si="845"/>
        <v>0</v>
      </c>
      <c r="V278" s="104"/>
      <c r="W278" s="105">
        <f t="shared" si="846"/>
        <v>0</v>
      </c>
      <c r="X278" s="104"/>
      <c r="Y278" s="104">
        <f t="shared" si="847"/>
        <v>0</v>
      </c>
      <c r="Z278" s="104"/>
      <c r="AA278" s="104">
        <f t="shared" si="848"/>
        <v>0</v>
      </c>
      <c r="AB278" s="104"/>
      <c r="AC278" s="104"/>
      <c r="AD278" s="104">
        <v>80</v>
      </c>
      <c r="AE278" s="104">
        <f t="shared" si="849"/>
        <v>3638122.8576000002</v>
      </c>
      <c r="AF278" s="104">
        <v>105</v>
      </c>
      <c r="AG278" s="105">
        <f t="shared" si="850"/>
        <v>4775036.2506000008</v>
      </c>
      <c r="AH278" s="104">
        <v>39</v>
      </c>
      <c r="AI278" s="104">
        <f t="shared" si="851"/>
        <v>2096054.8736400001</v>
      </c>
      <c r="AJ278" s="104">
        <v>15</v>
      </c>
      <c r="AK278" s="104">
        <f t="shared" si="852"/>
        <v>967409.94168000005</v>
      </c>
      <c r="AL278" s="109"/>
      <c r="AM278" s="104">
        <f t="shared" si="853"/>
        <v>0</v>
      </c>
      <c r="AN278" s="104">
        <v>7</v>
      </c>
      <c r="AO278" s="108">
        <f t="shared" si="854"/>
        <v>382002.90004800004</v>
      </c>
      <c r="AP278" s="104"/>
      <c r="AQ278" s="104">
        <f t="shared" si="855"/>
        <v>0</v>
      </c>
      <c r="AR278" s="104"/>
      <c r="AS278" s="105">
        <f t="shared" si="856"/>
        <v>0</v>
      </c>
      <c r="AT278" s="104">
        <v>10</v>
      </c>
      <c r="AU278" s="104"/>
      <c r="AV278" s="88" t="e">
        <f>AU278-#REF!</f>
        <v>#REF!</v>
      </c>
      <c r="AW278" s="104">
        <v>126</v>
      </c>
      <c r="AX278" s="104">
        <f t="shared" si="857"/>
        <v>6876052.2008640002</v>
      </c>
      <c r="AY278" s="104"/>
      <c r="AZ278" s="104">
        <f t="shared" si="858"/>
        <v>0</v>
      </c>
      <c r="BA278" s="104"/>
      <c r="BB278" s="105">
        <f t="shared" si="859"/>
        <v>0</v>
      </c>
      <c r="BC278" s="104">
        <v>6</v>
      </c>
      <c r="BD278" s="104"/>
      <c r="BE278" s="104">
        <v>12</v>
      </c>
      <c r="BF278" s="104">
        <f t="shared" si="860"/>
        <v>535796.2753920001</v>
      </c>
      <c r="BG278" s="104">
        <v>17</v>
      </c>
      <c r="BH278" s="105"/>
      <c r="BI278" s="104">
        <v>15</v>
      </c>
      <c r="BJ278" s="108"/>
      <c r="BK278" s="104"/>
      <c r="BL278" s="104">
        <f t="shared" si="862"/>
        <v>0</v>
      </c>
      <c r="BM278" s="104"/>
      <c r="BN278" s="104">
        <f t="shared" si="863"/>
        <v>0</v>
      </c>
      <c r="BO278" s="104"/>
      <c r="BP278" s="104">
        <f t="shared" si="864"/>
        <v>0</v>
      </c>
      <c r="BQ278" s="104">
        <v>15</v>
      </c>
      <c r="BR278" s="104"/>
      <c r="BS278" s="104">
        <v>23</v>
      </c>
      <c r="BT278" s="105">
        <f t="shared" si="866"/>
        <v>760698.41568000009</v>
      </c>
      <c r="BU278" s="104"/>
      <c r="BV278" s="105">
        <f t="shared" si="867"/>
        <v>0</v>
      </c>
      <c r="BW278" s="104">
        <v>15</v>
      </c>
      <c r="BX278" s="104"/>
      <c r="BY278" s="104">
        <v>35</v>
      </c>
      <c r="BZ278" s="104"/>
      <c r="CA278" s="104">
        <v>2</v>
      </c>
      <c r="CB278" s="104"/>
      <c r="CC278" s="104"/>
      <c r="CD278" s="104">
        <f t="shared" si="881"/>
        <v>0</v>
      </c>
      <c r="CE278" s="109">
        <v>15</v>
      </c>
      <c r="CF278" s="104">
        <f t="shared" si="871"/>
        <v>669745.34424000001</v>
      </c>
      <c r="CG278" s="104"/>
      <c r="CH278" s="108">
        <f t="shared" si="872"/>
        <v>0</v>
      </c>
      <c r="CI278" s="104"/>
      <c r="CJ278" s="104">
        <f t="shared" si="873"/>
        <v>0</v>
      </c>
      <c r="CK278" s="110">
        <v>2</v>
      </c>
      <c r="CL278" s="104"/>
      <c r="CM278" s="104">
        <v>19</v>
      </c>
      <c r="CN278" s="104">
        <f t="shared" si="875"/>
        <v>942604.55856000015</v>
      </c>
      <c r="CO278" s="104">
        <v>6</v>
      </c>
      <c r="CP278" s="104"/>
      <c r="CQ278" s="104">
        <v>5</v>
      </c>
      <c r="CR278" s="111"/>
      <c r="CS278" s="104"/>
      <c r="CT278" s="104">
        <f t="shared" si="876"/>
        <v>0</v>
      </c>
      <c r="CU278" s="105">
        <f t="shared" si="877"/>
        <v>1009</v>
      </c>
      <c r="CV278" s="105">
        <f t="shared" si="877"/>
        <v>41653199.335104011</v>
      </c>
    </row>
    <row r="279" spans="1:100" ht="21.75" customHeight="1" x14ac:dyDescent="0.25">
      <c r="A279" s="76"/>
      <c r="B279" s="98">
        <v>243</v>
      </c>
      <c r="C279" s="99" t="s">
        <v>639</v>
      </c>
      <c r="D279" s="126" t="s">
        <v>640</v>
      </c>
      <c r="E279" s="80">
        <v>28004</v>
      </c>
      <c r="F279" s="101">
        <v>1.25</v>
      </c>
      <c r="G279" s="89">
        <v>1</v>
      </c>
      <c r="H279" s="90"/>
      <c r="I279" s="90"/>
      <c r="J279" s="90"/>
      <c r="K279" s="53"/>
      <c r="L279" s="102">
        <v>1.4</v>
      </c>
      <c r="M279" s="102">
        <v>1.68</v>
      </c>
      <c r="N279" s="102">
        <v>2.23</v>
      </c>
      <c r="O279" s="103">
        <v>2.57</v>
      </c>
      <c r="P279" s="104"/>
      <c r="Q279" s="104">
        <f t="shared" si="843"/>
        <v>0</v>
      </c>
      <c r="R279" s="104"/>
      <c r="S279" s="104">
        <f t="shared" si="844"/>
        <v>0</v>
      </c>
      <c r="T279" s="104">
        <v>39</v>
      </c>
      <c r="U279" s="104">
        <f t="shared" si="845"/>
        <v>2675782.1999999997</v>
      </c>
      <c r="V279" s="104"/>
      <c r="W279" s="105">
        <f t="shared" si="846"/>
        <v>0</v>
      </c>
      <c r="X279" s="104"/>
      <c r="Y279" s="104">
        <f t="shared" si="847"/>
        <v>0</v>
      </c>
      <c r="Z279" s="104"/>
      <c r="AA279" s="104">
        <f t="shared" si="848"/>
        <v>0</v>
      </c>
      <c r="AB279" s="104"/>
      <c r="AC279" s="104"/>
      <c r="AD279" s="104"/>
      <c r="AE279" s="104">
        <f t="shared" si="849"/>
        <v>0</v>
      </c>
      <c r="AF279" s="104">
        <v>0</v>
      </c>
      <c r="AG279" s="105">
        <f t="shared" si="850"/>
        <v>0</v>
      </c>
      <c r="AH279" s="104"/>
      <c r="AI279" s="104">
        <f t="shared" si="851"/>
        <v>0</v>
      </c>
      <c r="AJ279" s="104"/>
      <c r="AK279" s="104">
        <f t="shared" si="852"/>
        <v>0</v>
      </c>
      <c r="AL279" s="109"/>
      <c r="AM279" s="104">
        <f t="shared" si="853"/>
        <v>0</v>
      </c>
      <c r="AN279" s="104">
        <v>5</v>
      </c>
      <c r="AO279" s="108">
        <f t="shared" si="854"/>
        <v>323446.2</v>
      </c>
      <c r="AP279" s="104"/>
      <c r="AQ279" s="104">
        <f t="shared" si="855"/>
        <v>0</v>
      </c>
      <c r="AR279" s="104"/>
      <c r="AS279" s="105">
        <f t="shared" si="856"/>
        <v>0</v>
      </c>
      <c r="AT279" s="104">
        <v>10</v>
      </c>
      <c r="AU279" s="104"/>
      <c r="AV279" s="88" t="e">
        <f>AU279-#REF!</f>
        <v>#REF!</v>
      </c>
      <c r="AW279" s="104">
        <v>24</v>
      </c>
      <c r="AX279" s="104">
        <f t="shared" si="857"/>
        <v>1552541.76</v>
      </c>
      <c r="AY279" s="104">
        <v>45</v>
      </c>
      <c r="AZ279" s="104">
        <f t="shared" si="858"/>
        <v>2646378</v>
      </c>
      <c r="BA279" s="104"/>
      <c r="BB279" s="105">
        <f t="shared" si="859"/>
        <v>0</v>
      </c>
      <c r="BC279" s="104">
        <v>4</v>
      </c>
      <c r="BD279" s="104"/>
      <c r="BE279" s="104"/>
      <c r="BF279" s="104">
        <f t="shared" si="860"/>
        <v>0</v>
      </c>
      <c r="BG279" s="104">
        <v>6</v>
      </c>
      <c r="BH279" s="105"/>
      <c r="BI279" s="104">
        <v>11</v>
      </c>
      <c r="BJ279" s="108"/>
      <c r="BK279" s="104">
        <v>320</v>
      </c>
      <c r="BL279" s="104">
        <f t="shared" si="862"/>
        <v>15682239.999999998</v>
      </c>
      <c r="BM279" s="104">
        <v>200</v>
      </c>
      <c r="BN279" s="104">
        <f t="shared" si="863"/>
        <v>9801400</v>
      </c>
      <c r="BO279" s="104"/>
      <c r="BP279" s="104">
        <f t="shared" si="864"/>
        <v>0</v>
      </c>
      <c r="BQ279" s="104">
        <v>4</v>
      </c>
      <c r="BR279" s="104"/>
      <c r="BS279" s="104"/>
      <c r="BT279" s="105">
        <f t="shared" si="866"/>
        <v>0</v>
      </c>
      <c r="BU279" s="104"/>
      <c r="BV279" s="105">
        <f t="shared" si="867"/>
        <v>0</v>
      </c>
      <c r="BW279" s="104">
        <v>8</v>
      </c>
      <c r="BX279" s="104"/>
      <c r="BY279" s="104">
        <v>157</v>
      </c>
      <c r="BZ279" s="104"/>
      <c r="CA279" s="104">
        <v>5</v>
      </c>
      <c r="CB279" s="104"/>
      <c r="CC279" s="104">
        <v>15</v>
      </c>
      <c r="CD279" s="104"/>
      <c r="CE279" s="109"/>
      <c r="CF279" s="104">
        <f t="shared" si="871"/>
        <v>0</v>
      </c>
      <c r="CG279" s="104"/>
      <c r="CH279" s="108">
        <f t="shared" si="872"/>
        <v>0</v>
      </c>
      <c r="CI279" s="104"/>
      <c r="CJ279" s="104">
        <f t="shared" si="873"/>
        <v>0</v>
      </c>
      <c r="CK279" s="110"/>
      <c r="CL279" s="104">
        <f t="shared" si="874"/>
        <v>0</v>
      </c>
      <c r="CM279" s="104">
        <v>2</v>
      </c>
      <c r="CN279" s="104">
        <f t="shared" si="875"/>
        <v>117616.8</v>
      </c>
      <c r="CO279" s="104"/>
      <c r="CP279" s="104">
        <f t="shared" si="882"/>
        <v>0</v>
      </c>
      <c r="CQ279" s="104">
        <v>5</v>
      </c>
      <c r="CR279" s="111"/>
      <c r="CS279" s="104"/>
      <c r="CT279" s="104">
        <f t="shared" si="876"/>
        <v>0</v>
      </c>
      <c r="CU279" s="105">
        <f t="shared" si="877"/>
        <v>860</v>
      </c>
      <c r="CV279" s="105">
        <f t="shared" si="877"/>
        <v>32799404.959999997</v>
      </c>
    </row>
    <row r="280" spans="1:100" ht="15.75" customHeight="1" x14ac:dyDescent="0.25">
      <c r="A280" s="93">
        <v>24</v>
      </c>
      <c r="B280" s="119"/>
      <c r="C280" s="78" t="s">
        <v>641</v>
      </c>
      <c r="D280" s="127" t="s">
        <v>642</v>
      </c>
      <c r="E280" s="80">
        <v>28004</v>
      </c>
      <c r="F280" s="120">
        <v>1.44</v>
      </c>
      <c r="G280" s="96"/>
      <c r="H280" s="102"/>
      <c r="I280" s="102"/>
      <c r="J280" s="102"/>
      <c r="K280" s="95"/>
      <c r="L280" s="96">
        <v>1.4</v>
      </c>
      <c r="M280" s="96">
        <v>1.68</v>
      </c>
      <c r="N280" s="96">
        <v>2.23</v>
      </c>
      <c r="O280" s="97">
        <v>2.57</v>
      </c>
      <c r="P280" s="87">
        <f t="shared" ref="P280:BX280" si="883">SUM(P281:P284)</f>
        <v>446</v>
      </c>
      <c r="Q280" s="87">
        <f t="shared" si="883"/>
        <v>29542972.141759999</v>
      </c>
      <c r="R280" s="87">
        <f t="shared" si="883"/>
        <v>10</v>
      </c>
      <c r="S280" s="87">
        <f t="shared" si="883"/>
        <v>648186.18480000005</v>
      </c>
      <c r="T280" s="87">
        <f t="shared" si="883"/>
        <v>46</v>
      </c>
      <c r="U280" s="87">
        <f t="shared" si="883"/>
        <v>3942538.6593599995</v>
      </c>
      <c r="V280" s="87">
        <f t="shared" si="883"/>
        <v>0</v>
      </c>
      <c r="W280" s="87">
        <f t="shared" si="883"/>
        <v>0</v>
      </c>
      <c r="X280" s="87">
        <f t="shared" si="883"/>
        <v>0</v>
      </c>
      <c r="Y280" s="87">
        <f t="shared" si="883"/>
        <v>0</v>
      </c>
      <c r="Z280" s="87">
        <f t="shared" si="883"/>
        <v>0</v>
      </c>
      <c r="AA280" s="87">
        <f t="shared" si="883"/>
        <v>0</v>
      </c>
      <c r="AB280" s="87">
        <f t="shared" si="883"/>
        <v>0</v>
      </c>
      <c r="AC280" s="87">
        <f t="shared" si="883"/>
        <v>0</v>
      </c>
      <c r="AD280" s="87">
        <f t="shared" si="883"/>
        <v>25</v>
      </c>
      <c r="AE280" s="87">
        <f t="shared" si="883"/>
        <v>1620465.4620000001</v>
      </c>
      <c r="AF280" s="87">
        <f t="shared" si="883"/>
        <v>18</v>
      </c>
      <c r="AG280" s="87">
        <f t="shared" si="883"/>
        <v>1144568.2864000001</v>
      </c>
      <c r="AH280" s="87">
        <f t="shared" si="883"/>
        <v>11</v>
      </c>
      <c r="AI280" s="87">
        <f t="shared" si="883"/>
        <v>552281.44608000002</v>
      </c>
      <c r="AJ280" s="87">
        <f t="shared" si="883"/>
        <v>0</v>
      </c>
      <c r="AK280" s="87">
        <f t="shared" si="883"/>
        <v>0</v>
      </c>
      <c r="AL280" s="87">
        <f t="shared" si="883"/>
        <v>0</v>
      </c>
      <c r="AM280" s="87">
        <f t="shared" si="883"/>
        <v>0</v>
      </c>
      <c r="AN280" s="87">
        <f t="shared" si="883"/>
        <v>1</v>
      </c>
      <c r="AO280" s="87">
        <f t="shared" si="883"/>
        <v>45023.711040000002</v>
      </c>
      <c r="AP280" s="87">
        <f t="shared" si="883"/>
        <v>0</v>
      </c>
      <c r="AQ280" s="87">
        <f t="shared" si="883"/>
        <v>0</v>
      </c>
      <c r="AR280" s="87">
        <f t="shared" si="883"/>
        <v>0</v>
      </c>
      <c r="AS280" s="87">
        <f t="shared" si="883"/>
        <v>0</v>
      </c>
      <c r="AT280" s="87">
        <f t="shared" si="883"/>
        <v>7</v>
      </c>
      <c r="AU280" s="87">
        <f t="shared" si="883"/>
        <v>0</v>
      </c>
      <c r="AV280" s="88" t="e">
        <f>AU280-#REF!</f>
        <v>#REF!</v>
      </c>
      <c r="AW280" s="87">
        <f t="shared" si="883"/>
        <v>61</v>
      </c>
      <c r="AX280" s="87">
        <f t="shared" si="883"/>
        <v>4234919.9101440003</v>
      </c>
      <c r="AY280" s="87">
        <f t="shared" si="883"/>
        <v>32</v>
      </c>
      <c r="AZ280" s="87">
        <f t="shared" si="883"/>
        <v>2262759.0451199999</v>
      </c>
      <c r="BA280" s="87">
        <f t="shared" si="883"/>
        <v>0</v>
      </c>
      <c r="BB280" s="87">
        <f t="shared" si="883"/>
        <v>0</v>
      </c>
      <c r="BC280" s="87">
        <f t="shared" si="883"/>
        <v>11</v>
      </c>
      <c r="BD280" s="87"/>
      <c r="BE280" s="87">
        <f t="shared" si="883"/>
        <v>11</v>
      </c>
      <c r="BF280" s="87">
        <f t="shared" si="883"/>
        <v>705714.91401600011</v>
      </c>
      <c r="BG280" s="87">
        <f t="shared" si="883"/>
        <v>18</v>
      </c>
      <c r="BH280" s="87"/>
      <c r="BI280" s="87">
        <f t="shared" si="883"/>
        <v>20</v>
      </c>
      <c r="BJ280" s="87"/>
      <c r="BK280" s="87">
        <f t="shared" si="883"/>
        <v>0</v>
      </c>
      <c r="BL280" s="87">
        <f t="shared" si="883"/>
        <v>0</v>
      </c>
      <c r="BM280" s="87">
        <f t="shared" si="883"/>
        <v>15</v>
      </c>
      <c r="BN280" s="87">
        <f t="shared" si="883"/>
        <v>883890.25199999986</v>
      </c>
      <c r="BO280" s="87">
        <f t="shared" si="883"/>
        <v>0</v>
      </c>
      <c r="BP280" s="87">
        <f t="shared" si="883"/>
        <v>0</v>
      </c>
      <c r="BQ280" s="87">
        <f t="shared" si="883"/>
        <v>9</v>
      </c>
      <c r="BR280" s="87"/>
      <c r="BS280" s="87">
        <f t="shared" si="883"/>
        <v>5</v>
      </c>
      <c r="BT280" s="87">
        <f t="shared" si="883"/>
        <v>235704.06719999999</v>
      </c>
      <c r="BU280" s="87">
        <f t="shared" si="883"/>
        <v>2</v>
      </c>
      <c r="BV280" s="87">
        <f t="shared" si="883"/>
        <v>94281.626879999996</v>
      </c>
      <c r="BW280" s="87">
        <f t="shared" si="883"/>
        <v>5</v>
      </c>
      <c r="BX280" s="87"/>
      <c r="BY280" s="87">
        <f>SUM(BY281:BY284)</f>
        <v>69</v>
      </c>
      <c r="BZ280" s="87">
        <f t="shared" ref="BZ280:CT280" si="884">SUM(BZ281:BZ284)</f>
        <v>0</v>
      </c>
      <c r="CA280" s="87">
        <f t="shared" si="884"/>
        <v>20</v>
      </c>
      <c r="CB280" s="87">
        <f t="shared" si="884"/>
        <v>0</v>
      </c>
      <c r="CC280" s="87">
        <f t="shared" si="884"/>
        <v>0</v>
      </c>
      <c r="CD280" s="87">
        <f t="shared" si="884"/>
        <v>0</v>
      </c>
      <c r="CE280" s="87">
        <f t="shared" si="884"/>
        <v>189</v>
      </c>
      <c r="CF280" s="87">
        <f t="shared" si="884"/>
        <v>12426755.957279999</v>
      </c>
      <c r="CG280" s="87">
        <f t="shared" si="884"/>
        <v>0</v>
      </c>
      <c r="CH280" s="87">
        <f t="shared" si="884"/>
        <v>0</v>
      </c>
      <c r="CI280" s="87">
        <f t="shared" si="884"/>
        <v>0</v>
      </c>
      <c r="CJ280" s="87">
        <f t="shared" si="884"/>
        <v>0</v>
      </c>
      <c r="CK280" s="87">
        <f t="shared" si="884"/>
        <v>1</v>
      </c>
      <c r="CL280" s="87"/>
      <c r="CM280" s="87">
        <f t="shared" si="884"/>
        <v>21</v>
      </c>
      <c r="CN280" s="87">
        <f t="shared" si="884"/>
        <v>1497967.5647999998</v>
      </c>
      <c r="CO280" s="87">
        <f t="shared" si="884"/>
        <v>10</v>
      </c>
      <c r="CP280" s="87"/>
      <c r="CQ280" s="87">
        <f t="shared" si="884"/>
        <v>4</v>
      </c>
      <c r="CR280" s="87"/>
      <c r="CS280" s="87">
        <f t="shared" si="884"/>
        <v>0</v>
      </c>
      <c r="CT280" s="87">
        <f t="shared" si="884"/>
        <v>0</v>
      </c>
      <c r="CU280" s="87">
        <f>SUM(CU281:CU284)</f>
        <v>1067</v>
      </c>
      <c r="CV280" s="87">
        <f t="shared" ref="CV280" si="885">SUM(CV281:CV284)</f>
        <v>59838029.228880003</v>
      </c>
    </row>
    <row r="281" spans="1:100" ht="30" x14ac:dyDescent="0.25">
      <c r="A281" s="76"/>
      <c r="B281" s="98">
        <v>244</v>
      </c>
      <c r="C281" s="99" t="s">
        <v>643</v>
      </c>
      <c r="D281" s="126" t="s">
        <v>644</v>
      </c>
      <c r="E281" s="80">
        <v>28004</v>
      </c>
      <c r="F281" s="101">
        <v>1.78</v>
      </c>
      <c r="G281" s="89">
        <v>1</v>
      </c>
      <c r="H281" s="157"/>
      <c r="I281" s="157"/>
      <c r="J281" s="157"/>
      <c r="K281" s="53"/>
      <c r="L281" s="102">
        <v>1.4</v>
      </c>
      <c r="M281" s="102">
        <v>1.68</v>
      </c>
      <c r="N281" s="102">
        <v>2.23</v>
      </c>
      <c r="O281" s="103">
        <v>2.57</v>
      </c>
      <c r="P281" s="104">
        <v>80</v>
      </c>
      <c r="Q281" s="104">
        <f t="shared" ref="Q281:Q284" si="886">(P281*$E281*$F281*$G281*$L281*$Q$11)</f>
        <v>6141165.1840000004</v>
      </c>
      <c r="R281" s="104"/>
      <c r="S281" s="104">
        <f>(R281*$E281*$F281*$G281*$L281*$S$11)</f>
        <v>0</v>
      </c>
      <c r="T281" s="104">
        <v>12</v>
      </c>
      <c r="U281" s="104">
        <f>(T281*$E281*$F281*$G281*$L281*$U$11)</f>
        <v>1172404.2623999999</v>
      </c>
      <c r="V281" s="104"/>
      <c r="W281" s="105">
        <f>(V281*$E281*$F281*$G281*$L281*$W$11)</f>
        <v>0</v>
      </c>
      <c r="X281" s="104"/>
      <c r="Y281" s="104">
        <f>(X281*$E281*$F281*$G281*$L281*$Y$11)</f>
        <v>0</v>
      </c>
      <c r="Z281" s="104"/>
      <c r="AA281" s="104">
        <f>(Z281*$E281*$F281*$G281*$L281*$AA$11)</f>
        <v>0</v>
      </c>
      <c r="AB281" s="104"/>
      <c r="AC281" s="104"/>
      <c r="AD281" s="104"/>
      <c r="AE281" s="104">
        <f>(AD281*$E281*$F281*$G281*$L281*$AE$11)</f>
        <v>0</v>
      </c>
      <c r="AF281" s="104">
        <v>5</v>
      </c>
      <c r="AG281" s="105">
        <f>(AF281*$E281*$F281*$G281*$L281*$AG$11)</f>
        <v>383822.82400000002</v>
      </c>
      <c r="AH281" s="104"/>
      <c r="AI281" s="104">
        <f>(AH281*$E281*$F281*$G281*$L281*$AI$11)</f>
        <v>0</v>
      </c>
      <c r="AJ281" s="104"/>
      <c r="AK281" s="104">
        <f>(AJ281*$E281*$F281*$G281*$M281*$AK$11)</f>
        <v>0</v>
      </c>
      <c r="AL281" s="109"/>
      <c r="AM281" s="104">
        <f>(AL281*$E281*$F281*$G281*$M281*$AM$11)</f>
        <v>0</v>
      </c>
      <c r="AN281" s="104">
        <v>0</v>
      </c>
      <c r="AO281" s="108">
        <f>(AN281*$E281*$F281*$G281*$M281*$AO$11)</f>
        <v>0</v>
      </c>
      <c r="AP281" s="104"/>
      <c r="AQ281" s="104">
        <f>(AP281*$E281*$F281*$G281*$L281*$AQ$11)</f>
        <v>0</v>
      </c>
      <c r="AR281" s="104"/>
      <c r="AS281" s="105">
        <f>(AR281*$E281*$F281*$G281*$L281*$AS$11)</f>
        <v>0</v>
      </c>
      <c r="AT281" s="104"/>
      <c r="AU281" s="104">
        <f>(AT281*$E281*$F281*$G281*$L281*$AU$11)</f>
        <v>0</v>
      </c>
      <c r="AV281" s="88" t="e">
        <f>AU281-#REF!</f>
        <v>#REF!</v>
      </c>
      <c r="AW281" s="104">
        <v>1</v>
      </c>
      <c r="AX281" s="104">
        <f>(AW281*$E281*$F281*$G281*$M281*$AX$11)</f>
        <v>92117.477760000009</v>
      </c>
      <c r="AY281" s="104"/>
      <c r="AZ281" s="104">
        <f>(AY281*$E281*$F281*$G281*$M281*$AZ$11)</f>
        <v>0</v>
      </c>
      <c r="BA281" s="104"/>
      <c r="BB281" s="105">
        <f>(BA281*$E281*$F281*$G281*$M281*$BB$11)</f>
        <v>0</v>
      </c>
      <c r="BC281" s="104"/>
      <c r="BD281" s="104">
        <f>(BC281*$E281*$F281*$G281*$M281*$BD$11)</f>
        <v>0</v>
      </c>
      <c r="BE281" s="104"/>
      <c r="BF281" s="104">
        <f>(BE281*$E281*$F281*$G281*$M281*$BF$11)</f>
        <v>0</v>
      </c>
      <c r="BG281" s="104">
        <v>3</v>
      </c>
      <c r="BH281" s="105"/>
      <c r="BI281" s="104"/>
      <c r="BJ281" s="108">
        <f>(BI281*$E281*$F281*$G281*$M281*$BJ$11)</f>
        <v>0</v>
      </c>
      <c r="BK281" s="104"/>
      <c r="BL281" s="104">
        <f>(BK281*$E281*$F281*$G281*$L281*$BL$11)</f>
        <v>0</v>
      </c>
      <c r="BM281" s="104"/>
      <c r="BN281" s="104">
        <f>(BM281*$E281*$F281*$G281*$L281*$BN$11)</f>
        <v>0</v>
      </c>
      <c r="BO281" s="104"/>
      <c r="BP281" s="104">
        <f>(BO281*$E281*$F281*$G281*$L281*$BP$11)</f>
        <v>0</v>
      </c>
      <c r="BQ281" s="104"/>
      <c r="BR281" s="104">
        <f>(BQ281*$E281*$F281*$G281*$M281*$BR$11)</f>
        <v>0</v>
      </c>
      <c r="BS281" s="104"/>
      <c r="BT281" s="105">
        <f>(BS281*$E281*$F281*$G281*$L281*$BT$11)</f>
        <v>0</v>
      </c>
      <c r="BU281" s="104"/>
      <c r="BV281" s="105">
        <f>(BU281*$E281*$F281*$G281*$L281*$BV$11)</f>
        <v>0</v>
      </c>
      <c r="BW281" s="104"/>
      <c r="BX281" s="104">
        <f>(BW281*$E281*$F281*$G281*$L281*$BX$11)</f>
        <v>0</v>
      </c>
      <c r="BY281" s="104"/>
      <c r="BZ281" s="104">
        <f>(BY281*$E281*$F281*$G281*$L281*$BZ$11)</f>
        <v>0</v>
      </c>
      <c r="CA281" s="104"/>
      <c r="CB281" s="104">
        <f>(CA281*$E281*$F281*$G281*$L281*$CB$11)</f>
        <v>0</v>
      </c>
      <c r="CC281" s="104"/>
      <c r="CD281" s="104">
        <f>(CC281*$E281*$F281*$G281*$M281*$CD$11)</f>
        <v>0</v>
      </c>
      <c r="CE281" s="109">
        <v>34</v>
      </c>
      <c r="CF281" s="104">
        <f>(CE281*$E281*$F281*$G281*$M281*$CF$11)</f>
        <v>2562540.7449600003</v>
      </c>
      <c r="CG281" s="104"/>
      <c r="CH281" s="108">
        <f t="shared" ref="CH281:CH284" si="887">(CG281*$E281*$F281*$G281*$M281*CH$11)</f>
        <v>0</v>
      </c>
      <c r="CI281" s="104"/>
      <c r="CJ281" s="104">
        <f>(CI281*$E281*$F281*$G281*$M281*$CJ$11)</f>
        <v>0</v>
      </c>
      <c r="CK281" s="110"/>
      <c r="CL281" s="104">
        <f>(CK281*$E281*$F281*$G281*$M281*$CL$11)</f>
        <v>0</v>
      </c>
      <c r="CM281" s="104">
        <v>1</v>
      </c>
      <c r="CN281" s="104">
        <f>(CM281*$E281*$F281*$G281*$M281*$CN$11)</f>
        <v>83743.161600000007</v>
      </c>
      <c r="CO281" s="104"/>
      <c r="CP281" s="104">
        <f>(CO281*$E281*$F281*$G281*$N281*$CP$11)</f>
        <v>0</v>
      </c>
      <c r="CQ281" s="104"/>
      <c r="CR281" s="111"/>
      <c r="CS281" s="104"/>
      <c r="CT281" s="104">
        <f t="shared" ref="CT281:CT284" si="888">(CS281*$E281*$F281*$G281*$L281*CT$11)/12*6+(CS281*$E281*$F281*$G281*1*CT$11)/12*6</f>
        <v>0</v>
      </c>
      <c r="CU281" s="105">
        <f t="shared" ref="CU281:CV284" si="889">SUM(P281,R281,T281,V281,X281,Z281,AB281,AD281,AF281,AL281,BO281,AH281,AR281,CA281,AT281,AW281,AJ281,BA281,AN281,BC281,CC281,BE281,BG281,BI281,BQ281,BK281,BM281,BS281,BU281,BW281,BY281,CE281,AY281,AP281,CG281,CI281,CK281,CM281,CO281,CQ281,CS281)</f>
        <v>136</v>
      </c>
      <c r="CV281" s="105">
        <f t="shared" si="889"/>
        <v>10435793.654719999</v>
      </c>
    </row>
    <row r="282" spans="1:100" s="6" customFormat="1" ht="18.75" x14ac:dyDescent="0.25">
      <c r="A282" s="76"/>
      <c r="B282" s="98">
        <v>245</v>
      </c>
      <c r="C282" s="99" t="s">
        <v>645</v>
      </c>
      <c r="D282" s="126" t="s">
        <v>646</v>
      </c>
      <c r="E282" s="80">
        <v>28004</v>
      </c>
      <c r="F282" s="101">
        <v>1.67</v>
      </c>
      <c r="G282" s="94">
        <v>0.9</v>
      </c>
      <c r="H282" s="90"/>
      <c r="I282" s="90"/>
      <c r="J282" s="90"/>
      <c r="K282" s="53"/>
      <c r="L282" s="102">
        <v>1.4</v>
      </c>
      <c r="M282" s="102">
        <v>1.68</v>
      </c>
      <c r="N282" s="102">
        <v>2.23</v>
      </c>
      <c r="O282" s="103">
        <v>2.57</v>
      </c>
      <c r="P282" s="104">
        <v>352</v>
      </c>
      <c r="Q282" s="104">
        <f t="shared" si="886"/>
        <v>22816153.70496</v>
      </c>
      <c r="R282" s="104">
        <v>10</v>
      </c>
      <c r="S282" s="104">
        <f>(R282*$E282*$F282*$G282*$L282*$S$11)</f>
        <v>648186.18480000005</v>
      </c>
      <c r="T282" s="104">
        <v>33</v>
      </c>
      <c r="U282" s="104">
        <f>(T282*$E282*$F282*$G282*$L282*$U$11)</f>
        <v>2722381.9761599996</v>
      </c>
      <c r="V282" s="104"/>
      <c r="W282" s="105">
        <f>(V282*$E282*$F282*$G282*$L282*$W$11)</f>
        <v>0</v>
      </c>
      <c r="X282" s="104"/>
      <c r="Y282" s="104">
        <f>(X282*$E282*$F282*$G282*$L282*$Y$11)</f>
        <v>0</v>
      </c>
      <c r="Z282" s="104"/>
      <c r="AA282" s="104">
        <f>(Z282*$E282*$F282*$G282*$L282*$AA$11)</f>
        <v>0</v>
      </c>
      <c r="AB282" s="104"/>
      <c r="AC282" s="104"/>
      <c r="AD282" s="104">
        <v>25</v>
      </c>
      <c r="AE282" s="104">
        <f>(AD282*$E282*$F282*$G282*$L282*$AE$11)</f>
        <v>1620465.4620000001</v>
      </c>
      <c r="AF282" s="104">
        <v>10</v>
      </c>
      <c r="AG282" s="105">
        <f>(AF282*$E282*$F282*$G282*$L282*$AG$11)</f>
        <v>648186.18480000005</v>
      </c>
      <c r="AH282" s="104">
        <v>2</v>
      </c>
      <c r="AI282" s="104">
        <f>(AH282*$E282*$F282*$G282*$L282*$AI$11)</f>
        <v>153207.64368000001</v>
      </c>
      <c r="AJ282" s="104"/>
      <c r="AK282" s="104">
        <f>(AJ282*$E282*$F282*$G282*$M282*$AK$11)</f>
        <v>0</v>
      </c>
      <c r="AL282" s="109"/>
      <c r="AM282" s="104">
        <f>(AL282*$E282*$F282*$G282*$M282*$AM$11)</f>
        <v>0</v>
      </c>
      <c r="AN282" s="104"/>
      <c r="AO282" s="108">
        <f>(AN282*$E282*$F282*$G282*$M282*$AO$11)</f>
        <v>0</v>
      </c>
      <c r="AP282" s="104"/>
      <c r="AQ282" s="104">
        <f>(AP282*$E282*$F282*$G282*$L282*$AQ$11)</f>
        <v>0</v>
      </c>
      <c r="AR282" s="104"/>
      <c r="AS282" s="105">
        <f>(AR282*$E282*$F282*$G282*$L282*$AS$11)</f>
        <v>0</v>
      </c>
      <c r="AT282" s="104">
        <v>7</v>
      </c>
      <c r="AU282" s="104"/>
      <c r="AV282" s="88" t="e">
        <f>AU282-#REF!</f>
        <v>#REF!</v>
      </c>
      <c r="AW282" s="104">
        <v>44</v>
      </c>
      <c r="AX282" s="104">
        <f>(AW282*$E282*$F282*$G282*$M282*$AX$11)</f>
        <v>3422423.0557439998</v>
      </c>
      <c r="AY282" s="104">
        <v>32</v>
      </c>
      <c r="AZ282" s="104">
        <f>(AY282*$E282*$F282*$G282*$M282*$AZ$11)</f>
        <v>2262759.0451199999</v>
      </c>
      <c r="BA282" s="104"/>
      <c r="BB282" s="105">
        <f>(BA282*$E282*$F282*$G282*$M282*$BB$11)</f>
        <v>0</v>
      </c>
      <c r="BC282" s="104">
        <v>11</v>
      </c>
      <c r="BD282" s="104"/>
      <c r="BE282" s="104">
        <v>9</v>
      </c>
      <c r="BF282" s="104">
        <f>(BE282*$E282*$F282*$G282*$M282*$BF$11)</f>
        <v>572760.88329600007</v>
      </c>
      <c r="BG282" s="104">
        <v>12</v>
      </c>
      <c r="BH282" s="105"/>
      <c r="BI282" s="104">
        <v>20</v>
      </c>
      <c r="BJ282" s="108"/>
      <c r="BK282" s="104"/>
      <c r="BL282" s="104">
        <f>(BK282*$E282*$F282*$G282*$L282*$BL$11)</f>
        <v>0</v>
      </c>
      <c r="BM282" s="104">
        <v>15</v>
      </c>
      <c r="BN282" s="104">
        <f>(BM282*$E282*$F282*$G282*$L282*$BN$11)</f>
        <v>883890.25199999986</v>
      </c>
      <c r="BO282" s="104"/>
      <c r="BP282" s="104">
        <f>(BO282*$E282*$F282*$G282*$L282*$BP$11)</f>
        <v>0</v>
      </c>
      <c r="BQ282" s="104">
        <v>7</v>
      </c>
      <c r="BR282" s="104"/>
      <c r="BS282" s="104">
        <v>5</v>
      </c>
      <c r="BT282" s="105">
        <f>(BS282*$E282*$F282*$G282*$L282*$BT$11)</f>
        <v>235704.06719999999</v>
      </c>
      <c r="BU282" s="104">
        <v>2</v>
      </c>
      <c r="BV282" s="105">
        <f>(BU282*$E282*$F282*$G282*$L282*$BV$11)</f>
        <v>94281.626879999996</v>
      </c>
      <c r="BW282" s="104">
        <v>5</v>
      </c>
      <c r="BX282" s="104"/>
      <c r="BY282" s="104">
        <v>69</v>
      </c>
      <c r="BZ282" s="104"/>
      <c r="CA282" s="104">
        <v>20</v>
      </c>
      <c r="CB282" s="104"/>
      <c r="CC282" s="104"/>
      <c r="CD282" s="104">
        <f>(CC282*$E282*$F282*$G282*$M282*$CD$11)</f>
        <v>0</v>
      </c>
      <c r="CE282" s="109">
        <v>155</v>
      </c>
      <c r="CF282" s="104">
        <f>(CE282*$E282*$F282*$G282*$M282*$CF$11)</f>
        <v>9864215.2123199981</v>
      </c>
      <c r="CG282" s="104"/>
      <c r="CH282" s="108">
        <f t="shared" si="887"/>
        <v>0</v>
      </c>
      <c r="CI282" s="104"/>
      <c r="CJ282" s="104">
        <f>(CI282*$E282*$F282*$G282*$M282*$CJ$11)</f>
        <v>0</v>
      </c>
      <c r="CK282" s="110">
        <v>1</v>
      </c>
      <c r="CL282" s="104"/>
      <c r="CM282" s="104">
        <v>20</v>
      </c>
      <c r="CN282" s="104">
        <f>(CM282*$E282*$F282*$G282*$M282*$CN$11)</f>
        <v>1414224.4031999998</v>
      </c>
      <c r="CO282" s="104">
        <v>10</v>
      </c>
      <c r="CP282" s="104"/>
      <c r="CQ282" s="104">
        <v>3</v>
      </c>
      <c r="CR282" s="111"/>
      <c r="CS282" s="104"/>
      <c r="CT282" s="104">
        <f t="shared" si="888"/>
        <v>0</v>
      </c>
      <c r="CU282" s="105">
        <f t="shared" si="889"/>
        <v>879</v>
      </c>
      <c r="CV282" s="105">
        <f t="shared" si="889"/>
        <v>47358839.702160001</v>
      </c>
    </row>
    <row r="283" spans="1:100" ht="15.75" customHeight="1" x14ac:dyDescent="0.25">
      <c r="A283" s="76"/>
      <c r="B283" s="98">
        <v>246</v>
      </c>
      <c r="C283" s="99" t="s">
        <v>647</v>
      </c>
      <c r="D283" s="126" t="s">
        <v>648</v>
      </c>
      <c r="E283" s="80">
        <v>28004</v>
      </c>
      <c r="F283" s="101">
        <v>0.87</v>
      </c>
      <c r="G283" s="89">
        <v>1</v>
      </c>
      <c r="H283" s="90"/>
      <c r="I283" s="90"/>
      <c r="J283" s="90"/>
      <c r="K283" s="53"/>
      <c r="L283" s="102">
        <v>1.4</v>
      </c>
      <c r="M283" s="102">
        <v>1.68</v>
      </c>
      <c r="N283" s="102">
        <v>2.23</v>
      </c>
      <c r="O283" s="103">
        <v>2.57</v>
      </c>
      <c r="P283" s="104">
        <v>12</v>
      </c>
      <c r="Q283" s="104">
        <f t="shared" si="886"/>
        <v>450237.11040000001</v>
      </c>
      <c r="R283" s="104">
        <v>0</v>
      </c>
      <c r="S283" s="104">
        <f>(R283*$E283*$F283*$G283*$L283*$S$11)</f>
        <v>0</v>
      </c>
      <c r="T283" s="104">
        <v>1</v>
      </c>
      <c r="U283" s="104">
        <f>(T283*$E283*$F283*$G283*$L283*$U$11)</f>
        <v>47752.420799999993</v>
      </c>
      <c r="V283" s="104"/>
      <c r="W283" s="105">
        <f>(V283*$E283*$F283*$G283*$L283*$W$11)</f>
        <v>0</v>
      </c>
      <c r="X283" s="104"/>
      <c r="Y283" s="104">
        <f>(X283*$E283*$F283*$G283*$L283*$Y$11)</f>
        <v>0</v>
      </c>
      <c r="Z283" s="104"/>
      <c r="AA283" s="104">
        <f>(Z283*$E283*$F283*$G283*$L283*$AA$11)</f>
        <v>0</v>
      </c>
      <c r="AB283" s="104"/>
      <c r="AC283" s="104"/>
      <c r="AD283" s="104"/>
      <c r="AE283" s="104">
        <f>(AD283*$E283*$F283*$G283*$L283*$AE$11)</f>
        <v>0</v>
      </c>
      <c r="AF283" s="104">
        <v>3</v>
      </c>
      <c r="AG283" s="105">
        <f>(AF283*$E283*$F283*$G283*$L283*$AG$11)</f>
        <v>112559.2776</v>
      </c>
      <c r="AH283" s="104">
        <v>9</v>
      </c>
      <c r="AI283" s="104">
        <f>(AH283*$E283*$F283*$G283*$L283*$AI$11)</f>
        <v>399073.80239999999</v>
      </c>
      <c r="AJ283" s="104"/>
      <c r="AK283" s="104">
        <f>(AJ283*$E283*$F283*$G283*$M283*$AK$11)</f>
        <v>0</v>
      </c>
      <c r="AL283" s="109"/>
      <c r="AM283" s="104">
        <f>(AL283*$E283*$F283*$G283*$M283*$AM$11)</f>
        <v>0</v>
      </c>
      <c r="AN283" s="104">
        <v>1</v>
      </c>
      <c r="AO283" s="108">
        <f>(AN283*$E283*$F283*$G283*$M283*$AO$11)</f>
        <v>45023.711040000002</v>
      </c>
      <c r="AP283" s="104"/>
      <c r="AQ283" s="104">
        <f>(AP283*$E283*$F283*$G283*$L283*$AQ$11)</f>
        <v>0</v>
      </c>
      <c r="AR283" s="104"/>
      <c r="AS283" s="105">
        <f>(AR283*$E283*$F283*$G283*$L283*$AS$11)</f>
        <v>0</v>
      </c>
      <c r="AT283" s="104"/>
      <c r="AU283" s="104">
        <f>(AT283*$E283*$F283*$G283*$L283*$AU$11)</f>
        <v>0</v>
      </c>
      <c r="AV283" s="88" t="e">
        <f>AU283-#REF!</f>
        <v>#REF!</v>
      </c>
      <c r="AW283" s="104">
        <v>16</v>
      </c>
      <c r="AX283" s="104">
        <f>(AW283*$E283*$F283*$G283*$M283*$AX$11)</f>
        <v>720379.37664000003</v>
      </c>
      <c r="AY283" s="104"/>
      <c r="AZ283" s="104">
        <f>(AY283*$E283*$F283*$G283*$M283*$AZ$11)</f>
        <v>0</v>
      </c>
      <c r="BA283" s="104"/>
      <c r="BB283" s="105">
        <f>(BA283*$E283*$F283*$G283*$M283*$BB$11)</f>
        <v>0</v>
      </c>
      <c r="BC283" s="104"/>
      <c r="BD283" s="104">
        <f>(BC283*$E283*$F283*$G283*$M283*$BD$11)</f>
        <v>0</v>
      </c>
      <c r="BE283" s="104"/>
      <c r="BF283" s="104">
        <f>(BE283*$E283*$F283*$G283*$M283*$BF$11)</f>
        <v>0</v>
      </c>
      <c r="BG283" s="104">
        <v>3</v>
      </c>
      <c r="BH283" s="105"/>
      <c r="BI283" s="104"/>
      <c r="BJ283" s="108">
        <f>(BI283*$E283*$F283*$G283*$M283*$BJ$11)</f>
        <v>0</v>
      </c>
      <c r="BK283" s="104"/>
      <c r="BL283" s="104">
        <f>(BK283*$E283*$F283*$G283*$L283*$BL$11)</f>
        <v>0</v>
      </c>
      <c r="BM283" s="104"/>
      <c r="BN283" s="104">
        <f>(BM283*$E283*$F283*$G283*$L283*$BN$11)</f>
        <v>0</v>
      </c>
      <c r="BO283" s="104"/>
      <c r="BP283" s="104">
        <f>(BO283*$E283*$F283*$G283*$L283*$BP$11)</f>
        <v>0</v>
      </c>
      <c r="BQ283" s="104">
        <v>2</v>
      </c>
      <c r="BR283" s="104"/>
      <c r="BS283" s="104"/>
      <c r="BT283" s="105">
        <f>(BS283*$E283*$F283*$G283*$L283*$BT$11)</f>
        <v>0</v>
      </c>
      <c r="BU283" s="104"/>
      <c r="BV283" s="105">
        <f>(BU283*$E283*$F283*$G283*$L283*$BV$11)</f>
        <v>0</v>
      </c>
      <c r="BW283" s="104"/>
      <c r="BX283" s="104">
        <f>(BW283*$E283*$F283*$G283*$L283*$BX$11)</f>
        <v>0</v>
      </c>
      <c r="BY283" s="104"/>
      <c r="BZ283" s="104">
        <f>(BY283*$E283*$F283*$G283*$L283*$BZ$11)</f>
        <v>0</v>
      </c>
      <c r="CA283" s="104"/>
      <c r="CB283" s="104">
        <f>(CA283*$E283*$F283*$G283*$L283*$CB$11)</f>
        <v>0</v>
      </c>
      <c r="CC283" s="104"/>
      <c r="CD283" s="104">
        <f>(CC283*$E283*$F283*$G283*$M283*$CD$11)</f>
        <v>0</v>
      </c>
      <c r="CE283" s="109"/>
      <c r="CF283" s="104">
        <f>(CE283*$E283*$F283*$G283*$M283*$CF$11)</f>
        <v>0</v>
      </c>
      <c r="CG283" s="104"/>
      <c r="CH283" s="108">
        <f t="shared" si="887"/>
        <v>0</v>
      </c>
      <c r="CI283" s="104"/>
      <c r="CJ283" s="104">
        <f>(CI283*$E283*$F283*$G283*$M283*$CJ$11)</f>
        <v>0</v>
      </c>
      <c r="CK283" s="110"/>
      <c r="CL283" s="104">
        <f>(CK283*$E283*$F283*$G283*$M283*$CL$11)</f>
        <v>0</v>
      </c>
      <c r="CM283" s="104"/>
      <c r="CN283" s="104">
        <f>(CM283*$E283*$F283*$G283*$M283*$CN$11)</f>
        <v>0</v>
      </c>
      <c r="CO283" s="104"/>
      <c r="CP283" s="104">
        <f>(CO283*$E283*$F283*$G283*$N283*$CP$11)</f>
        <v>0</v>
      </c>
      <c r="CQ283" s="104">
        <v>1</v>
      </c>
      <c r="CR283" s="111"/>
      <c r="CS283" s="104"/>
      <c r="CT283" s="104">
        <f t="shared" si="888"/>
        <v>0</v>
      </c>
      <c r="CU283" s="105">
        <f t="shared" si="889"/>
        <v>48</v>
      </c>
      <c r="CV283" s="105">
        <f t="shared" si="889"/>
        <v>1775025.69888</v>
      </c>
    </row>
    <row r="284" spans="1:100" ht="15.75" customHeight="1" x14ac:dyDescent="0.25">
      <c r="A284" s="76"/>
      <c r="B284" s="98">
        <v>247</v>
      </c>
      <c r="C284" s="99" t="s">
        <v>649</v>
      </c>
      <c r="D284" s="126" t="s">
        <v>650</v>
      </c>
      <c r="E284" s="80">
        <v>28004</v>
      </c>
      <c r="F284" s="101">
        <v>1.57</v>
      </c>
      <c r="G284" s="89">
        <v>1</v>
      </c>
      <c r="H284" s="90"/>
      <c r="I284" s="90"/>
      <c r="J284" s="90"/>
      <c r="K284" s="53"/>
      <c r="L284" s="102">
        <v>1.4</v>
      </c>
      <c r="M284" s="102">
        <v>1.68</v>
      </c>
      <c r="N284" s="102">
        <v>2.23</v>
      </c>
      <c r="O284" s="103">
        <v>2.57</v>
      </c>
      <c r="P284" s="104">
        <v>2</v>
      </c>
      <c r="Q284" s="104">
        <f t="shared" si="886"/>
        <v>135416.14240000001</v>
      </c>
      <c r="R284" s="104"/>
      <c r="S284" s="104">
        <f>(R284*$E284*$F284*$G284*$L284*$S$11)</f>
        <v>0</v>
      </c>
      <c r="T284" s="104"/>
      <c r="U284" s="104">
        <f>(T284*$E284*$F284*$G284*$L284*$U$11)</f>
        <v>0</v>
      </c>
      <c r="V284" s="104"/>
      <c r="W284" s="105">
        <f>(V284*$E284*$F284*$G284*$L284*$W$11)</f>
        <v>0</v>
      </c>
      <c r="X284" s="104"/>
      <c r="Y284" s="104">
        <f>(X284*$E284*$F284*$G284*$L284*$Y$11)</f>
        <v>0</v>
      </c>
      <c r="Z284" s="104"/>
      <c r="AA284" s="104">
        <f>(Z284*$E284*$F284*$G284*$L284*$AA$11)</f>
        <v>0</v>
      </c>
      <c r="AB284" s="104"/>
      <c r="AC284" s="104"/>
      <c r="AD284" s="104"/>
      <c r="AE284" s="104">
        <f>(AD284*$E284*$F284*$G284*$L284*$AE$11)</f>
        <v>0</v>
      </c>
      <c r="AF284" s="104">
        <v>0</v>
      </c>
      <c r="AG284" s="105">
        <f>(AF284*$E284*$F284*$G284*$L284*$AG$11)</f>
        <v>0</v>
      </c>
      <c r="AH284" s="104"/>
      <c r="AI284" s="104">
        <f>(AH284*$E284*$F284*$G284*$L284*$AI$11)</f>
        <v>0</v>
      </c>
      <c r="AJ284" s="104"/>
      <c r="AK284" s="104">
        <f>(AJ284*$E284*$F284*$G284*$M284*$AK$11)</f>
        <v>0</v>
      </c>
      <c r="AL284" s="109"/>
      <c r="AM284" s="104">
        <f>(AL284*$E284*$F284*$G284*$M284*$AM$11)</f>
        <v>0</v>
      </c>
      <c r="AN284" s="104"/>
      <c r="AO284" s="108">
        <f>(AN284*$E284*$F284*$G284*$M284*$AO$11)</f>
        <v>0</v>
      </c>
      <c r="AP284" s="104"/>
      <c r="AQ284" s="104">
        <f>(AP284*$E284*$F284*$G284*$L284*$AQ$11)</f>
        <v>0</v>
      </c>
      <c r="AR284" s="104"/>
      <c r="AS284" s="105">
        <f>(AR284*$E284*$F284*$G284*$L284*$AS$11)</f>
        <v>0</v>
      </c>
      <c r="AT284" s="104"/>
      <c r="AU284" s="104">
        <f>(AT284*$E284*$F284*$G284*$L284*$AU$11)</f>
        <v>0</v>
      </c>
      <c r="AV284" s="88" t="e">
        <f>AU284-#REF!</f>
        <v>#REF!</v>
      </c>
      <c r="AW284" s="104">
        <v>0</v>
      </c>
      <c r="AX284" s="104">
        <f>(AW284*$E284*$F284*$G284*$M284*$AX$11)</f>
        <v>0</v>
      </c>
      <c r="AY284" s="104"/>
      <c r="AZ284" s="104">
        <f>(AY284*$E284*$F284*$G284*$M284*$AZ$11)</f>
        <v>0</v>
      </c>
      <c r="BA284" s="104"/>
      <c r="BB284" s="105">
        <f>(BA284*$E284*$F284*$G284*$M284*$BB$11)</f>
        <v>0</v>
      </c>
      <c r="BC284" s="104"/>
      <c r="BD284" s="104">
        <f>(BC284*$E284*$F284*$G284*$M284*$BD$11)</f>
        <v>0</v>
      </c>
      <c r="BE284" s="104">
        <v>2</v>
      </c>
      <c r="BF284" s="104">
        <f>(BE284*$E284*$F284*$G284*$M284*$BF$11)</f>
        <v>132954.03072000001</v>
      </c>
      <c r="BG284" s="104"/>
      <c r="BH284" s="105">
        <f>(BG284*$E284*$F284*$G284*$M284*$BH$11)</f>
        <v>0</v>
      </c>
      <c r="BI284" s="104"/>
      <c r="BJ284" s="108">
        <f>(BI284*$E284*$F284*$G284*$M284*$BJ$11)</f>
        <v>0</v>
      </c>
      <c r="BK284" s="104"/>
      <c r="BL284" s="104">
        <f>(BK284*$E284*$F284*$G284*$L284*$BL$11)</f>
        <v>0</v>
      </c>
      <c r="BM284" s="104"/>
      <c r="BN284" s="104">
        <f>(BM284*$E284*$F284*$G284*$L284*$BN$11)</f>
        <v>0</v>
      </c>
      <c r="BO284" s="104"/>
      <c r="BP284" s="104">
        <f>(BO284*$E284*$F284*$G284*$L284*$BP$11)</f>
        <v>0</v>
      </c>
      <c r="BQ284" s="104"/>
      <c r="BR284" s="104">
        <f>(BQ284*$E284*$F284*$G284*$M284*$BR$11)</f>
        <v>0</v>
      </c>
      <c r="BS284" s="104"/>
      <c r="BT284" s="105">
        <f>(BS284*$E284*$F284*$G284*$L284*$BT$11)</f>
        <v>0</v>
      </c>
      <c r="BU284" s="104"/>
      <c r="BV284" s="105">
        <f>(BU284*$E284*$F284*$G284*$L284*$BV$11)</f>
        <v>0</v>
      </c>
      <c r="BW284" s="104"/>
      <c r="BX284" s="104">
        <f>(BW284*$E284*$F284*$G284*$L284*$BX$11)</f>
        <v>0</v>
      </c>
      <c r="BY284" s="104"/>
      <c r="BZ284" s="104">
        <f>(BY284*$E284*$F284*$G284*$L284*$BZ$11)</f>
        <v>0</v>
      </c>
      <c r="CA284" s="104"/>
      <c r="CB284" s="104">
        <f>(CA284*$E284*$F284*$G284*$L284*$CB$11)</f>
        <v>0</v>
      </c>
      <c r="CC284" s="104"/>
      <c r="CD284" s="104">
        <f>(CC284*$E284*$F284*$G284*$M284*$CD$11)</f>
        <v>0</v>
      </c>
      <c r="CE284" s="109"/>
      <c r="CF284" s="104">
        <f>(CE284*$E284*$F284*$G284*$M284*$CF$11)</f>
        <v>0</v>
      </c>
      <c r="CG284" s="104"/>
      <c r="CH284" s="108">
        <f t="shared" si="887"/>
        <v>0</v>
      </c>
      <c r="CI284" s="104"/>
      <c r="CJ284" s="104">
        <f>(CI284*$E284*$F284*$G284*$M284*$CJ$11)</f>
        <v>0</v>
      </c>
      <c r="CK284" s="110"/>
      <c r="CL284" s="104">
        <f>(CK284*$E284*$F284*$G284*$M284*$CL$11)</f>
        <v>0</v>
      </c>
      <c r="CM284" s="104"/>
      <c r="CN284" s="104">
        <f>(CM284*$E284*$F284*$G284*$M284*$CN$11)</f>
        <v>0</v>
      </c>
      <c r="CO284" s="104"/>
      <c r="CP284" s="104">
        <f>(CO284*$E284*$F284*$G284*$N284*$CP$11)</f>
        <v>0</v>
      </c>
      <c r="CQ284" s="104"/>
      <c r="CR284" s="111"/>
      <c r="CS284" s="104"/>
      <c r="CT284" s="104">
        <f t="shared" si="888"/>
        <v>0</v>
      </c>
      <c r="CU284" s="105">
        <f t="shared" si="889"/>
        <v>4</v>
      </c>
      <c r="CV284" s="105">
        <f t="shared" si="889"/>
        <v>268370.17312000005</v>
      </c>
    </row>
    <row r="285" spans="1:100" ht="15.75" customHeight="1" x14ac:dyDescent="0.25">
      <c r="A285" s="93">
        <v>25</v>
      </c>
      <c r="B285" s="119"/>
      <c r="C285" s="78" t="s">
        <v>651</v>
      </c>
      <c r="D285" s="127" t="s">
        <v>652</v>
      </c>
      <c r="E285" s="80">
        <v>28004</v>
      </c>
      <c r="F285" s="120">
        <v>1.18</v>
      </c>
      <c r="G285" s="96"/>
      <c r="H285" s="102"/>
      <c r="I285" s="102"/>
      <c r="J285" s="102"/>
      <c r="K285" s="95"/>
      <c r="L285" s="96">
        <v>1.4</v>
      </c>
      <c r="M285" s="96">
        <v>1.68</v>
      </c>
      <c r="N285" s="96">
        <v>2.23</v>
      </c>
      <c r="O285" s="97">
        <v>2.57</v>
      </c>
      <c r="P285" s="87">
        <f t="shared" ref="P285" si="890">SUM(P286:P297)</f>
        <v>1350</v>
      </c>
      <c r="Q285" s="87">
        <f t="shared" ref="Q285:CB285" si="891">SUM(Q286:Q297)</f>
        <v>153182481.52592</v>
      </c>
      <c r="R285" s="87">
        <f t="shared" si="891"/>
        <v>201</v>
      </c>
      <c r="S285" s="87">
        <f t="shared" si="891"/>
        <v>24643150.347199999</v>
      </c>
      <c r="T285" s="87">
        <f t="shared" si="891"/>
        <v>0</v>
      </c>
      <c r="U285" s="87">
        <f t="shared" si="891"/>
        <v>0</v>
      </c>
      <c r="V285" s="87">
        <f t="shared" si="891"/>
        <v>0</v>
      </c>
      <c r="W285" s="87">
        <f t="shared" si="891"/>
        <v>0</v>
      </c>
      <c r="X285" s="87">
        <f t="shared" si="891"/>
        <v>0</v>
      </c>
      <c r="Y285" s="87">
        <f t="shared" si="891"/>
        <v>0</v>
      </c>
      <c r="Z285" s="87">
        <f t="shared" si="891"/>
        <v>0</v>
      </c>
      <c r="AA285" s="87">
        <f t="shared" si="891"/>
        <v>0</v>
      </c>
      <c r="AB285" s="87">
        <f t="shared" si="891"/>
        <v>0</v>
      </c>
      <c r="AC285" s="87">
        <f t="shared" si="891"/>
        <v>0</v>
      </c>
      <c r="AD285" s="87">
        <f t="shared" si="891"/>
        <v>165</v>
      </c>
      <c r="AE285" s="87">
        <f t="shared" si="891"/>
        <v>14751993.046560002</v>
      </c>
      <c r="AF285" s="87">
        <f t="shared" si="891"/>
        <v>54</v>
      </c>
      <c r="AG285" s="87">
        <f t="shared" si="891"/>
        <v>2333750.5853199996</v>
      </c>
      <c r="AH285" s="87">
        <f t="shared" si="891"/>
        <v>299</v>
      </c>
      <c r="AI285" s="87">
        <f t="shared" si="891"/>
        <v>15586813.569600001</v>
      </c>
      <c r="AJ285" s="87">
        <f t="shared" si="891"/>
        <v>320</v>
      </c>
      <c r="AK285" s="87">
        <f t="shared" si="891"/>
        <v>25966921.942416001</v>
      </c>
      <c r="AL285" s="87">
        <f t="shared" si="891"/>
        <v>12</v>
      </c>
      <c r="AM285" s="87">
        <f t="shared" si="891"/>
        <v>758769.50016000005</v>
      </c>
      <c r="AN285" s="87">
        <f t="shared" si="891"/>
        <v>14</v>
      </c>
      <c r="AO285" s="87">
        <f t="shared" si="891"/>
        <v>838036.16635200009</v>
      </c>
      <c r="AP285" s="87">
        <f t="shared" si="891"/>
        <v>0</v>
      </c>
      <c r="AQ285" s="87">
        <f t="shared" si="891"/>
        <v>0</v>
      </c>
      <c r="AR285" s="87">
        <f t="shared" si="891"/>
        <v>0</v>
      </c>
      <c r="AS285" s="87">
        <f t="shared" si="891"/>
        <v>0</v>
      </c>
      <c r="AT285" s="87">
        <f t="shared" si="891"/>
        <v>39</v>
      </c>
      <c r="AU285" s="87">
        <f t="shared" si="891"/>
        <v>0</v>
      </c>
      <c r="AV285" s="88" t="e">
        <f>AU285-#REF!</f>
        <v>#REF!</v>
      </c>
      <c r="AW285" s="87">
        <f t="shared" si="891"/>
        <v>491</v>
      </c>
      <c r="AX285" s="87">
        <f t="shared" si="891"/>
        <v>49755366.686256006</v>
      </c>
      <c r="AY285" s="87">
        <f t="shared" si="891"/>
        <v>0</v>
      </c>
      <c r="AZ285" s="87">
        <f t="shared" si="891"/>
        <v>0</v>
      </c>
      <c r="BA285" s="87">
        <f t="shared" si="891"/>
        <v>0</v>
      </c>
      <c r="BB285" s="87">
        <f t="shared" si="891"/>
        <v>0</v>
      </c>
      <c r="BC285" s="87">
        <f t="shared" si="891"/>
        <v>85</v>
      </c>
      <c r="BD285" s="87"/>
      <c r="BE285" s="87">
        <f t="shared" si="891"/>
        <v>25</v>
      </c>
      <c r="BF285" s="87">
        <f t="shared" si="891"/>
        <v>1069136.7120000001</v>
      </c>
      <c r="BG285" s="87">
        <f t="shared" si="891"/>
        <v>175</v>
      </c>
      <c r="BH285" s="87"/>
      <c r="BI285" s="87">
        <f t="shared" si="891"/>
        <v>232</v>
      </c>
      <c r="BJ285" s="87"/>
      <c r="BK285" s="87">
        <f t="shared" si="891"/>
        <v>0</v>
      </c>
      <c r="BL285" s="87">
        <f t="shared" si="891"/>
        <v>0</v>
      </c>
      <c r="BM285" s="87">
        <f t="shared" si="891"/>
        <v>0</v>
      </c>
      <c r="BN285" s="87">
        <f t="shared" si="891"/>
        <v>0</v>
      </c>
      <c r="BO285" s="87">
        <f t="shared" si="891"/>
        <v>0</v>
      </c>
      <c r="BP285" s="87">
        <f t="shared" si="891"/>
        <v>0</v>
      </c>
      <c r="BQ285" s="87">
        <f t="shared" si="891"/>
        <v>147</v>
      </c>
      <c r="BR285" s="87"/>
      <c r="BS285" s="87">
        <f t="shared" si="891"/>
        <v>27</v>
      </c>
      <c r="BT285" s="87">
        <f t="shared" si="891"/>
        <v>813908.25600000005</v>
      </c>
      <c r="BU285" s="87">
        <f t="shared" si="891"/>
        <v>0</v>
      </c>
      <c r="BV285" s="87">
        <f t="shared" si="891"/>
        <v>0</v>
      </c>
      <c r="BW285" s="87">
        <f t="shared" si="891"/>
        <v>60</v>
      </c>
      <c r="BX285" s="87"/>
      <c r="BY285" s="87">
        <f t="shared" si="891"/>
        <v>50</v>
      </c>
      <c r="BZ285" s="87">
        <f t="shared" si="891"/>
        <v>0</v>
      </c>
      <c r="CA285" s="87">
        <f t="shared" si="891"/>
        <v>152</v>
      </c>
      <c r="CB285" s="87">
        <f t="shared" si="891"/>
        <v>0</v>
      </c>
      <c r="CC285" s="87">
        <f t="shared" ref="CC285:CT285" si="892">SUM(CC286:CC297)</f>
        <v>7</v>
      </c>
      <c r="CD285" s="87"/>
      <c r="CE285" s="87">
        <f t="shared" si="892"/>
        <v>0</v>
      </c>
      <c r="CF285" s="87">
        <f t="shared" si="892"/>
        <v>0</v>
      </c>
      <c r="CG285" s="87">
        <f t="shared" si="892"/>
        <v>0</v>
      </c>
      <c r="CH285" s="87">
        <f t="shared" si="892"/>
        <v>0</v>
      </c>
      <c r="CI285" s="87">
        <f t="shared" si="892"/>
        <v>0</v>
      </c>
      <c r="CJ285" s="87">
        <f t="shared" si="892"/>
        <v>0</v>
      </c>
      <c r="CK285" s="87">
        <f t="shared" si="892"/>
        <v>0</v>
      </c>
      <c r="CL285" s="87">
        <f t="shared" si="892"/>
        <v>0</v>
      </c>
      <c r="CM285" s="87">
        <f t="shared" si="892"/>
        <v>91</v>
      </c>
      <c r="CN285" s="87">
        <f t="shared" si="892"/>
        <v>4654520.1964800004</v>
      </c>
      <c r="CO285" s="87">
        <f t="shared" si="892"/>
        <v>12</v>
      </c>
      <c r="CP285" s="87"/>
      <c r="CQ285" s="87">
        <f t="shared" si="892"/>
        <v>56</v>
      </c>
      <c r="CR285" s="87"/>
      <c r="CS285" s="87">
        <f t="shared" si="892"/>
        <v>0</v>
      </c>
      <c r="CT285" s="87">
        <f t="shared" si="892"/>
        <v>0</v>
      </c>
      <c r="CU285" s="87">
        <f>SUM(CU286:CU297)</f>
        <v>4064</v>
      </c>
      <c r="CV285" s="87">
        <f t="shared" ref="CV285" si="893">SUM(CV286:CV297)</f>
        <v>294354848.53426403</v>
      </c>
    </row>
    <row r="286" spans="1:100" ht="30" customHeight="1" x14ac:dyDescent="0.25">
      <c r="A286" s="76"/>
      <c r="B286" s="98">
        <v>248</v>
      </c>
      <c r="C286" s="99" t="s">
        <v>653</v>
      </c>
      <c r="D286" s="126" t="s">
        <v>654</v>
      </c>
      <c r="E286" s="80">
        <v>28004</v>
      </c>
      <c r="F286" s="101">
        <v>0.85</v>
      </c>
      <c r="G286" s="89">
        <v>1</v>
      </c>
      <c r="H286" s="90"/>
      <c r="I286" s="90"/>
      <c r="J286" s="90"/>
      <c r="K286" s="53"/>
      <c r="L286" s="102">
        <v>1.4</v>
      </c>
      <c r="M286" s="102">
        <v>1.68</v>
      </c>
      <c r="N286" s="102">
        <v>2.23</v>
      </c>
      <c r="O286" s="103">
        <v>2.57</v>
      </c>
      <c r="P286" s="104">
        <v>76</v>
      </c>
      <c r="Q286" s="104">
        <f t="shared" ref="Q286:Q297" si="894">(P286*$E286*$F286*$G286*$L286*$Q$11)</f>
        <v>2785949.9359999998</v>
      </c>
      <c r="R286" s="104">
        <v>6</v>
      </c>
      <c r="S286" s="104">
        <f t="shared" ref="S286:S297" si="895">(R286*$E286*$F286*$G286*$L286*$S$11)</f>
        <v>219943.416</v>
      </c>
      <c r="T286" s="104"/>
      <c r="U286" s="104">
        <f t="shared" ref="U286:U297" si="896">(T286*$E286*$F286*$G286*$L286*$U$11)</f>
        <v>0</v>
      </c>
      <c r="V286" s="104"/>
      <c r="W286" s="105">
        <f t="shared" ref="W286:W297" si="897">(V286*$E286*$F286*$G286*$L286*$W$11)</f>
        <v>0</v>
      </c>
      <c r="X286" s="104"/>
      <c r="Y286" s="104">
        <f t="shared" ref="Y286:Y297" si="898">(X286*$E286*$F286*$G286*$L286*$Y$11)</f>
        <v>0</v>
      </c>
      <c r="Z286" s="104"/>
      <c r="AA286" s="104">
        <f t="shared" ref="AA286:AA297" si="899">(Z286*$E286*$F286*$G286*$L286*$AA$11)</f>
        <v>0</v>
      </c>
      <c r="AB286" s="104"/>
      <c r="AC286" s="104"/>
      <c r="AD286" s="104">
        <v>15</v>
      </c>
      <c r="AE286" s="104">
        <f t="shared" ref="AE286:AE297" si="900">(AD286*$E286*$F286*$G286*$L286*$AE$11)</f>
        <v>549858.54</v>
      </c>
      <c r="AF286" s="104">
        <v>20</v>
      </c>
      <c r="AG286" s="105">
        <f t="shared" ref="AG286:AG297" si="901">(AF286*$E286*$F286*$G286*$L286*$AG$11)</f>
        <v>733144.72</v>
      </c>
      <c r="AH286" s="104">
        <v>42</v>
      </c>
      <c r="AI286" s="104">
        <f t="shared" ref="AI286:AI297" si="902">(AH286*$E286*$F286*$G286*$L286*$AI$11)</f>
        <v>1819531.8959999999</v>
      </c>
      <c r="AJ286" s="104">
        <v>120</v>
      </c>
      <c r="AK286" s="104">
        <f t="shared" ref="AK286:AK297" si="903">(AJ286*$E286*$F286*$G286*$M286*$AK$11)</f>
        <v>6238395.0719999997</v>
      </c>
      <c r="AL286" s="109"/>
      <c r="AM286" s="104">
        <f t="shared" ref="AM286:AM297" si="904">(AL286*$E286*$F286*$G286*$M286*$AM$11)</f>
        <v>0</v>
      </c>
      <c r="AN286" s="104">
        <v>7</v>
      </c>
      <c r="AO286" s="108">
        <f t="shared" ref="AO286:AO297" si="905">(AN286*$E286*$F286*$G286*$M286*$AO$11)</f>
        <v>307920.78240000003</v>
      </c>
      <c r="AP286" s="104"/>
      <c r="AQ286" s="104">
        <f t="shared" ref="AQ286:AQ297" si="906">(AP286*$E286*$F286*$G286*$L286*$AQ$11)</f>
        <v>0</v>
      </c>
      <c r="AR286" s="104"/>
      <c r="AS286" s="105">
        <f t="shared" ref="AS286:AS297" si="907">(AR286*$E286*$F286*$G286*$L286*$AS$11)</f>
        <v>0</v>
      </c>
      <c r="AT286" s="104">
        <v>18</v>
      </c>
      <c r="AU286" s="104"/>
      <c r="AV286" s="88" t="e">
        <f>AU286-#REF!</f>
        <v>#REF!</v>
      </c>
      <c r="AW286" s="104">
        <v>105</v>
      </c>
      <c r="AX286" s="104">
        <f t="shared" ref="AX286:AX297" si="908">(AW286*$E286*$F286*$G286*$M286*$AX$11)</f>
        <v>4618811.7360000005</v>
      </c>
      <c r="AY286" s="104"/>
      <c r="AZ286" s="104">
        <f t="shared" ref="AZ286:AZ297" si="909">(AY286*$E286*$F286*$G286*$M286*$AZ$11)</f>
        <v>0</v>
      </c>
      <c r="BA286" s="104"/>
      <c r="BB286" s="105">
        <f t="shared" ref="BB286:BB297" si="910">(BA286*$E286*$F286*$G286*$M286*$BB$11)</f>
        <v>0</v>
      </c>
      <c r="BC286" s="104">
        <v>44</v>
      </c>
      <c r="BD286" s="104"/>
      <c r="BE286" s="104">
        <v>5</v>
      </c>
      <c r="BF286" s="104">
        <f t="shared" ref="BF286:BF297" si="911">(BE286*$E286*$F286*$G286*$M286*$BF$11)</f>
        <v>179953.704</v>
      </c>
      <c r="BG286" s="104">
        <v>85</v>
      </c>
      <c r="BH286" s="105"/>
      <c r="BI286" s="104">
        <v>73</v>
      </c>
      <c r="BJ286" s="108"/>
      <c r="BK286" s="104"/>
      <c r="BL286" s="104">
        <f t="shared" ref="BL286:BL297" si="912">(BK286*$E286*$F286*$G286*$L286*$BL$11)</f>
        <v>0</v>
      </c>
      <c r="BM286" s="104"/>
      <c r="BN286" s="104">
        <f t="shared" ref="BN286:BN297" si="913">(BM286*$E286*$F286*$G286*$L286*$BN$11)</f>
        <v>0</v>
      </c>
      <c r="BO286" s="104"/>
      <c r="BP286" s="104">
        <f t="shared" ref="BP286:BP297" si="914">(BO286*$E286*$F286*$G286*$L286*$BP$11)</f>
        <v>0</v>
      </c>
      <c r="BQ286" s="104">
        <v>80</v>
      </c>
      <c r="BR286" s="104"/>
      <c r="BS286" s="104">
        <v>12</v>
      </c>
      <c r="BT286" s="105">
        <f t="shared" ref="BT286:BT297" si="915">(BS286*$E286*$F286*$G286*$L286*$BT$11)</f>
        <v>319917.696</v>
      </c>
      <c r="BU286" s="104"/>
      <c r="BV286" s="105">
        <f t="shared" ref="BV286:BV297" si="916">(BU286*$E286*$F286*$G286*$L286*$BV$11)</f>
        <v>0</v>
      </c>
      <c r="BW286" s="104">
        <v>50</v>
      </c>
      <c r="BX286" s="104"/>
      <c r="BY286" s="104">
        <v>7</v>
      </c>
      <c r="BZ286" s="104"/>
      <c r="CA286" s="104">
        <v>100</v>
      </c>
      <c r="CB286" s="104"/>
      <c r="CC286" s="104"/>
      <c r="CD286" s="104">
        <f t="shared" ref="CD286:CD297" si="917">(CC286*$E286*$F286*$G286*$M286*$CD$11)</f>
        <v>0</v>
      </c>
      <c r="CE286" s="109"/>
      <c r="CF286" s="104">
        <f t="shared" ref="CF286:CF297" si="918">(CE286*$E286*$F286*$G286*$M286*$CF$11)</f>
        <v>0</v>
      </c>
      <c r="CG286" s="104"/>
      <c r="CH286" s="108">
        <f t="shared" ref="CH286:CH297" si="919">(CG286*$E286*$F286*$G286*$M286*CH$11)</f>
        <v>0</v>
      </c>
      <c r="CI286" s="104"/>
      <c r="CJ286" s="104">
        <f t="shared" ref="CJ286:CJ297" si="920">(CI286*$E286*$F286*$G286*$M286*$CJ$11)</f>
        <v>0</v>
      </c>
      <c r="CK286" s="110"/>
      <c r="CL286" s="104">
        <f t="shared" ref="CL286:CL297" si="921">(CK286*$E286*$F286*$G286*$M286*$CL$11)</f>
        <v>0</v>
      </c>
      <c r="CM286" s="104">
        <v>30</v>
      </c>
      <c r="CN286" s="104">
        <f t="shared" ref="CN286:CN297" si="922">(CM286*$E286*$F286*$G286*$M286*$CN$11)</f>
        <v>1199691.3599999999</v>
      </c>
      <c r="CO286" s="104">
        <v>7</v>
      </c>
      <c r="CP286" s="104"/>
      <c r="CQ286" s="104">
        <v>26</v>
      </c>
      <c r="CR286" s="111"/>
      <c r="CS286" s="104"/>
      <c r="CT286" s="104">
        <f t="shared" ref="CT286:CT297" si="923">(CS286*$E286*$F286*$G286*$L286*CT$11)/12*6+(CS286*$E286*$F286*$G286*1*CT$11)/12*6</f>
        <v>0</v>
      </c>
      <c r="CU286" s="105">
        <f t="shared" ref="CU286:CU297" si="924">SUM(P286,R286,T286,V286,X286,Z286,AB286,AD286,AF286,AL286,BO286,AH286,AR286,CA286,AT286,AW286,AJ286,BA286,AN286,BC286,CC286,BE286,BG286,BI286,BQ286,BK286,BM286,BS286,BU286,BW286,BY286,CE286,AY286,AP286,CG286,CI286,CK286,CM286,CO286,CQ286,CS286)</f>
        <v>928</v>
      </c>
      <c r="CV286" s="105">
        <f t="shared" ref="CV286:CV297" si="925">SUM(Q286,S286,U286,W286,Y286,AA286,AC286,AE286,AG286,AM286,BP286,AI286,AS286,CB286,AU286,AX286,AK286,BB286,AO286,BD286,CD286,BF286,BH286,BJ286,BR286,BL286,BN286,BT286,BV286,BX286,BZ286,CF286,AZ286,AQ286,CH286,CJ286,CL286,CN286,CP286,CR286,CT286)</f>
        <v>18973118.858399998</v>
      </c>
    </row>
    <row r="287" spans="1:100" ht="15.75" customHeight="1" x14ac:dyDescent="0.25">
      <c r="A287" s="76"/>
      <c r="B287" s="98">
        <v>249</v>
      </c>
      <c r="C287" s="99" t="s">
        <v>655</v>
      </c>
      <c r="D287" s="126" t="s">
        <v>656</v>
      </c>
      <c r="E287" s="80">
        <v>28004</v>
      </c>
      <c r="F287" s="101">
        <v>1.32</v>
      </c>
      <c r="G287" s="89">
        <v>1</v>
      </c>
      <c r="H287" s="90"/>
      <c r="I287" s="90"/>
      <c r="J287" s="90"/>
      <c r="K287" s="53"/>
      <c r="L287" s="102">
        <v>1.4</v>
      </c>
      <c r="M287" s="102">
        <v>1.68</v>
      </c>
      <c r="N287" s="102">
        <v>2.23</v>
      </c>
      <c r="O287" s="103">
        <v>2.57</v>
      </c>
      <c r="P287" s="104">
        <v>42</v>
      </c>
      <c r="Q287" s="104">
        <f t="shared" si="894"/>
        <v>2390914.3103999998</v>
      </c>
      <c r="R287" s="104"/>
      <c r="S287" s="104">
        <f t="shared" si="895"/>
        <v>0</v>
      </c>
      <c r="T287" s="104"/>
      <c r="U287" s="104">
        <f t="shared" si="896"/>
        <v>0</v>
      </c>
      <c r="V287" s="104"/>
      <c r="W287" s="105">
        <f t="shared" si="897"/>
        <v>0</v>
      </c>
      <c r="X287" s="104"/>
      <c r="Y287" s="104">
        <f t="shared" si="898"/>
        <v>0</v>
      </c>
      <c r="Z287" s="104"/>
      <c r="AA287" s="104">
        <f t="shared" si="899"/>
        <v>0</v>
      </c>
      <c r="AB287" s="104"/>
      <c r="AC287" s="104"/>
      <c r="AD287" s="104">
        <v>2</v>
      </c>
      <c r="AE287" s="104">
        <f t="shared" si="900"/>
        <v>113853.0624</v>
      </c>
      <c r="AF287" s="104">
        <v>2</v>
      </c>
      <c r="AG287" s="105">
        <f t="shared" si="901"/>
        <v>113853.0624</v>
      </c>
      <c r="AH287" s="104">
        <v>1</v>
      </c>
      <c r="AI287" s="104">
        <f t="shared" si="902"/>
        <v>67276.809599999993</v>
      </c>
      <c r="AJ287" s="104">
        <v>2</v>
      </c>
      <c r="AK287" s="104">
        <f t="shared" si="903"/>
        <v>161464.34304000001</v>
      </c>
      <c r="AL287" s="109"/>
      <c r="AM287" s="104">
        <f t="shared" si="904"/>
        <v>0</v>
      </c>
      <c r="AN287" s="104"/>
      <c r="AO287" s="108">
        <f t="shared" si="905"/>
        <v>0</v>
      </c>
      <c r="AP287" s="104"/>
      <c r="AQ287" s="104">
        <f t="shared" si="906"/>
        <v>0</v>
      </c>
      <c r="AR287" s="104"/>
      <c r="AS287" s="105">
        <f t="shared" si="907"/>
        <v>0</v>
      </c>
      <c r="AT287" s="104"/>
      <c r="AU287" s="104">
        <f t="shared" ref="AU286:AU297" si="926">(AT287*$E287*$F287*$G287*$L287*$AU$11)</f>
        <v>0</v>
      </c>
      <c r="AV287" s="88" t="e">
        <f>AU287-#REF!</f>
        <v>#REF!</v>
      </c>
      <c r="AW287" s="104">
        <v>0</v>
      </c>
      <c r="AX287" s="104">
        <f t="shared" si="908"/>
        <v>0</v>
      </c>
      <c r="AY287" s="104"/>
      <c r="AZ287" s="104">
        <f t="shared" si="909"/>
        <v>0</v>
      </c>
      <c r="BA287" s="104"/>
      <c r="BB287" s="105">
        <f t="shared" si="910"/>
        <v>0</v>
      </c>
      <c r="BC287" s="104"/>
      <c r="BD287" s="104">
        <f t="shared" ref="BD286:BD297" si="927">(BC287*$E287*$F287*$G287*$M287*$BD$11)</f>
        <v>0</v>
      </c>
      <c r="BE287" s="104"/>
      <c r="BF287" s="104">
        <f t="shared" si="911"/>
        <v>0</v>
      </c>
      <c r="BG287" s="104">
        <v>2</v>
      </c>
      <c r="BH287" s="105"/>
      <c r="BI287" s="104"/>
      <c r="BJ287" s="108">
        <f t="shared" ref="BJ286:BJ297" si="928">(BI287*$E287*$F287*$G287*$M287*$BJ$11)</f>
        <v>0</v>
      </c>
      <c r="BK287" s="104"/>
      <c r="BL287" s="104">
        <f t="shared" si="912"/>
        <v>0</v>
      </c>
      <c r="BM287" s="104"/>
      <c r="BN287" s="104">
        <f t="shared" si="913"/>
        <v>0</v>
      </c>
      <c r="BO287" s="104"/>
      <c r="BP287" s="104">
        <f t="shared" si="914"/>
        <v>0</v>
      </c>
      <c r="BQ287" s="104">
        <v>2</v>
      </c>
      <c r="BR287" s="104"/>
      <c r="BS287" s="104"/>
      <c r="BT287" s="105">
        <f t="shared" si="915"/>
        <v>0</v>
      </c>
      <c r="BU287" s="104"/>
      <c r="BV287" s="105">
        <f t="shared" si="916"/>
        <v>0</v>
      </c>
      <c r="BW287" s="104"/>
      <c r="BX287" s="104">
        <f t="shared" ref="BX286:BX297" si="929">(BW287*$E287*$F287*$G287*$L287*$BX$11)</f>
        <v>0</v>
      </c>
      <c r="BY287" s="104"/>
      <c r="BZ287" s="104">
        <f t="shared" ref="BZ286:BZ297" si="930">(BY287*$E287*$F287*$G287*$L287*$BZ$11)</f>
        <v>0</v>
      </c>
      <c r="CA287" s="104">
        <v>2</v>
      </c>
      <c r="CB287" s="104"/>
      <c r="CC287" s="104"/>
      <c r="CD287" s="104">
        <f t="shared" si="917"/>
        <v>0</v>
      </c>
      <c r="CE287" s="109"/>
      <c r="CF287" s="104">
        <f t="shared" si="918"/>
        <v>0</v>
      </c>
      <c r="CG287" s="104"/>
      <c r="CH287" s="108">
        <f t="shared" si="919"/>
        <v>0</v>
      </c>
      <c r="CI287" s="104"/>
      <c r="CJ287" s="104">
        <f t="shared" si="920"/>
        <v>0</v>
      </c>
      <c r="CK287" s="110"/>
      <c r="CL287" s="104">
        <f t="shared" si="921"/>
        <v>0</v>
      </c>
      <c r="CM287" s="104">
        <v>2</v>
      </c>
      <c r="CN287" s="104">
        <f t="shared" si="922"/>
        <v>124203.34079999999</v>
      </c>
      <c r="CO287" s="104"/>
      <c r="CP287" s="104">
        <f t="shared" ref="CP286:CP297" si="931">(CO287*$E287*$F287*$G287*$N287*$CP$11)</f>
        <v>0</v>
      </c>
      <c r="CQ287" s="104"/>
      <c r="CR287" s="111"/>
      <c r="CS287" s="104"/>
      <c r="CT287" s="104">
        <f t="shared" si="923"/>
        <v>0</v>
      </c>
      <c r="CU287" s="105">
        <f t="shared" si="924"/>
        <v>57</v>
      </c>
      <c r="CV287" s="105">
        <f t="shared" si="925"/>
        <v>2971564.9286400001</v>
      </c>
    </row>
    <row r="288" spans="1:100" ht="30" x14ac:dyDescent="0.25">
      <c r="A288" s="76"/>
      <c r="B288" s="98">
        <v>250</v>
      </c>
      <c r="C288" s="99" t="s">
        <v>657</v>
      </c>
      <c r="D288" s="126" t="s">
        <v>658</v>
      </c>
      <c r="E288" s="80">
        <v>28004</v>
      </c>
      <c r="F288" s="101">
        <v>1.05</v>
      </c>
      <c r="G288" s="89">
        <v>1</v>
      </c>
      <c r="H288" s="90"/>
      <c r="I288" s="90"/>
      <c r="J288" s="90"/>
      <c r="K288" s="53"/>
      <c r="L288" s="102">
        <v>1.4</v>
      </c>
      <c r="M288" s="102">
        <v>1.68</v>
      </c>
      <c r="N288" s="102">
        <v>2.23</v>
      </c>
      <c r="O288" s="103">
        <v>2.57</v>
      </c>
      <c r="P288" s="104">
        <v>99</v>
      </c>
      <c r="Q288" s="104">
        <f t="shared" si="894"/>
        <v>4482964.3320000004</v>
      </c>
      <c r="R288" s="104">
        <v>35</v>
      </c>
      <c r="S288" s="104">
        <f t="shared" si="895"/>
        <v>1584886.38</v>
      </c>
      <c r="T288" s="104"/>
      <c r="U288" s="104">
        <f t="shared" si="896"/>
        <v>0</v>
      </c>
      <c r="V288" s="104"/>
      <c r="W288" s="105">
        <f t="shared" si="897"/>
        <v>0</v>
      </c>
      <c r="X288" s="104"/>
      <c r="Y288" s="104">
        <f t="shared" si="898"/>
        <v>0</v>
      </c>
      <c r="Z288" s="104"/>
      <c r="AA288" s="104">
        <f t="shared" si="899"/>
        <v>0</v>
      </c>
      <c r="AB288" s="104"/>
      <c r="AC288" s="104"/>
      <c r="AD288" s="104">
        <v>3</v>
      </c>
      <c r="AE288" s="104">
        <f t="shared" si="900"/>
        <v>135847.40400000001</v>
      </c>
      <c r="AF288" s="104">
        <v>30</v>
      </c>
      <c r="AG288" s="105">
        <f t="shared" si="901"/>
        <v>1358474.04</v>
      </c>
      <c r="AH288" s="104">
        <v>256</v>
      </c>
      <c r="AI288" s="104">
        <f t="shared" si="902"/>
        <v>13700004.864</v>
      </c>
      <c r="AJ288" s="104">
        <v>150</v>
      </c>
      <c r="AK288" s="104">
        <f t="shared" si="903"/>
        <v>9632815.9199999999</v>
      </c>
      <c r="AL288" s="109"/>
      <c r="AM288" s="104">
        <f t="shared" si="904"/>
        <v>0</v>
      </c>
      <c r="AN288" s="104">
        <v>4</v>
      </c>
      <c r="AO288" s="108">
        <f t="shared" si="905"/>
        <v>217355.84640000001</v>
      </c>
      <c r="AP288" s="104"/>
      <c r="AQ288" s="104">
        <f t="shared" si="906"/>
        <v>0</v>
      </c>
      <c r="AR288" s="104"/>
      <c r="AS288" s="105">
        <f t="shared" si="907"/>
        <v>0</v>
      </c>
      <c r="AT288" s="104">
        <v>21</v>
      </c>
      <c r="AU288" s="104"/>
      <c r="AV288" s="88" t="e">
        <f>AU288-#REF!</f>
        <v>#REF!</v>
      </c>
      <c r="AW288" s="104">
        <v>136</v>
      </c>
      <c r="AX288" s="104">
        <f t="shared" si="908"/>
        <v>7390098.7776000006</v>
      </c>
      <c r="AY288" s="104"/>
      <c r="AZ288" s="104">
        <f t="shared" si="909"/>
        <v>0</v>
      </c>
      <c r="BA288" s="104"/>
      <c r="BB288" s="105">
        <f t="shared" si="910"/>
        <v>0</v>
      </c>
      <c r="BC288" s="104">
        <v>36</v>
      </c>
      <c r="BD288" s="104"/>
      <c r="BE288" s="104">
        <v>20</v>
      </c>
      <c r="BF288" s="104">
        <f t="shared" si="911"/>
        <v>889183.00800000003</v>
      </c>
      <c r="BG288" s="104">
        <v>88</v>
      </c>
      <c r="BH288" s="105"/>
      <c r="BI288" s="104">
        <v>143</v>
      </c>
      <c r="BJ288" s="108"/>
      <c r="BK288" s="104"/>
      <c r="BL288" s="104">
        <f t="shared" si="912"/>
        <v>0</v>
      </c>
      <c r="BM288" s="104"/>
      <c r="BN288" s="104">
        <f t="shared" si="913"/>
        <v>0</v>
      </c>
      <c r="BO288" s="104"/>
      <c r="BP288" s="104">
        <f t="shared" si="914"/>
        <v>0</v>
      </c>
      <c r="BQ288" s="104">
        <v>65</v>
      </c>
      <c r="BR288" s="104"/>
      <c r="BS288" s="104">
        <v>15</v>
      </c>
      <c r="BT288" s="105">
        <f t="shared" si="915"/>
        <v>493990.56</v>
      </c>
      <c r="BU288" s="104"/>
      <c r="BV288" s="105">
        <f t="shared" si="916"/>
        <v>0</v>
      </c>
      <c r="BW288" s="104">
        <v>10</v>
      </c>
      <c r="BX288" s="104"/>
      <c r="BY288" s="104">
        <v>43</v>
      </c>
      <c r="BZ288" s="104"/>
      <c r="CA288" s="104">
        <v>50</v>
      </c>
      <c r="CB288" s="104"/>
      <c r="CC288" s="104"/>
      <c r="CD288" s="104">
        <f t="shared" si="917"/>
        <v>0</v>
      </c>
      <c r="CE288" s="109"/>
      <c r="CF288" s="104">
        <f t="shared" si="918"/>
        <v>0</v>
      </c>
      <c r="CG288" s="104"/>
      <c r="CH288" s="108">
        <f t="shared" si="919"/>
        <v>0</v>
      </c>
      <c r="CI288" s="104"/>
      <c r="CJ288" s="104">
        <f t="shared" si="920"/>
        <v>0</v>
      </c>
      <c r="CK288" s="110"/>
      <c r="CL288" s="104">
        <f t="shared" si="921"/>
        <v>0</v>
      </c>
      <c r="CM288" s="104">
        <v>57</v>
      </c>
      <c r="CN288" s="104">
        <f t="shared" si="922"/>
        <v>2815746.1920000003</v>
      </c>
      <c r="CO288" s="104">
        <v>5</v>
      </c>
      <c r="CP288" s="104"/>
      <c r="CQ288" s="104">
        <v>30</v>
      </c>
      <c r="CR288" s="111"/>
      <c r="CS288" s="104"/>
      <c r="CT288" s="104">
        <f t="shared" si="923"/>
        <v>0</v>
      </c>
      <c r="CU288" s="105">
        <f t="shared" si="924"/>
        <v>1296</v>
      </c>
      <c r="CV288" s="105">
        <f t="shared" si="925"/>
        <v>42701367.324000008</v>
      </c>
    </row>
    <row r="289" spans="1:100" ht="30" customHeight="1" x14ac:dyDescent="0.25">
      <c r="A289" s="76"/>
      <c r="B289" s="98">
        <v>251</v>
      </c>
      <c r="C289" s="99" t="s">
        <v>659</v>
      </c>
      <c r="D289" s="126" t="s">
        <v>660</v>
      </c>
      <c r="E289" s="80">
        <v>28004</v>
      </c>
      <c r="F289" s="101">
        <v>1.01</v>
      </c>
      <c r="G289" s="89">
        <v>1</v>
      </c>
      <c r="H289" s="157"/>
      <c r="I289" s="157"/>
      <c r="J289" s="157"/>
      <c r="K289" s="53"/>
      <c r="L289" s="102">
        <v>1.4</v>
      </c>
      <c r="M289" s="102">
        <v>1.68</v>
      </c>
      <c r="N289" s="102">
        <v>2.23</v>
      </c>
      <c r="O289" s="103">
        <v>2.57</v>
      </c>
      <c r="P289" s="104">
        <v>350</v>
      </c>
      <c r="Q289" s="104">
        <f t="shared" si="894"/>
        <v>15245097.560000001</v>
      </c>
      <c r="R289" s="104">
        <v>45</v>
      </c>
      <c r="S289" s="104">
        <f t="shared" si="895"/>
        <v>1960083.9720000001</v>
      </c>
      <c r="T289" s="104"/>
      <c r="U289" s="104">
        <f t="shared" si="896"/>
        <v>0</v>
      </c>
      <c r="V289" s="104"/>
      <c r="W289" s="105">
        <f t="shared" si="897"/>
        <v>0</v>
      </c>
      <c r="X289" s="104"/>
      <c r="Y289" s="104">
        <f t="shared" si="898"/>
        <v>0</v>
      </c>
      <c r="Z289" s="104"/>
      <c r="AA289" s="104">
        <f t="shared" si="899"/>
        <v>0</v>
      </c>
      <c r="AB289" s="104"/>
      <c r="AC289" s="104"/>
      <c r="AD289" s="104">
        <v>35</v>
      </c>
      <c r="AE289" s="104">
        <f t="shared" si="900"/>
        <v>1524509.7560000001</v>
      </c>
      <c r="AF289" s="104">
        <v>0</v>
      </c>
      <c r="AG289" s="105">
        <f t="shared" si="901"/>
        <v>0</v>
      </c>
      <c r="AH289" s="104"/>
      <c r="AI289" s="104">
        <f t="shared" si="902"/>
        <v>0</v>
      </c>
      <c r="AJ289" s="104">
        <v>4</v>
      </c>
      <c r="AK289" s="104">
        <f t="shared" si="903"/>
        <v>247089.37344</v>
      </c>
      <c r="AL289" s="109"/>
      <c r="AM289" s="104">
        <f t="shared" si="904"/>
        <v>0</v>
      </c>
      <c r="AN289" s="104"/>
      <c r="AO289" s="108">
        <f t="shared" si="905"/>
        <v>0</v>
      </c>
      <c r="AP289" s="104"/>
      <c r="AQ289" s="104">
        <f t="shared" si="906"/>
        <v>0</v>
      </c>
      <c r="AR289" s="104"/>
      <c r="AS289" s="105">
        <f t="shared" si="907"/>
        <v>0</v>
      </c>
      <c r="AT289" s="104"/>
      <c r="AU289" s="104">
        <f t="shared" si="926"/>
        <v>0</v>
      </c>
      <c r="AV289" s="88" t="e">
        <f>AU289-#REF!</f>
        <v>#REF!</v>
      </c>
      <c r="AW289" s="104">
        <v>26</v>
      </c>
      <c r="AX289" s="104">
        <f t="shared" si="908"/>
        <v>1358991.5539200001</v>
      </c>
      <c r="AY289" s="104"/>
      <c r="AZ289" s="104">
        <f t="shared" si="909"/>
        <v>0</v>
      </c>
      <c r="BA289" s="104"/>
      <c r="BB289" s="105">
        <f t="shared" si="910"/>
        <v>0</v>
      </c>
      <c r="BC289" s="104"/>
      <c r="BD289" s="104">
        <f t="shared" si="927"/>
        <v>0</v>
      </c>
      <c r="BE289" s="104"/>
      <c r="BF289" s="104">
        <f t="shared" si="911"/>
        <v>0</v>
      </c>
      <c r="BG289" s="104"/>
      <c r="BH289" s="105">
        <f t="shared" ref="BH286:BH297" si="932">(BG289*$E289*$F289*$G289*$M289*$BH$11)</f>
        <v>0</v>
      </c>
      <c r="BI289" s="104"/>
      <c r="BJ289" s="108">
        <f t="shared" si="928"/>
        <v>0</v>
      </c>
      <c r="BK289" s="104"/>
      <c r="BL289" s="104">
        <f t="shared" si="912"/>
        <v>0</v>
      </c>
      <c r="BM289" s="104"/>
      <c r="BN289" s="104">
        <f t="shared" si="913"/>
        <v>0</v>
      </c>
      <c r="BO289" s="104"/>
      <c r="BP289" s="104">
        <f t="shared" si="914"/>
        <v>0</v>
      </c>
      <c r="BQ289" s="104"/>
      <c r="BR289" s="104">
        <f t="shared" ref="BR286:BR297" si="933">(BQ289*$E289*$F289*$G289*$M289*$BR$11)</f>
        <v>0</v>
      </c>
      <c r="BS289" s="104"/>
      <c r="BT289" s="105">
        <f t="shared" si="915"/>
        <v>0</v>
      </c>
      <c r="BU289" s="104"/>
      <c r="BV289" s="105">
        <f t="shared" si="916"/>
        <v>0</v>
      </c>
      <c r="BW289" s="104"/>
      <c r="BX289" s="104">
        <f t="shared" si="929"/>
        <v>0</v>
      </c>
      <c r="BY289" s="104"/>
      <c r="BZ289" s="104">
        <f t="shared" si="930"/>
        <v>0</v>
      </c>
      <c r="CA289" s="104"/>
      <c r="CB289" s="104">
        <f t="shared" ref="CB286:CB297" si="934">(CA289*$E289*$F289*$G289*$L289*$CB$11)</f>
        <v>0</v>
      </c>
      <c r="CC289" s="104"/>
      <c r="CD289" s="104">
        <f t="shared" si="917"/>
        <v>0</v>
      </c>
      <c r="CE289" s="109"/>
      <c r="CF289" s="104">
        <f t="shared" si="918"/>
        <v>0</v>
      </c>
      <c r="CG289" s="104"/>
      <c r="CH289" s="108">
        <f t="shared" si="919"/>
        <v>0</v>
      </c>
      <c r="CI289" s="104"/>
      <c r="CJ289" s="104">
        <f t="shared" si="920"/>
        <v>0</v>
      </c>
      <c r="CK289" s="110"/>
      <c r="CL289" s="104">
        <f t="shared" si="921"/>
        <v>0</v>
      </c>
      <c r="CM289" s="104"/>
      <c r="CN289" s="104">
        <f t="shared" si="922"/>
        <v>0</v>
      </c>
      <c r="CO289" s="104"/>
      <c r="CP289" s="104">
        <f t="shared" si="931"/>
        <v>0</v>
      </c>
      <c r="CQ289" s="104"/>
      <c r="CR289" s="111"/>
      <c r="CS289" s="104"/>
      <c r="CT289" s="104">
        <f t="shared" si="923"/>
        <v>0</v>
      </c>
      <c r="CU289" s="105">
        <f t="shared" si="924"/>
        <v>460</v>
      </c>
      <c r="CV289" s="105">
        <f t="shared" si="925"/>
        <v>20335772.215360004</v>
      </c>
    </row>
    <row r="290" spans="1:100" ht="30" customHeight="1" x14ac:dyDescent="0.25">
      <c r="A290" s="76"/>
      <c r="B290" s="98">
        <v>252</v>
      </c>
      <c r="C290" s="99" t="s">
        <v>661</v>
      </c>
      <c r="D290" s="126" t="s">
        <v>662</v>
      </c>
      <c r="E290" s="80">
        <v>28004</v>
      </c>
      <c r="F290" s="101">
        <v>2.11</v>
      </c>
      <c r="G290" s="89">
        <v>1</v>
      </c>
      <c r="H290" s="90"/>
      <c r="I290" s="90"/>
      <c r="J290" s="90"/>
      <c r="K290" s="53"/>
      <c r="L290" s="102">
        <v>1.4</v>
      </c>
      <c r="M290" s="102">
        <v>1.68</v>
      </c>
      <c r="N290" s="102">
        <v>2.23</v>
      </c>
      <c r="O290" s="103">
        <v>2.57</v>
      </c>
      <c r="P290" s="104">
        <v>5</v>
      </c>
      <c r="Q290" s="104">
        <f t="shared" si="894"/>
        <v>454980.98800000007</v>
      </c>
      <c r="R290" s="104">
        <v>0</v>
      </c>
      <c r="S290" s="104">
        <f t="shared" si="895"/>
        <v>0</v>
      </c>
      <c r="T290" s="104"/>
      <c r="U290" s="104">
        <f t="shared" si="896"/>
        <v>0</v>
      </c>
      <c r="V290" s="104"/>
      <c r="W290" s="105">
        <f t="shared" si="897"/>
        <v>0</v>
      </c>
      <c r="X290" s="104"/>
      <c r="Y290" s="104">
        <f t="shared" si="898"/>
        <v>0</v>
      </c>
      <c r="Z290" s="104"/>
      <c r="AA290" s="104">
        <f t="shared" si="899"/>
        <v>0</v>
      </c>
      <c r="AB290" s="104"/>
      <c r="AC290" s="104"/>
      <c r="AD290" s="104">
        <v>2</v>
      </c>
      <c r="AE290" s="104">
        <f t="shared" si="900"/>
        <v>181992.3952</v>
      </c>
      <c r="AF290" s="104">
        <v>0</v>
      </c>
      <c r="AG290" s="105">
        <f t="shared" si="901"/>
        <v>0</v>
      </c>
      <c r="AH290" s="104"/>
      <c r="AI290" s="104">
        <f t="shared" si="902"/>
        <v>0</v>
      </c>
      <c r="AJ290" s="104">
        <v>2</v>
      </c>
      <c r="AK290" s="104">
        <f t="shared" si="903"/>
        <v>258098.30591999998</v>
      </c>
      <c r="AL290" s="109"/>
      <c r="AM290" s="104">
        <f t="shared" si="904"/>
        <v>0</v>
      </c>
      <c r="AN290" s="104"/>
      <c r="AO290" s="108">
        <f t="shared" si="905"/>
        <v>0</v>
      </c>
      <c r="AP290" s="104"/>
      <c r="AQ290" s="104">
        <f t="shared" si="906"/>
        <v>0</v>
      </c>
      <c r="AR290" s="104"/>
      <c r="AS290" s="105">
        <f t="shared" si="907"/>
        <v>0</v>
      </c>
      <c r="AT290" s="104"/>
      <c r="AU290" s="104">
        <f t="shared" si="926"/>
        <v>0</v>
      </c>
      <c r="AV290" s="88" t="e">
        <f>AU290-#REF!</f>
        <v>#REF!</v>
      </c>
      <c r="AW290" s="104">
        <v>0</v>
      </c>
      <c r="AX290" s="104">
        <f t="shared" si="908"/>
        <v>0</v>
      </c>
      <c r="AY290" s="104"/>
      <c r="AZ290" s="104">
        <f t="shared" si="909"/>
        <v>0</v>
      </c>
      <c r="BA290" s="104"/>
      <c r="BB290" s="105">
        <f t="shared" si="910"/>
        <v>0</v>
      </c>
      <c r="BC290" s="104"/>
      <c r="BD290" s="104">
        <f t="shared" si="927"/>
        <v>0</v>
      </c>
      <c r="BE290" s="104"/>
      <c r="BF290" s="104">
        <f t="shared" si="911"/>
        <v>0</v>
      </c>
      <c r="BG290" s="104"/>
      <c r="BH290" s="105">
        <f t="shared" si="932"/>
        <v>0</v>
      </c>
      <c r="BI290" s="104"/>
      <c r="BJ290" s="108">
        <f t="shared" si="928"/>
        <v>0</v>
      </c>
      <c r="BK290" s="104"/>
      <c r="BL290" s="104">
        <f t="shared" si="912"/>
        <v>0</v>
      </c>
      <c r="BM290" s="104"/>
      <c r="BN290" s="104">
        <f t="shared" si="913"/>
        <v>0</v>
      </c>
      <c r="BO290" s="104"/>
      <c r="BP290" s="104">
        <f t="shared" si="914"/>
        <v>0</v>
      </c>
      <c r="BQ290" s="104"/>
      <c r="BR290" s="104">
        <f t="shared" si="933"/>
        <v>0</v>
      </c>
      <c r="BS290" s="104"/>
      <c r="BT290" s="105">
        <f t="shared" si="915"/>
        <v>0</v>
      </c>
      <c r="BU290" s="104"/>
      <c r="BV290" s="105">
        <f t="shared" si="916"/>
        <v>0</v>
      </c>
      <c r="BW290" s="104"/>
      <c r="BX290" s="104">
        <f t="shared" si="929"/>
        <v>0</v>
      </c>
      <c r="BY290" s="104"/>
      <c r="BZ290" s="104">
        <f t="shared" si="930"/>
        <v>0</v>
      </c>
      <c r="CA290" s="104"/>
      <c r="CB290" s="104">
        <f t="shared" si="934"/>
        <v>0</v>
      </c>
      <c r="CC290" s="104">
        <v>5</v>
      </c>
      <c r="CD290" s="104"/>
      <c r="CE290" s="109"/>
      <c r="CF290" s="104">
        <f t="shared" si="918"/>
        <v>0</v>
      </c>
      <c r="CG290" s="104"/>
      <c r="CH290" s="108">
        <f t="shared" si="919"/>
        <v>0</v>
      </c>
      <c r="CI290" s="104"/>
      <c r="CJ290" s="104">
        <f t="shared" si="920"/>
        <v>0</v>
      </c>
      <c r="CK290" s="110"/>
      <c r="CL290" s="104">
        <f t="shared" si="921"/>
        <v>0</v>
      </c>
      <c r="CM290" s="104"/>
      <c r="CN290" s="104">
        <f t="shared" si="922"/>
        <v>0</v>
      </c>
      <c r="CO290" s="104"/>
      <c r="CP290" s="104">
        <f t="shared" si="931"/>
        <v>0</v>
      </c>
      <c r="CQ290" s="104"/>
      <c r="CR290" s="111"/>
      <c r="CS290" s="104"/>
      <c r="CT290" s="104">
        <f t="shared" si="923"/>
        <v>0</v>
      </c>
      <c r="CU290" s="105">
        <f t="shared" si="924"/>
        <v>14</v>
      </c>
      <c r="CV290" s="105">
        <f t="shared" si="925"/>
        <v>895071.68912</v>
      </c>
    </row>
    <row r="291" spans="1:100" ht="30" customHeight="1" x14ac:dyDescent="0.25">
      <c r="A291" s="76"/>
      <c r="B291" s="98">
        <v>253</v>
      </c>
      <c r="C291" s="99" t="s">
        <v>663</v>
      </c>
      <c r="D291" s="126" t="s">
        <v>664</v>
      </c>
      <c r="E291" s="80">
        <v>28004</v>
      </c>
      <c r="F291" s="101">
        <v>3.97</v>
      </c>
      <c r="G291" s="89">
        <v>1</v>
      </c>
      <c r="H291" s="90"/>
      <c r="I291" s="90"/>
      <c r="J291" s="90"/>
      <c r="K291" s="53"/>
      <c r="L291" s="102">
        <v>1.4</v>
      </c>
      <c r="M291" s="102">
        <v>1.68</v>
      </c>
      <c r="N291" s="102">
        <v>2.23</v>
      </c>
      <c r="O291" s="103">
        <v>2.57</v>
      </c>
      <c r="P291" s="104">
        <v>0</v>
      </c>
      <c r="Q291" s="104">
        <f t="shared" si="894"/>
        <v>0</v>
      </c>
      <c r="R291" s="104"/>
      <c r="S291" s="104">
        <f t="shared" si="895"/>
        <v>0</v>
      </c>
      <c r="T291" s="104"/>
      <c r="U291" s="104">
        <f t="shared" si="896"/>
        <v>0</v>
      </c>
      <c r="V291" s="104"/>
      <c r="W291" s="105">
        <f t="shared" si="897"/>
        <v>0</v>
      </c>
      <c r="X291" s="104"/>
      <c r="Y291" s="104">
        <f t="shared" si="898"/>
        <v>0</v>
      </c>
      <c r="Z291" s="104"/>
      <c r="AA291" s="104">
        <f t="shared" si="899"/>
        <v>0</v>
      </c>
      <c r="AB291" s="104"/>
      <c r="AC291" s="104"/>
      <c r="AD291" s="104"/>
      <c r="AE291" s="104">
        <f t="shared" si="900"/>
        <v>0</v>
      </c>
      <c r="AF291" s="104">
        <v>0</v>
      </c>
      <c r="AG291" s="105">
        <f t="shared" si="901"/>
        <v>0</v>
      </c>
      <c r="AH291" s="104"/>
      <c r="AI291" s="104">
        <f t="shared" si="902"/>
        <v>0</v>
      </c>
      <c r="AJ291" s="104"/>
      <c r="AK291" s="104">
        <f t="shared" si="903"/>
        <v>0</v>
      </c>
      <c r="AL291" s="109"/>
      <c r="AM291" s="104">
        <f t="shared" si="904"/>
        <v>0</v>
      </c>
      <c r="AN291" s="104"/>
      <c r="AO291" s="108">
        <f t="shared" si="905"/>
        <v>0</v>
      </c>
      <c r="AP291" s="104"/>
      <c r="AQ291" s="104">
        <f t="shared" si="906"/>
        <v>0</v>
      </c>
      <c r="AR291" s="104"/>
      <c r="AS291" s="105">
        <f t="shared" si="907"/>
        <v>0</v>
      </c>
      <c r="AT291" s="104"/>
      <c r="AU291" s="104">
        <f t="shared" si="926"/>
        <v>0</v>
      </c>
      <c r="AV291" s="88" t="e">
        <f>AU291-#REF!</f>
        <v>#REF!</v>
      </c>
      <c r="AW291" s="104">
        <v>0</v>
      </c>
      <c r="AX291" s="104">
        <f t="shared" si="908"/>
        <v>0</v>
      </c>
      <c r="AY291" s="104"/>
      <c r="AZ291" s="104">
        <f t="shared" si="909"/>
        <v>0</v>
      </c>
      <c r="BA291" s="104"/>
      <c r="BB291" s="105">
        <f t="shared" si="910"/>
        <v>0</v>
      </c>
      <c r="BC291" s="104"/>
      <c r="BD291" s="104">
        <f t="shared" si="927"/>
        <v>0</v>
      </c>
      <c r="BE291" s="104"/>
      <c r="BF291" s="104">
        <f t="shared" si="911"/>
        <v>0</v>
      </c>
      <c r="BG291" s="104"/>
      <c r="BH291" s="105">
        <f t="shared" si="932"/>
        <v>0</v>
      </c>
      <c r="BI291" s="104"/>
      <c r="BJ291" s="108">
        <f t="shared" si="928"/>
        <v>0</v>
      </c>
      <c r="BK291" s="104"/>
      <c r="BL291" s="104">
        <f t="shared" si="912"/>
        <v>0</v>
      </c>
      <c r="BM291" s="104"/>
      <c r="BN291" s="104">
        <f t="shared" si="913"/>
        <v>0</v>
      </c>
      <c r="BO291" s="104"/>
      <c r="BP291" s="104">
        <f t="shared" si="914"/>
        <v>0</v>
      </c>
      <c r="BQ291" s="104"/>
      <c r="BR291" s="104">
        <f t="shared" si="933"/>
        <v>0</v>
      </c>
      <c r="BS291" s="104"/>
      <c r="BT291" s="105">
        <f t="shared" si="915"/>
        <v>0</v>
      </c>
      <c r="BU291" s="104"/>
      <c r="BV291" s="105">
        <f t="shared" si="916"/>
        <v>0</v>
      </c>
      <c r="BW291" s="104"/>
      <c r="BX291" s="104">
        <f t="shared" si="929"/>
        <v>0</v>
      </c>
      <c r="BY291" s="104"/>
      <c r="BZ291" s="104">
        <f t="shared" si="930"/>
        <v>0</v>
      </c>
      <c r="CA291" s="104"/>
      <c r="CB291" s="104">
        <f t="shared" si="934"/>
        <v>0</v>
      </c>
      <c r="CC291" s="104">
        <v>2</v>
      </c>
      <c r="CD291" s="104"/>
      <c r="CE291" s="109"/>
      <c r="CF291" s="104">
        <f t="shared" si="918"/>
        <v>0</v>
      </c>
      <c r="CG291" s="104"/>
      <c r="CH291" s="108">
        <f t="shared" si="919"/>
        <v>0</v>
      </c>
      <c r="CI291" s="104"/>
      <c r="CJ291" s="104">
        <f t="shared" si="920"/>
        <v>0</v>
      </c>
      <c r="CK291" s="110"/>
      <c r="CL291" s="104">
        <f t="shared" si="921"/>
        <v>0</v>
      </c>
      <c r="CM291" s="104"/>
      <c r="CN291" s="104">
        <f t="shared" si="922"/>
        <v>0</v>
      </c>
      <c r="CO291" s="104"/>
      <c r="CP291" s="104">
        <f t="shared" si="931"/>
        <v>0</v>
      </c>
      <c r="CQ291" s="104"/>
      <c r="CR291" s="111"/>
      <c r="CS291" s="104"/>
      <c r="CT291" s="104">
        <f t="shared" si="923"/>
        <v>0</v>
      </c>
      <c r="CU291" s="105">
        <f t="shared" si="924"/>
        <v>2</v>
      </c>
      <c r="CV291" s="105">
        <f t="shared" si="925"/>
        <v>0</v>
      </c>
    </row>
    <row r="292" spans="1:100" s="6" customFormat="1" ht="30" customHeight="1" x14ac:dyDescent="0.25">
      <c r="A292" s="76"/>
      <c r="B292" s="98">
        <v>254</v>
      </c>
      <c r="C292" s="99" t="s">
        <v>665</v>
      </c>
      <c r="D292" s="126" t="s">
        <v>666</v>
      </c>
      <c r="E292" s="80">
        <v>28004</v>
      </c>
      <c r="F292" s="101">
        <v>4.3099999999999996</v>
      </c>
      <c r="G292" s="94">
        <v>0.85</v>
      </c>
      <c r="H292" s="157"/>
      <c r="I292" s="157"/>
      <c r="J292" s="157"/>
      <c r="K292" s="53"/>
      <c r="L292" s="102">
        <v>1.4</v>
      </c>
      <c r="M292" s="102">
        <v>1.68</v>
      </c>
      <c r="N292" s="102">
        <v>2.23</v>
      </c>
      <c r="O292" s="103">
        <v>2.57</v>
      </c>
      <c r="P292" s="104">
        <v>33</v>
      </c>
      <c r="Q292" s="104">
        <f t="shared" si="894"/>
        <v>5213758.6762799993</v>
      </c>
      <c r="R292" s="104">
        <v>80</v>
      </c>
      <c r="S292" s="104">
        <f t="shared" si="895"/>
        <v>12639414.972799998</v>
      </c>
      <c r="T292" s="104"/>
      <c r="U292" s="104">
        <f t="shared" si="896"/>
        <v>0</v>
      </c>
      <c r="V292" s="104"/>
      <c r="W292" s="105">
        <f t="shared" si="897"/>
        <v>0</v>
      </c>
      <c r="X292" s="104"/>
      <c r="Y292" s="104">
        <f t="shared" si="898"/>
        <v>0</v>
      </c>
      <c r="Z292" s="104"/>
      <c r="AA292" s="104">
        <f t="shared" si="899"/>
        <v>0</v>
      </c>
      <c r="AB292" s="104"/>
      <c r="AC292" s="104"/>
      <c r="AD292" s="104"/>
      <c r="AE292" s="104">
        <f t="shared" si="900"/>
        <v>0</v>
      </c>
      <c r="AF292" s="104">
        <v>0</v>
      </c>
      <c r="AG292" s="105">
        <f t="shared" si="901"/>
        <v>0</v>
      </c>
      <c r="AH292" s="104"/>
      <c r="AI292" s="104">
        <f t="shared" si="902"/>
        <v>0</v>
      </c>
      <c r="AJ292" s="104">
        <v>15</v>
      </c>
      <c r="AK292" s="104">
        <f t="shared" si="903"/>
        <v>3360935.3450399996</v>
      </c>
      <c r="AL292" s="109"/>
      <c r="AM292" s="104">
        <f t="shared" si="904"/>
        <v>0</v>
      </c>
      <c r="AN292" s="104"/>
      <c r="AO292" s="108">
        <f t="shared" si="905"/>
        <v>0</v>
      </c>
      <c r="AP292" s="104"/>
      <c r="AQ292" s="104">
        <f t="shared" si="906"/>
        <v>0</v>
      </c>
      <c r="AR292" s="104"/>
      <c r="AS292" s="105">
        <f t="shared" si="907"/>
        <v>0</v>
      </c>
      <c r="AT292" s="104"/>
      <c r="AU292" s="104">
        <f t="shared" si="926"/>
        <v>0</v>
      </c>
      <c r="AV292" s="88" t="e">
        <f>AU292-#REF!</f>
        <v>#REF!</v>
      </c>
      <c r="AW292" s="104">
        <v>0</v>
      </c>
      <c r="AX292" s="104">
        <f t="shared" si="908"/>
        <v>0</v>
      </c>
      <c r="AY292" s="104"/>
      <c r="AZ292" s="104">
        <f t="shared" si="909"/>
        <v>0</v>
      </c>
      <c r="BA292" s="104"/>
      <c r="BB292" s="105">
        <f t="shared" si="910"/>
        <v>0</v>
      </c>
      <c r="BC292" s="104"/>
      <c r="BD292" s="104">
        <f t="shared" si="927"/>
        <v>0</v>
      </c>
      <c r="BE292" s="104"/>
      <c r="BF292" s="104">
        <f t="shared" si="911"/>
        <v>0</v>
      </c>
      <c r="BG292" s="104"/>
      <c r="BH292" s="105">
        <f t="shared" si="932"/>
        <v>0</v>
      </c>
      <c r="BI292" s="104"/>
      <c r="BJ292" s="108">
        <f t="shared" si="928"/>
        <v>0</v>
      </c>
      <c r="BK292" s="104"/>
      <c r="BL292" s="104">
        <f t="shared" si="912"/>
        <v>0</v>
      </c>
      <c r="BM292" s="104"/>
      <c r="BN292" s="104">
        <f t="shared" si="913"/>
        <v>0</v>
      </c>
      <c r="BO292" s="104"/>
      <c r="BP292" s="104">
        <f t="shared" si="914"/>
        <v>0</v>
      </c>
      <c r="BQ292" s="104"/>
      <c r="BR292" s="104">
        <f t="shared" si="933"/>
        <v>0</v>
      </c>
      <c r="BS292" s="104"/>
      <c r="BT292" s="105">
        <f t="shared" si="915"/>
        <v>0</v>
      </c>
      <c r="BU292" s="104"/>
      <c r="BV292" s="105">
        <f t="shared" si="916"/>
        <v>0</v>
      </c>
      <c r="BW292" s="104"/>
      <c r="BX292" s="104">
        <f t="shared" si="929"/>
        <v>0</v>
      </c>
      <c r="BY292" s="104"/>
      <c r="BZ292" s="104">
        <f t="shared" si="930"/>
        <v>0</v>
      </c>
      <c r="CA292" s="104"/>
      <c r="CB292" s="104">
        <f t="shared" si="934"/>
        <v>0</v>
      </c>
      <c r="CC292" s="104"/>
      <c r="CD292" s="104">
        <f t="shared" si="917"/>
        <v>0</v>
      </c>
      <c r="CE292" s="109"/>
      <c r="CF292" s="104">
        <f t="shared" si="918"/>
        <v>0</v>
      </c>
      <c r="CG292" s="104"/>
      <c r="CH292" s="108">
        <f t="shared" si="919"/>
        <v>0</v>
      </c>
      <c r="CI292" s="104"/>
      <c r="CJ292" s="104">
        <f t="shared" si="920"/>
        <v>0</v>
      </c>
      <c r="CK292" s="110"/>
      <c r="CL292" s="104">
        <f t="shared" si="921"/>
        <v>0</v>
      </c>
      <c r="CM292" s="104"/>
      <c r="CN292" s="104">
        <f t="shared" si="922"/>
        <v>0</v>
      </c>
      <c r="CO292" s="104"/>
      <c r="CP292" s="104">
        <f t="shared" si="931"/>
        <v>0</v>
      </c>
      <c r="CQ292" s="104"/>
      <c r="CR292" s="111"/>
      <c r="CS292" s="104"/>
      <c r="CT292" s="104">
        <f t="shared" si="923"/>
        <v>0</v>
      </c>
      <c r="CU292" s="105">
        <f t="shared" si="924"/>
        <v>128</v>
      </c>
      <c r="CV292" s="105">
        <f t="shared" si="925"/>
        <v>21214108.994119998</v>
      </c>
    </row>
    <row r="293" spans="1:100" s="6" customFormat="1" ht="15.75" customHeight="1" x14ac:dyDescent="0.25">
      <c r="A293" s="76"/>
      <c r="B293" s="98">
        <v>255</v>
      </c>
      <c r="C293" s="99" t="s">
        <v>667</v>
      </c>
      <c r="D293" s="126" t="s">
        <v>668</v>
      </c>
      <c r="E293" s="80">
        <v>28004</v>
      </c>
      <c r="F293" s="89">
        <v>1.2</v>
      </c>
      <c r="G293" s="94">
        <v>0.8</v>
      </c>
      <c r="H293" s="90"/>
      <c r="I293" s="90"/>
      <c r="J293" s="90"/>
      <c r="K293" s="53"/>
      <c r="L293" s="102">
        <v>1.4</v>
      </c>
      <c r="M293" s="102">
        <v>1.68</v>
      </c>
      <c r="N293" s="102">
        <v>2.23</v>
      </c>
      <c r="O293" s="103">
        <v>2.57</v>
      </c>
      <c r="P293" s="104">
        <v>8</v>
      </c>
      <c r="Q293" s="104">
        <f t="shared" si="894"/>
        <v>331208.90879999992</v>
      </c>
      <c r="R293" s="104">
        <v>0</v>
      </c>
      <c r="S293" s="104">
        <f t="shared" si="895"/>
        <v>0</v>
      </c>
      <c r="T293" s="104"/>
      <c r="U293" s="104">
        <f t="shared" si="896"/>
        <v>0</v>
      </c>
      <c r="V293" s="104"/>
      <c r="W293" s="105">
        <f t="shared" si="897"/>
        <v>0</v>
      </c>
      <c r="X293" s="104"/>
      <c r="Y293" s="104">
        <f t="shared" si="898"/>
        <v>0</v>
      </c>
      <c r="Z293" s="104"/>
      <c r="AA293" s="104">
        <f t="shared" si="899"/>
        <v>0</v>
      </c>
      <c r="AB293" s="104"/>
      <c r="AC293" s="104"/>
      <c r="AD293" s="104"/>
      <c r="AE293" s="104">
        <f t="shared" si="900"/>
        <v>0</v>
      </c>
      <c r="AF293" s="104">
        <v>1</v>
      </c>
      <c r="AG293" s="105">
        <f t="shared" si="901"/>
        <v>41401.11359999999</v>
      </c>
      <c r="AH293" s="104"/>
      <c r="AI293" s="104">
        <f t="shared" si="902"/>
        <v>0</v>
      </c>
      <c r="AJ293" s="104">
        <v>4</v>
      </c>
      <c r="AK293" s="104">
        <f t="shared" si="903"/>
        <v>234857.22623999996</v>
      </c>
      <c r="AL293" s="109">
        <v>12</v>
      </c>
      <c r="AM293" s="104">
        <f t="shared" si="904"/>
        <v>758769.50016000005</v>
      </c>
      <c r="AN293" s="104"/>
      <c r="AO293" s="108">
        <f t="shared" si="905"/>
        <v>0</v>
      </c>
      <c r="AP293" s="104"/>
      <c r="AQ293" s="104">
        <f t="shared" si="906"/>
        <v>0</v>
      </c>
      <c r="AR293" s="104"/>
      <c r="AS293" s="105">
        <f t="shared" si="907"/>
        <v>0</v>
      </c>
      <c r="AT293" s="104"/>
      <c r="AU293" s="104">
        <f t="shared" si="926"/>
        <v>0</v>
      </c>
      <c r="AV293" s="88" t="e">
        <f>AU293-#REF!</f>
        <v>#REF!</v>
      </c>
      <c r="AW293" s="104">
        <v>0</v>
      </c>
      <c r="AX293" s="104">
        <f t="shared" si="908"/>
        <v>0</v>
      </c>
      <c r="AY293" s="104"/>
      <c r="AZ293" s="104">
        <f t="shared" si="909"/>
        <v>0</v>
      </c>
      <c r="BA293" s="104"/>
      <c r="BB293" s="105">
        <f t="shared" si="910"/>
        <v>0</v>
      </c>
      <c r="BC293" s="104">
        <v>5</v>
      </c>
      <c r="BD293" s="104"/>
      <c r="BE293" s="104"/>
      <c r="BF293" s="104">
        <f t="shared" si="911"/>
        <v>0</v>
      </c>
      <c r="BG293" s="104"/>
      <c r="BH293" s="105">
        <f t="shared" si="932"/>
        <v>0</v>
      </c>
      <c r="BI293" s="104"/>
      <c r="BJ293" s="108">
        <f t="shared" si="928"/>
        <v>0</v>
      </c>
      <c r="BK293" s="104"/>
      <c r="BL293" s="104">
        <f t="shared" si="912"/>
        <v>0</v>
      </c>
      <c r="BM293" s="104"/>
      <c r="BN293" s="104">
        <f t="shared" si="913"/>
        <v>0</v>
      </c>
      <c r="BO293" s="104"/>
      <c r="BP293" s="104">
        <f t="shared" si="914"/>
        <v>0</v>
      </c>
      <c r="BQ293" s="104"/>
      <c r="BR293" s="104">
        <f t="shared" si="933"/>
        <v>0</v>
      </c>
      <c r="BS293" s="104"/>
      <c r="BT293" s="105">
        <f t="shared" si="915"/>
        <v>0</v>
      </c>
      <c r="BU293" s="104"/>
      <c r="BV293" s="105">
        <f t="shared" si="916"/>
        <v>0</v>
      </c>
      <c r="BW293" s="104"/>
      <c r="BX293" s="104">
        <f t="shared" si="929"/>
        <v>0</v>
      </c>
      <c r="BY293" s="104"/>
      <c r="BZ293" s="104">
        <f t="shared" si="930"/>
        <v>0</v>
      </c>
      <c r="CA293" s="104"/>
      <c r="CB293" s="104">
        <f t="shared" si="934"/>
        <v>0</v>
      </c>
      <c r="CC293" s="104"/>
      <c r="CD293" s="104">
        <f t="shared" si="917"/>
        <v>0</v>
      </c>
      <c r="CE293" s="109"/>
      <c r="CF293" s="104">
        <f t="shared" si="918"/>
        <v>0</v>
      </c>
      <c r="CG293" s="104"/>
      <c r="CH293" s="108">
        <f t="shared" si="919"/>
        <v>0</v>
      </c>
      <c r="CI293" s="104"/>
      <c r="CJ293" s="104">
        <f t="shared" si="920"/>
        <v>0</v>
      </c>
      <c r="CK293" s="110"/>
      <c r="CL293" s="104">
        <f t="shared" si="921"/>
        <v>0</v>
      </c>
      <c r="CM293" s="104"/>
      <c r="CN293" s="104">
        <f t="shared" si="922"/>
        <v>0</v>
      </c>
      <c r="CO293" s="104"/>
      <c r="CP293" s="104">
        <f t="shared" si="931"/>
        <v>0</v>
      </c>
      <c r="CQ293" s="104"/>
      <c r="CR293" s="111"/>
      <c r="CS293" s="104"/>
      <c r="CT293" s="104">
        <f t="shared" si="923"/>
        <v>0</v>
      </c>
      <c r="CU293" s="105">
        <f t="shared" si="924"/>
        <v>30</v>
      </c>
      <c r="CV293" s="105">
        <f t="shared" si="925"/>
        <v>1366236.7487999999</v>
      </c>
    </row>
    <row r="294" spans="1:100" s="6" customFormat="1" ht="18.75" customHeight="1" x14ac:dyDescent="0.25">
      <c r="A294" s="76"/>
      <c r="B294" s="98">
        <v>256</v>
      </c>
      <c r="C294" s="99" t="s">
        <v>669</v>
      </c>
      <c r="D294" s="126" t="s">
        <v>670</v>
      </c>
      <c r="E294" s="80">
        <v>28004</v>
      </c>
      <c r="F294" s="101">
        <v>2.37</v>
      </c>
      <c r="G294" s="94">
        <v>0.85</v>
      </c>
      <c r="H294" s="157"/>
      <c r="I294" s="157"/>
      <c r="J294" s="157"/>
      <c r="K294" s="53"/>
      <c r="L294" s="102">
        <v>1.4</v>
      </c>
      <c r="M294" s="102">
        <v>1.68</v>
      </c>
      <c r="N294" s="102">
        <v>2.23</v>
      </c>
      <c r="O294" s="103">
        <v>2.57</v>
      </c>
      <c r="P294" s="160">
        <v>267</v>
      </c>
      <c r="Q294" s="104">
        <f t="shared" si="894"/>
        <v>23196332.368439998</v>
      </c>
      <c r="R294" s="104">
        <v>2</v>
      </c>
      <c r="S294" s="104">
        <f t="shared" si="895"/>
        <v>173755.29863999999</v>
      </c>
      <c r="T294" s="104"/>
      <c r="U294" s="104">
        <f t="shared" si="896"/>
        <v>0</v>
      </c>
      <c r="V294" s="104"/>
      <c r="W294" s="105">
        <f t="shared" si="897"/>
        <v>0</v>
      </c>
      <c r="X294" s="104"/>
      <c r="Y294" s="104">
        <f t="shared" si="898"/>
        <v>0</v>
      </c>
      <c r="Z294" s="104"/>
      <c r="AA294" s="104">
        <f t="shared" si="899"/>
        <v>0</v>
      </c>
      <c r="AB294" s="104"/>
      <c r="AC294" s="104"/>
      <c r="AD294" s="104">
        <v>80</v>
      </c>
      <c r="AE294" s="104">
        <f t="shared" si="900"/>
        <v>6950211.9456000011</v>
      </c>
      <c r="AF294" s="104">
        <v>1</v>
      </c>
      <c r="AG294" s="105">
        <f t="shared" si="901"/>
        <v>86877.649319999997</v>
      </c>
      <c r="AH294" s="104">
        <v>0</v>
      </c>
      <c r="AI294" s="104">
        <f t="shared" si="902"/>
        <v>0</v>
      </c>
      <c r="AJ294" s="104">
        <v>10</v>
      </c>
      <c r="AK294" s="104">
        <f t="shared" si="903"/>
        <v>1232083.0267200002</v>
      </c>
      <c r="AL294" s="109"/>
      <c r="AM294" s="104">
        <f t="shared" si="904"/>
        <v>0</v>
      </c>
      <c r="AN294" s="104">
        <v>3</v>
      </c>
      <c r="AO294" s="108">
        <f t="shared" si="905"/>
        <v>312759.53755200002</v>
      </c>
      <c r="AP294" s="104"/>
      <c r="AQ294" s="104">
        <f t="shared" si="906"/>
        <v>0</v>
      </c>
      <c r="AR294" s="104"/>
      <c r="AS294" s="105">
        <f t="shared" si="907"/>
        <v>0</v>
      </c>
      <c r="AT294" s="104"/>
      <c r="AU294" s="104">
        <f t="shared" si="926"/>
        <v>0</v>
      </c>
      <c r="AV294" s="88" t="e">
        <f>AU294-#REF!</f>
        <v>#REF!</v>
      </c>
      <c r="AW294" s="104">
        <v>141</v>
      </c>
      <c r="AX294" s="104">
        <f t="shared" si="908"/>
        <v>14699698.264944</v>
      </c>
      <c r="AY294" s="104"/>
      <c r="AZ294" s="104">
        <f t="shared" si="909"/>
        <v>0</v>
      </c>
      <c r="BA294" s="104"/>
      <c r="BB294" s="105">
        <f t="shared" si="910"/>
        <v>0</v>
      </c>
      <c r="BC294" s="104"/>
      <c r="BD294" s="104">
        <f t="shared" si="927"/>
        <v>0</v>
      </c>
      <c r="BE294" s="104"/>
      <c r="BF294" s="104">
        <f t="shared" si="911"/>
        <v>0</v>
      </c>
      <c r="BG294" s="104"/>
      <c r="BH294" s="105">
        <f t="shared" si="932"/>
        <v>0</v>
      </c>
      <c r="BI294" s="104"/>
      <c r="BJ294" s="108">
        <f t="shared" si="928"/>
        <v>0</v>
      </c>
      <c r="BK294" s="104"/>
      <c r="BL294" s="104">
        <f t="shared" si="912"/>
        <v>0</v>
      </c>
      <c r="BM294" s="104"/>
      <c r="BN294" s="104">
        <f t="shared" si="913"/>
        <v>0</v>
      </c>
      <c r="BO294" s="104"/>
      <c r="BP294" s="104">
        <f t="shared" si="914"/>
        <v>0</v>
      </c>
      <c r="BQ294" s="104"/>
      <c r="BR294" s="104">
        <f t="shared" si="933"/>
        <v>0</v>
      </c>
      <c r="BS294" s="104"/>
      <c r="BT294" s="105">
        <f t="shared" si="915"/>
        <v>0</v>
      </c>
      <c r="BU294" s="104"/>
      <c r="BV294" s="105">
        <f t="shared" si="916"/>
        <v>0</v>
      </c>
      <c r="BW294" s="104"/>
      <c r="BX294" s="104">
        <f t="shared" si="929"/>
        <v>0</v>
      </c>
      <c r="BY294" s="104"/>
      <c r="BZ294" s="104">
        <f t="shared" si="930"/>
        <v>0</v>
      </c>
      <c r="CA294" s="104"/>
      <c r="CB294" s="104">
        <f t="shared" si="934"/>
        <v>0</v>
      </c>
      <c r="CC294" s="104"/>
      <c r="CD294" s="104">
        <f t="shared" si="917"/>
        <v>0</v>
      </c>
      <c r="CE294" s="109"/>
      <c r="CF294" s="104">
        <f t="shared" si="918"/>
        <v>0</v>
      </c>
      <c r="CG294" s="104"/>
      <c r="CH294" s="108">
        <f t="shared" si="919"/>
        <v>0</v>
      </c>
      <c r="CI294" s="104"/>
      <c r="CJ294" s="104">
        <f t="shared" si="920"/>
        <v>0</v>
      </c>
      <c r="CK294" s="110"/>
      <c r="CL294" s="104">
        <f t="shared" si="921"/>
        <v>0</v>
      </c>
      <c r="CM294" s="104"/>
      <c r="CN294" s="104">
        <f t="shared" si="922"/>
        <v>0</v>
      </c>
      <c r="CO294" s="104"/>
      <c r="CP294" s="104">
        <f t="shared" si="931"/>
        <v>0</v>
      </c>
      <c r="CQ294" s="104"/>
      <c r="CR294" s="111"/>
      <c r="CS294" s="104"/>
      <c r="CT294" s="104">
        <f t="shared" si="923"/>
        <v>0</v>
      </c>
      <c r="CU294" s="105">
        <f t="shared" si="924"/>
        <v>504</v>
      </c>
      <c r="CV294" s="105">
        <f t="shared" si="925"/>
        <v>46651718.091216005</v>
      </c>
    </row>
    <row r="295" spans="1:100" ht="18.75" customHeight="1" x14ac:dyDescent="0.25">
      <c r="A295" s="76"/>
      <c r="B295" s="98">
        <v>257</v>
      </c>
      <c r="C295" s="99" t="s">
        <v>671</v>
      </c>
      <c r="D295" s="126" t="s">
        <v>672</v>
      </c>
      <c r="E295" s="80">
        <v>28004</v>
      </c>
      <c r="F295" s="101">
        <v>4.13</v>
      </c>
      <c r="G295" s="94">
        <v>0.9</v>
      </c>
      <c r="H295" s="157"/>
      <c r="I295" s="157"/>
      <c r="J295" s="157"/>
      <c r="K295" s="53"/>
      <c r="L295" s="102">
        <v>1.4</v>
      </c>
      <c r="M295" s="102">
        <v>1.68</v>
      </c>
      <c r="N295" s="102">
        <v>2.23</v>
      </c>
      <c r="O295" s="103">
        <v>2.57</v>
      </c>
      <c r="P295" s="160">
        <v>207</v>
      </c>
      <c r="Q295" s="104">
        <f t="shared" si="894"/>
        <v>33182086.901040006</v>
      </c>
      <c r="R295" s="104">
        <v>7</v>
      </c>
      <c r="S295" s="104">
        <f t="shared" si="895"/>
        <v>1122099.5570400001</v>
      </c>
      <c r="T295" s="104"/>
      <c r="U295" s="104">
        <f t="shared" si="896"/>
        <v>0</v>
      </c>
      <c r="V295" s="104"/>
      <c r="W295" s="105">
        <f t="shared" si="897"/>
        <v>0</v>
      </c>
      <c r="X295" s="104"/>
      <c r="Y295" s="104">
        <f t="shared" si="898"/>
        <v>0</v>
      </c>
      <c r="Z295" s="104"/>
      <c r="AA295" s="104">
        <f t="shared" si="899"/>
        <v>0</v>
      </c>
      <c r="AB295" s="104"/>
      <c r="AC295" s="104"/>
      <c r="AD295" s="104">
        <v>20</v>
      </c>
      <c r="AE295" s="104">
        <f t="shared" si="900"/>
        <v>3205998.7344</v>
      </c>
      <c r="AF295" s="104">
        <v>0</v>
      </c>
      <c r="AG295" s="105">
        <f t="shared" si="901"/>
        <v>0</v>
      </c>
      <c r="AH295" s="104"/>
      <c r="AI295" s="104">
        <f t="shared" si="902"/>
        <v>0</v>
      </c>
      <c r="AJ295" s="104">
        <v>3</v>
      </c>
      <c r="AK295" s="104">
        <f t="shared" si="903"/>
        <v>682003.36713599996</v>
      </c>
      <c r="AL295" s="109"/>
      <c r="AM295" s="104">
        <f t="shared" si="904"/>
        <v>0</v>
      </c>
      <c r="AN295" s="104"/>
      <c r="AO295" s="108">
        <f t="shared" si="905"/>
        <v>0</v>
      </c>
      <c r="AP295" s="104"/>
      <c r="AQ295" s="104">
        <f t="shared" si="906"/>
        <v>0</v>
      </c>
      <c r="AR295" s="104"/>
      <c r="AS295" s="105">
        <f t="shared" si="907"/>
        <v>0</v>
      </c>
      <c r="AT295" s="104"/>
      <c r="AU295" s="104">
        <f t="shared" si="926"/>
        <v>0</v>
      </c>
      <c r="AV295" s="88" t="e">
        <f>AU295-#REF!</f>
        <v>#REF!</v>
      </c>
      <c r="AW295" s="104">
        <v>36</v>
      </c>
      <c r="AX295" s="104">
        <f t="shared" si="908"/>
        <v>6924957.2663039993</v>
      </c>
      <c r="AY295" s="104"/>
      <c r="AZ295" s="104">
        <f t="shared" si="909"/>
        <v>0</v>
      </c>
      <c r="BA295" s="104"/>
      <c r="BB295" s="105">
        <f t="shared" si="910"/>
        <v>0</v>
      </c>
      <c r="BC295" s="104"/>
      <c r="BD295" s="104">
        <f t="shared" si="927"/>
        <v>0</v>
      </c>
      <c r="BE295" s="104"/>
      <c r="BF295" s="104">
        <f t="shared" si="911"/>
        <v>0</v>
      </c>
      <c r="BG295" s="104"/>
      <c r="BH295" s="105">
        <f t="shared" si="932"/>
        <v>0</v>
      </c>
      <c r="BI295" s="104"/>
      <c r="BJ295" s="108">
        <f t="shared" si="928"/>
        <v>0</v>
      </c>
      <c r="BK295" s="104"/>
      <c r="BL295" s="104">
        <f t="shared" si="912"/>
        <v>0</v>
      </c>
      <c r="BM295" s="104"/>
      <c r="BN295" s="104">
        <f t="shared" si="913"/>
        <v>0</v>
      </c>
      <c r="BO295" s="104"/>
      <c r="BP295" s="104">
        <f t="shared" si="914"/>
        <v>0</v>
      </c>
      <c r="BQ295" s="104"/>
      <c r="BR295" s="104">
        <f t="shared" si="933"/>
        <v>0</v>
      </c>
      <c r="BS295" s="104"/>
      <c r="BT295" s="105">
        <f t="shared" si="915"/>
        <v>0</v>
      </c>
      <c r="BU295" s="104"/>
      <c r="BV295" s="105">
        <f t="shared" si="916"/>
        <v>0</v>
      </c>
      <c r="BW295" s="104"/>
      <c r="BX295" s="104">
        <f t="shared" si="929"/>
        <v>0</v>
      </c>
      <c r="BY295" s="104"/>
      <c r="BZ295" s="104">
        <f t="shared" si="930"/>
        <v>0</v>
      </c>
      <c r="CA295" s="104"/>
      <c r="CB295" s="104">
        <f t="shared" si="934"/>
        <v>0</v>
      </c>
      <c r="CC295" s="104"/>
      <c r="CD295" s="104">
        <f t="shared" si="917"/>
        <v>0</v>
      </c>
      <c r="CE295" s="109"/>
      <c r="CF295" s="104">
        <f t="shared" si="918"/>
        <v>0</v>
      </c>
      <c r="CG295" s="104"/>
      <c r="CH295" s="108">
        <f t="shared" si="919"/>
        <v>0</v>
      </c>
      <c r="CI295" s="104"/>
      <c r="CJ295" s="104">
        <f t="shared" si="920"/>
        <v>0</v>
      </c>
      <c r="CK295" s="110"/>
      <c r="CL295" s="104">
        <f t="shared" si="921"/>
        <v>0</v>
      </c>
      <c r="CM295" s="104"/>
      <c r="CN295" s="104">
        <f t="shared" si="922"/>
        <v>0</v>
      </c>
      <c r="CO295" s="104"/>
      <c r="CP295" s="104">
        <f t="shared" si="931"/>
        <v>0</v>
      </c>
      <c r="CQ295" s="104"/>
      <c r="CR295" s="111"/>
      <c r="CS295" s="104"/>
      <c r="CT295" s="104">
        <f t="shared" si="923"/>
        <v>0</v>
      </c>
      <c r="CU295" s="105">
        <f t="shared" si="924"/>
        <v>273</v>
      </c>
      <c r="CV295" s="105">
        <f t="shared" si="925"/>
        <v>45117145.825920008</v>
      </c>
    </row>
    <row r="296" spans="1:100" ht="18.75" customHeight="1" x14ac:dyDescent="0.25">
      <c r="A296" s="76"/>
      <c r="B296" s="98">
        <v>258</v>
      </c>
      <c r="C296" s="99" t="s">
        <v>673</v>
      </c>
      <c r="D296" s="126" t="s">
        <v>674</v>
      </c>
      <c r="E296" s="80">
        <v>28004</v>
      </c>
      <c r="F296" s="101">
        <v>6.08</v>
      </c>
      <c r="G296" s="94">
        <v>0.9</v>
      </c>
      <c r="H296" s="157"/>
      <c r="I296" s="157"/>
      <c r="J296" s="157"/>
      <c r="K296" s="53"/>
      <c r="L296" s="102">
        <v>1.4</v>
      </c>
      <c r="M296" s="102">
        <v>1.68</v>
      </c>
      <c r="N296" s="102">
        <v>2.23</v>
      </c>
      <c r="O296" s="103">
        <v>2.57</v>
      </c>
      <c r="P296" s="160">
        <v>168</v>
      </c>
      <c r="Q296" s="104">
        <f t="shared" si="894"/>
        <v>39645706.383359998</v>
      </c>
      <c r="R296" s="104">
        <v>6</v>
      </c>
      <c r="S296" s="104">
        <f t="shared" si="895"/>
        <v>1415918.0851200002</v>
      </c>
      <c r="T296" s="104"/>
      <c r="U296" s="104">
        <f t="shared" si="896"/>
        <v>0</v>
      </c>
      <c r="V296" s="104"/>
      <c r="W296" s="105">
        <f t="shared" si="897"/>
        <v>0</v>
      </c>
      <c r="X296" s="104"/>
      <c r="Y296" s="104">
        <f t="shared" si="898"/>
        <v>0</v>
      </c>
      <c r="Z296" s="104"/>
      <c r="AA296" s="104">
        <f t="shared" si="899"/>
        <v>0</v>
      </c>
      <c r="AB296" s="104"/>
      <c r="AC296" s="104"/>
      <c r="AD296" s="104">
        <v>3</v>
      </c>
      <c r="AE296" s="104">
        <f t="shared" si="900"/>
        <v>707959.04256000009</v>
      </c>
      <c r="AF296" s="104">
        <v>0</v>
      </c>
      <c r="AG296" s="105">
        <f t="shared" si="901"/>
        <v>0</v>
      </c>
      <c r="AH296" s="104"/>
      <c r="AI296" s="104">
        <f t="shared" si="902"/>
        <v>0</v>
      </c>
      <c r="AJ296" s="104"/>
      <c r="AK296" s="104">
        <f t="shared" si="903"/>
        <v>0</v>
      </c>
      <c r="AL296" s="109"/>
      <c r="AM296" s="104">
        <f t="shared" si="904"/>
        <v>0</v>
      </c>
      <c r="AN296" s="104"/>
      <c r="AO296" s="108">
        <f t="shared" si="905"/>
        <v>0</v>
      </c>
      <c r="AP296" s="104"/>
      <c r="AQ296" s="104">
        <f t="shared" si="906"/>
        <v>0</v>
      </c>
      <c r="AR296" s="104"/>
      <c r="AS296" s="105">
        <f t="shared" si="907"/>
        <v>0</v>
      </c>
      <c r="AT296" s="104"/>
      <c r="AU296" s="104">
        <f t="shared" si="926"/>
        <v>0</v>
      </c>
      <c r="AV296" s="88" t="e">
        <f>AU296-#REF!</f>
        <v>#REF!</v>
      </c>
      <c r="AW296" s="104">
        <v>17</v>
      </c>
      <c r="AX296" s="104">
        <f t="shared" si="908"/>
        <v>4814121.4894080004</v>
      </c>
      <c r="AY296" s="104"/>
      <c r="AZ296" s="104">
        <f t="shared" si="909"/>
        <v>0</v>
      </c>
      <c r="BA296" s="104"/>
      <c r="BB296" s="105">
        <f t="shared" si="910"/>
        <v>0</v>
      </c>
      <c r="BC296" s="104"/>
      <c r="BD296" s="104">
        <f t="shared" si="927"/>
        <v>0</v>
      </c>
      <c r="BE296" s="104"/>
      <c r="BF296" s="104">
        <f t="shared" si="911"/>
        <v>0</v>
      </c>
      <c r="BG296" s="104"/>
      <c r="BH296" s="105">
        <f t="shared" si="932"/>
        <v>0</v>
      </c>
      <c r="BI296" s="104"/>
      <c r="BJ296" s="108">
        <f t="shared" si="928"/>
        <v>0</v>
      </c>
      <c r="BK296" s="104"/>
      <c r="BL296" s="104">
        <f t="shared" si="912"/>
        <v>0</v>
      </c>
      <c r="BM296" s="104"/>
      <c r="BN296" s="104">
        <f t="shared" si="913"/>
        <v>0</v>
      </c>
      <c r="BO296" s="104"/>
      <c r="BP296" s="104">
        <f t="shared" si="914"/>
        <v>0</v>
      </c>
      <c r="BQ296" s="104"/>
      <c r="BR296" s="104">
        <f t="shared" si="933"/>
        <v>0</v>
      </c>
      <c r="BS296" s="104"/>
      <c r="BT296" s="105">
        <f t="shared" si="915"/>
        <v>0</v>
      </c>
      <c r="BU296" s="104"/>
      <c r="BV296" s="105">
        <f t="shared" si="916"/>
        <v>0</v>
      </c>
      <c r="BW296" s="104"/>
      <c r="BX296" s="104">
        <f t="shared" si="929"/>
        <v>0</v>
      </c>
      <c r="BY296" s="104"/>
      <c r="BZ296" s="104">
        <f t="shared" si="930"/>
        <v>0</v>
      </c>
      <c r="CA296" s="104"/>
      <c r="CB296" s="104">
        <f t="shared" si="934"/>
        <v>0</v>
      </c>
      <c r="CC296" s="104"/>
      <c r="CD296" s="104">
        <f t="shared" si="917"/>
        <v>0</v>
      </c>
      <c r="CE296" s="109"/>
      <c r="CF296" s="104">
        <f t="shared" si="918"/>
        <v>0</v>
      </c>
      <c r="CG296" s="104"/>
      <c r="CH296" s="108">
        <f t="shared" si="919"/>
        <v>0</v>
      </c>
      <c r="CI296" s="104"/>
      <c r="CJ296" s="104">
        <f t="shared" si="920"/>
        <v>0</v>
      </c>
      <c r="CK296" s="110"/>
      <c r="CL296" s="104">
        <f t="shared" si="921"/>
        <v>0</v>
      </c>
      <c r="CM296" s="104">
        <v>2</v>
      </c>
      <c r="CN296" s="104">
        <f t="shared" si="922"/>
        <v>514879.30368000001</v>
      </c>
      <c r="CO296" s="104"/>
      <c r="CP296" s="104">
        <f t="shared" si="931"/>
        <v>0</v>
      </c>
      <c r="CQ296" s="104"/>
      <c r="CR296" s="111"/>
      <c r="CS296" s="104"/>
      <c r="CT296" s="104">
        <f t="shared" si="923"/>
        <v>0</v>
      </c>
      <c r="CU296" s="105">
        <f t="shared" si="924"/>
        <v>196</v>
      </c>
      <c r="CV296" s="105">
        <f t="shared" si="925"/>
        <v>47098584.304128006</v>
      </c>
    </row>
    <row r="297" spans="1:100" ht="21.75" customHeight="1" x14ac:dyDescent="0.25">
      <c r="A297" s="76"/>
      <c r="B297" s="98">
        <v>259</v>
      </c>
      <c r="C297" s="99" t="s">
        <v>675</v>
      </c>
      <c r="D297" s="126" t="s">
        <v>676</v>
      </c>
      <c r="E297" s="80">
        <v>28004</v>
      </c>
      <c r="F297" s="101">
        <v>7.12</v>
      </c>
      <c r="G297" s="94">
        <v>0.9</v>
      </c>
      <c r="H297" s="157"/>
      <c r="I297" s="157"/>
      <c r="J297" s="157"/>
      <c r="K297" s="53"/>
      <c r="L297" s="102">
        <v>1.4</v>
      </c>
      <c r="M297" s="102">
        <v>1.68</v>
      </c>
      <c r="N297" s="102">
        <v>2.23</v>
      </c>
      <c r="O297" s="103">
        <v>2.57</v>
      </c>
      <c r="P297" s="160">
        <v>95</v>
      </c>
      <c r="Q297" s="104">
        <f t="shared" si="894"/>
        <v>26253481.161600005</v>
      </c>
      <c r="R297" s="104">
        <v>20</v>
      </c>
      <c r="S297" s="104">
        <f t="shared" si="895"/>
        <v>5527048.6655999999</v>
      </c>
      <c r="T297" s="104"/>
      <c r="U297" s="104">
        <f t="shared" si="896"/>
        <v>0</v>
      </c>
      <c r="V297" s="104"/>
      <c r="W297" s="105">
        <f t="shared" si="897"/>
        <v>0</v>
      </c>
      <c r="X297" s="104"/>
      <c r="Y297" s="104">
        <f t="shared" si="898"/>
        <v>0</v>
      </c>
      <c r="Z297" s="104"/>
      <c r="AA297" s="104">
        <f t="shared" si="899"/>
        <v>0</v>
      </c>
      <c r="AB297" s="104"/>
      <c r="AC297" s="104"/>
      <c r="AD297" s="104">
        <v>5</v>
      </c>
      <c r="AE297" s="104">
        <f t="shared" si="900"/>
        <v>1381762.1664</v>
      </c>
      <c r="AF297" s="104"/>
      <c r="AG297" s="105">
        <f t="shared" si="901"/>
        <v>0</v>
      </c>
      <c r="AH297" s="104"/>
      <c r="AI297" s="104">
        <f t="shared" si="902"/>
        <v>0</v>
      </c>
      <c r="AJ297" s="104">
        <v>10</v>
      </c>
      <c r="AK297" s="104">
        <f t="shared" si="903"/>
        <v>3919179.9628800005</v>
      </c>
      <c r="AL297" s="109"/>
      <c r="AM297" s="104">
        <f t="shared" si="904"/>
        <v>0</v>
      </c>
      <c r="AN297" s="104"/>
      <c r="AO297" s="108">
        <f t="shared" si="905"/>
        <v>0</v>
      </c>
      <c r="AP297" s="104"/>
      <c r="AQ297" s="104">
        <f t="shared" si="906"/>
        <v>0</v>
      </c>
      <c r="AR297" s="104"/>
      <c r="AS297" s="105">
        <f t="shared" si="907"/>
        <v>0</v>
      </c>
      <c r="AT297" s="104"/>
      <c r="AU297" s="104">
        <f t="shared" si="926"/>
        <v>0</v>
      </c>
      <c r="AV297" s="88" t="e">
        <f>AU297-#REF!</f>
        <v>#REF!</v>
      </c>
      <c r="AW297" s="104">
        <v>30</v>
      </c>
      <c r="AX297" s="104">
        <f t="shared" si="908"/>
        <v>9948687.5980800036</v>
      </c>
      <c r="AY297" s="104"/>
      <c r="AZ297" s="104">
        <f t="shared" si="909"/>
        <v>0</v>
      </c>
      <c r="BA297" s="104"/>
      <c r="BB297" s="105">
        <f t="shared" si="910"/>
        <v>0</v>
      </c>
      <c r="BC297" s="104"/>
      <c r="BD297" s="104">
        <f t="shared" si="927"/>
        <v>0</v>
      </c>
      <c r="BE297" s="104"/>
      <c r="BF297" s="104">
        <f t="shared" si="911"/>
        <v>0</v>
      </c>
      <c r="BG297" s="104"/>
      <c r="BH297" s="105">
        <f t="shared" si="932"/>
        <v>0</v>
      </c>
      <c r="BI297" s="104">
        <v>16</v>
      </c>
      <c r="BJ297" s="108"/>
      <c r="BK297" s="104"/>
      <c r="BL297" s="104">
        <f t="shared" si="912"/>
        <v>0</v>
      </c>
      <c r="BM297" s="104"/>
      <c r="BN297" s="104">
        <f t="shared" si="913"/>
        <v>0</v>
      </c>
      <c r="BO297" s="104"/>
      <c r="BP297" s="104">
        <f t="shared" si="914"/>
        <v>0</v>
      </c>
      <c r="BQ297" s="104"/>
      <c r="BR297" s="104">
        <f t="shared" si="933"/>
        <v>0</v>
      </c>
      <c r="BS297" s="104"/>
      <c r="BT297" s="105">
        <f t="shared" si="915"/>
        <v>0</v>
      </c>
      <c r="BU297" s="104"/>
      <c r="BV297" s="105">
        <f t="shared" si="916"/>
        <v>0</v>
      </c>
      <c r="BW297" s="104"/>
      <c r="BX297" s="104">
        <f t="shared" si="929"/>
        <v>0</v>
      </c>
      <c r="BY297" s="104"/>
      <c r="BZ297" s="104">
        <f t="shared" si="930"/>
        <v>0</v>
      </c>
      <c r="CA297" s="104"/>
      <c r="CB297" s="104">
        <f t="shared" si="934"/>
        <v>0</v>
      </c>
      <c r="CC297" s="104"/>
      <c r="CD297" s="104">
        <f t="shared" si="917"/>
        <v>0</v>
      </c>
      <c r="CE297" s="109"/>
      <c r="CF297" s="104">
        <f t="shared" si="918"/>
        <v>0</v>
      </c>
      <c r="CG297" s="104"/>
      <c r="CH297" s="108">
        <f t="shared" si="919"/>
        <v>0</v>
      </c>
      <c r="CI297" s="104"/>
      <c r="CJ297" s="104">
        <f t="shared" si="920"/>
        <v>0</v>
      </c>
      <c r="CK297" s="110"/>
      <c r="CL297" s="104">
        <f t="shared" si="921"/>
        <v>0</v>
      </c>
      <c r="CM297" s="104"/>
      <c r="CN297" s="104">
        <f t="shared" si="922"/>
        <v>0</v>
      </c>
      <c r="CO297" s="104"/>
      <c r="CP297" s="104">
        <f t="shared" si="931"/>
        <v>0</v>
      </c>
      <c r="CQ297" s="104"/>
      <c r="CR297" s="111"/>
      <c r="CS297" s="104"/>
      <c r="CT297" s="104">
        <f t="shared" si="923"/>
        <v>0</v>
      </c>
      <c r="CU297" s="105">
        <f t="shared" si="924"/>
        <v>176</v>
      </c>
      <c r="CV297" s="105">
        <f t="shared" si="925"/>
        <v>47030159.554560006</v>
      </c>
    </row>
    <row r="298" spans="1:100" ht="15.75" customHeight="1" x14ac:dyDescent="0.25">
      <c r="A298" s="93">
        <v>26</v>
      </c>
      <c r="B298" s="77"/>
      <c r="C298" s="78" t="s">
        <v>677</v>
      </c>
      <c r="D298" s="127" t="s">
        <v>678</v>
      </c>
      <c r="E298" s="80">
        <v>28004</v>
      </c>
      <c r="F298" s="175">
        <v>0.79</v>
      </c>
      <c r="G298" s="128"/>
      <c r="H298" s="90"/>
      <c r="I298" s="90"/>
      <c r="J298" s="90"/>
      <c r="K298" s="95"/>
      <c r="L298" s="96">
        <v>1.4</v>
      </c>
      <c r="M298" s="96">
        <v>1.68</v>
      </c>
      <c r="N298" s="96">
        <v>2.23</v>
      </c>
      <c r="O298" s="97">
        <v>2.57</v>
      </c>
      <c r="P298" s="87">
        <f t="shared" ref="P298:CA298" si="935">SUM(P299)</f>
        <v>0</v>
      </c>
      <c r="Q298" s="87">
        <f t="shared" si="935"/>
        <v>0</v>
      </c>
      <c r="R298" s="87">
        <f t="shared" si="935"/>
        <v>0</v>
      </c>
      <c r="S298" s="87">
        <f t="shared" si="935"/>
        <v>0</v>
      </c>
      <c r="T298" s="87">
        <f t="shared" si="935"/>
        <v>0</v>
      </c>
      <c r="U298" s="87">
        <f t="shared" si="935"/>
        <v>0</v>
      </c>
      <c r="V298" s="87">
        <f t="shared" si="935"/>
        <v>0</v>
      </c>
      <c r="W298" s="87">
        <f t="shared" si="935"/>
        <v>0</v>
      </c>
      <c r="X298" s="87">
        <f t="shared" si="935"/>
        <v>0</v>
      </c>
      <c r="Y298" s="87">
        <f t="shared" si="935"/>
        <v>0</v>
      </c>
      <c r="Z298" s="87">
        <f t="shared" si="935"/>
        <v>0</v>
      </c>
      <c r="AA298" s="87">
        <f t="shared" si="935"/>
        <v>0</v>
      </c>
      <c r="AB298" s="87">
        <f t="shared" si="935"/>
        <v>0</v>
      </c>
      <c r="AC298" s="87">
        <f t="shared" si="935"/>
        <v>0</v>
      </c>
      <c r="AD298" s="87">
        <v>0</v>
      </c>
      <c r="AE298" s="87">
        <f t="shared" si="935"/>
        <v>0</v>
      </c>
      <c r="AF298" s="87">
        <f t="shared" si="935"/>
        <v>0</v>
      </c>
      <c r="AG298" s="87">
        <f t="shared" si="935"/>
        <v>0</v>
      </c>
      <c r="AH298" s="87">
        <f t="shared" si="935"/>
        <v>0</v>
      </c>
      <c r="AI298" s="87">
        <f t="shared" si="935"/>
        <v>0</v>
      </c>
      <c r="AJ298" s="87">
        <f t="shared" si="935"/>
        <v>0</v>
      </c>
      <c r="AK298" s="87">
        <f t="shared" si="935"/>
        <v>0</v>
      </c>
      <c r="AL298" s="87">
        <f t="shared" si="935"/>
        <v>0</v>
      </c>
      <c r="AM298" s="87">
        <f t="shared" si="935"/>
        <v>0</v>
      </c>
      <c r="AN298" s="87">
        <f t="shared" si="935"/>
        <v>0</v>
      </c>
      <c r="AO298" s="87">
        <f t="shared" si="935"/>
        <v>0</v>
      </c>
      <c r="AP298" s="87">
        <f t="shared" si="935"/>
        <v>0</v>
      </c>
      <c r="AQ298" s="87">
        <f t="shared" si="935"/>
        <v>0</v>
      </c>
      <c r="AR298" s="87">
        <f t="shared" si="935"/>
        <v>0</v>
      </c>
      <c r="AS298" s="87">
        <f t="shared" si="935"/>
        <v>0</v>
      </c>
      <c r="AT298" s="87">
        <f t="shared" si="935"/>
        <v>2</v>
      </c>
      <c r="AU298" s="87">
        <f t="shared" si="935"/>
        <v>0</v>
      </c>
      <c r="AV298" s="88" t="e">
        <f>AU298-#REF!</f>
        <v>#REF!</v>
      </c>
      <c r="AW298" s="87">
        <f t="shared" si="935"/>
        <v>0</v>
      </c>
      <c r="AX298" s="87">
        <f t="shared" si="935"/>
        <v>0</v>
      </c>
      <c r="AY298" s="87">
        <f t="shared" si="935"/>
        <v>0</v>
      </c>
      <c r="AZ298" s="87">
        <f t="shared" si="935"/>
        <v>0</v>
      </c>
      <c r="BA298" s="87">
        <f t="shared" si="935"/>
        <v>0</v>
      </c>
      <c r="BB298" s="87">
        <f t="shared" si="935"/>
        <v>0</v>
      </c>
      <c r="BC298" s="87">
        <f t="shared" si="935"/>
        <v>1</v>
      </c>
      <c r="BD298" s="87"/>
      <c r="BE298" s="87">
        <f t="shared" si="935"/>
        <v>3</v>
      </c>
      <c r="BF298" s="87">
        <f t="shared" si="935"/>
        <v>100350.65375999999</v>
      </c>
      <c r="BG298" s="87">
        <f t="shared" si="935"/>
        <v>3</v>
      </c>
      <c r="BH298" s="87"/>
      <c r="BI298" s="87">
        <f t="shared" si="935"/>
        <v>5</v>
      </c>
      <c r="BJ298" s="87"/>
      <c r="BK298" s="87">
        <f t="shared" si="935"/>
        <v>0</v>
      </c>
      <c r="BL298" s="87">
        <f t="shared" si="935"/>
        <v>0</v>
      </c>
      <c r="BM298" s="87">
        <f t="shared" si="935"/>
        <v>0</v>
      </c>
      <c r="BN298" s="87">
        <f t="shared" si="935"/>
        <v>0</v>
      </c>
      <c r="BO298" s="87">
        <f t="shared" si="935"/>
        <v>0</v>
      </c>
      <c r="BP298" s="87">
        <f t="shared" si="935"/>
        <v>0</v>
      </c>
      <c r="BQ298" s="87">
        <f t="shared" si="935"/>
        <v>0</v>
      </c>
      <c r="BR298" s="87">
        <f t="shared" si="935"/>
        <v>0</v>
      </c>
      <c r="BS298" s="87">
        <f t="shared" si="935"/>
        <v>0</v>
      </c>
      <c r="BT298" s="87">
        <f t="shared" si="935"/>
        <v>0</v>
      </c>
      <c r="BU298" s="87">
        <f t="shared" si="935"/>
        <v>0</v>
      </c>
      <c r="BV298" s="87">
        <f t="shared" si="935"/>
        <v>0</v>
      </c>
      <c r="BW298" s="87">
        <f t="shared" si="935"/>
        <v>0</v>
      </c>
      <c r="BX298" s="87">
        <f t="shared" si="935"/>
        <v>0</v>
      </c>
      <c r="BY298" s="87">
        <f t="shared" si="935"/>
        <v>1</v>
      </c>
      <c r="BZ298" s="87">
        <f t="shared" si="935"/>
        <v>0</v>
      </c>
      <c r="CA298" s="87">
        <f t="shared" si="935"/>
        <v>0</v>
      </c>
      <c r="CB298" s="87">
        <f t="shared" ref="CB298:CT298" si="936">SUM(CB299)</f>
        <v>0</v>
      </c>
      <c r="CC298" s="87">
        <f t="shared" si="936"/>
        <v>2</v>
      </c>
      <c r="CD298" s="87"/>
      <c r="CE298" s="87">
        <f t="shared" si="936"/>
        <v>0</v>
      </c>
      <c r="CF298" s="87">
        <f t="shared" si="936"/>
        <v>0</v>
      </c>
      <c r="CG298" s="87">
        <f t="shared" si="936"/>
        <v>0</v>
      </c>
      <c r="CH298" s="87">
        <f t="shared" si="936"/>
        <v>0</v>
      </c>
      <c r="CI298" s="87">
        <f t="shared" si="936"/>
        <v>0</v>
      </c>
      <c r="CJ298" s="87">
        <f t="shared" si="936"/>
        <v>0</v>
      </c>
      <c r="CK298" s="87">
        <f t="shared" si="936"/>
        <v>0</v>
      </c>
      <c r="CL298" s="87">
        <f t="shared" si="936"/>
        <v>0</v>
      </c>
      <c r="CM298" s="87">
        <f t="shared" si="936"/>
        <v>1</v>
      </c>
      <c r="CN298" s="87">
        <f t="shared" si="936"/>
        <v>37166.908799999997</v>
      </c>
      <c r="CO298" s="87">
        <f t="shared" si="936"/>
        <v>0</v>
      </c>
      <c r="CP298" s="87">
        <f t="shared" si="936"/>
        <v>0</v>
      </c>
      <c r="CQ298" s="87">
        <f t="shared" si="936"/>
        <v>3</v>
      </c>
      <c r="CR298" s="87"/>
      <c r="CS298" s="87">
        <f t="shared" si="936"/>
        <v>0</v>
      </c>
      <c r="CT298" s="87">
        <f t="shared" si="936"/>
        <v>0</v>
      </c>
      <c r="CU298" s="87">
        <f>SUM(CU299)</f>
        <v>21</v>
      </c>
      <c r="CV298" s="87">
        <f t="shared" ref="CV298" si="937">SUM(CV299)</f>
        <v>137517.56255999999</v>
      </c>
    </row>
    <row r="299" spans="1:100" ht="42.75" customHeight="1" x14ac:dyDescent="0.25">
      <c r="A299" s="76"/>
      <c r="B299" s="98">
        <v>260</v>
      </c>
      <c r="C299" s="99" t="s">
        <v>679</v>
      </c>
      <c r="D299" s="176" t="s">
        <v>680</v>
      </c>
      <c r="E299" s="80">
        <v>28004</v>
      </c>
      <c r="F299" s="101">
        <v>0.79</v>
      </c>
      <c r="G299" s="89">
        <v>1</v>
      </c>
      <c r="H299" s="90"/>
      <c r="I299" s="90"/>
      <c r="J299" s="90"/>
      <c r="K299" s="53"/>
      <c r="L299" s="102">
        <v>1.4</v>
      </c>
      <c r="M299" s="102">
        <v>1.68</v>
      </c>
      <c r="N299" s="102">
        <v>2.23</v>
      </c>
      <c r="O299" s="103">
        <v>2.57</v>
      </c>
      <c r="P299" s="104"/>
      <c r="Q299" s="104">
        <f>(P299*$E299*$F299*$G299*$L299*$Q$11)</f>
        <v>0</v>
      </c>
      <c r="R299" s="104"/>
      <c r="S299" s="104">
        <f>(R299*$E299*$F299*$G299*$L299*$S$11)</f>
        <v>0</v>
      </c>
      <c r="T299" s="104"/>
      <c r="U299" s="104">
        <f>(T299*$E299*$F299*$G299*$L299*$U$11)</f>
        <v>0</v>
      </c>
      <c r="V299" s="104"/>
      <c r="W299" s="105">
        <f>(V299*$E299*$F299*$G299*$L299*$W$11)</f>
        <v>0</v>
      </c>
      <c r="X299" s="104"/>
      <c r="Y299" s="104">
        <f>(X299*$E299*$F299*$G299*$L299*$Y$11)</f>
        <v>0</v>
      </c>
      <c r="Z299" s="104"/>
      <c r="AA299" s="104">
        <f>(Z299*$E299*$F299*$G299*$L299*$AA$11)</f>
        <v>0</v>
      </c>
      <c r="AB299" s="104"/>
      <c r="AC299" s="104"/>
      <c r="AD299" s="104"/>
      <c r="AE299" s="104">
        <f>(AD299*$E299*$F299*$G299*$L299*$AE$11)</f>
        <v>0</v>
      </c>
      <c r="AF299" s="104"/>
      <c r="AG299" s="105">
        <f>(AF299*$E299*$F299*$G299*$L299*$AG$11)</f>
        <v>0</v>
      </c>
      <c r="AH299" s="104"/>
      <c r="AI299" s="104">
        <f>(AH299*$E299*$F299*$G299*$L299*$AI$11)</f>
        <v>0</v>
      </c>
      <c r="AJ299" s="104"/>
      <c r="AK299" s="104">
        <f>(AJ299*$E299*$F299*$G299*$M299*$AK$11)</f>
        <v>0</v>
      </c>
      <c r="AL299" s="109"/>
      <c r="AM299" s="104">
        <f>(AL299*$E299*$F299*$G299*$M299*$AM$11)</f>
        <v>0</v>
      </c>
      <c r="AN299" s="104"/>
      <c r="AO299" s="108">
        <f>(AN299*$E299*$F299*$G299*$M299*$AO$11)</f>
        <v>0</v>
      </c>
      <c r="AP299" s="104"/>
      <c r="AQ299" s="104">
        <f>(AP299*$E299*$F299*$G299*$L299*$AQ$11)</f>
        <v>0</v>
      </c>
      <c r="AR299" s="104"/>
      <c r="AS299" s="105">
        <f>(AR299*$E299*$F299*$G299*$L299*$AS$11)</f>
        <v>0</v>
      </c>
      <c r="AT299" s="104">
        <v>2</v>
      </c>
      <c r="AU299" s="104"/>
      <c r="AV299" s="88" t="e">
        <f>AU299-#REF!</f>
        <v>#REF!</v>
      </c>
      <c r="AW299" s="104"/>
      <c r="AX299" s="104">
        <f>(AW299*$E299*$F299*$G299*$M299*$AX$11)</f>
        <v>0</v>
      </c>
      <c r="AY299" s="104"/>
      <c r="AZ299" s="104">
        <f>(AY299*$E299*$F299*$G299*$M299*$AZ$11)</f>
        <v>0</v>
      </c>
      <c r="BA299" s="104"/>
      <c r="BB299" s="105">
        <f>(BA299*$E299*$F299*$G299*$M299*$BB$11)</f>
        <v>0</v>
      </c>
      <c r="BC299" s="104">
        <v>1</v>
      </c>
      <c r="BD299" s="104"/>
      <c r="BE299" s="104">
        <v>3</v>
      </c>
      <c r="BF299" s="104">
        <f>(BE299*$E299*$F299*$G299*$M299*$BF$11)</f>
        <v>100350.65375999999</v>
      </c>
      <c r="BG299" s="104">
        <v>3</v>
      </c>
      <c r="BH299" s="105"/>
      <c r="BI299" s="104">
        <v>5</v>
      </c>
      <c r="BJ299" s="108"/>
      <c r="BK299" s="104"/>
      <c r="BL299" s="104">
        <f>(BK299*$E299*$F299*$G299*$L299*$BL$11)</f>
        <v>0</v>
      </c>
      <c r="BM299" s="104"/>
      <c r="BN299" s="104">
        <f>(BM299*$E299*$F299*$G299*$L299*$BN$11)</f>
        <v>0</v>
      </c>
      <c r="BO299" s="104"/>
      <c r="BP299" s="104">
        <f>(BO299*$E299*$F299*$G299*$L299*$BP$11)</f>
        <v>0</v>
      </c>
      <c r="BQ299" s="104"/>
      <c r="BR299" s="104">
        <f>(BQ299*$E299*$F299*$G299*$M299*$BR$11)</f>
        <v>0</v>
      </c>
      <c r="BS299" s="104"/>
      <c r="BT299" s="105">
        <f>(BS299*$E299*$F299*$G299*$L299*$BT$11)</f>
        <v>0</v>
      </c>
      <c r="BU299" s="104"/>
      <c r="BV299" s="105">
        <f>(BU299*$E299*$F299*$G299*$L299*$BV$11)</f>
        <v>0</v>
      </c>
      <c r="BW299" s="104"/>
      <c r="BX299" s="104">
        <f>(BW299*$E299*$F299*$G299*$L299*$BX$11)</f>
        <v>0</v>
      </c>
      <c r="BY299" s="104">
        <v>1</v>
      </c>
      <c r="BZ299" s="104"/>
      <c r="CA299" s="104"/>
      <c r="CB299" s="104">
        <f>(CA299*$E299*$F299*$G299*$L299*$CB$11)</f>
        <v>0</v>
      </c>
      <c r="CC299" s="104">
        <v>2</v>
      </c>
      <c r="CD299" s="104"/>
      <c r="CE299" s="109"/>
      <c r="CF299" s="104">
        <f>(CE299*$E299*$F299*$G299*$M299*$CF$11)</f>
        <v>0</v>
      </c>
      <c r="CG299" s="104"/>
      <c r="CH299" s="108">
        <f>(CG299*$E299*$F299*$G299*$M299*CH$11)</f>
        <v>0</v>
      </c>
      <c r="CI299" s="104"/>
      <c r="CJ299" s="104">
        <f>(CI299*$E299*$F299*$G299*$M299*$CJ$11)</f>
        <v>0</v>
      </c>
      <c r="CK299" s="110"/>
      <c r="CL299" s="104">
        <f>(CK299*$E299*$F299*$G299*$M299*$CL$11)</f>
        <v>0</v>
      </c>
      <c r="CM299" s="104">
        <v>1</v>
      </c>
      <c r="CN299" s="104">
        <f>(CM299*$E299*$F299*$G299*$M299*$CN$11)</f>
        <v>37166.908799999997</v>
      </c>
      <c r="CO299" s="104"/>
      <c r="CP299" s="104">
        <f>(CO299*$E299*$F299*$G299*$N299*$CP$11)</f>
        <v>0</v>
      </c>
      <c r="CQ299" s="104">
        <v>3</v>
      </c>
      <c r="CR299" s="111"/>
      <c r="CS299" s="104"/>
      <c r="CT299" s="104">
        <f>(CS299*$E299*$F299*$G299*$L299*CT$11)/12*6+(CS299*$E299*$F299*$G299*1*CT$11)/12*6</f>
        <v>0</v>
      </c>
      <c r="CU299" s="105">
        <f>SUM(P299,R299,T299,V299,X299,Z299,AB299,AD299,AF299,AL299,BO299,AH299,AR299,CA299,AT299,AW299,AJ299,BA299,AN299,BC299,CC299,BE299,BG299,BI299,BQ299,BK299,BM299,BS299,BU299,BW299,BY299,CE299,AY299,AP299,CG299,CI299,CK299,CM299,CO299,CQ299,CS299)</f>
        <v>21</v>
      </c>
      <c r="CV299" s="105">
        <f>SUM(Q299,S299,U299,W299,Y299,AA299,AC299,AE299,AG299,AM299,BP299,AI299,AS299,CB299,AU299,AX299,AK299,BB299,AO299,BD299,CD299,BF299,BH299,BJ299,BR299,BL299,BN299,BT299,BV299,BX299,BZ299,CF299,AZ299,AQ299,CH299,CJ299,CL299,CN299,CP299,CR299,CT299)</f>
        <v>137517.56255999999</v>
      </c>
    </row>
    <row r="300" spans="1:100" ht="15.75" customHeight="1" x14ac:dyDescent="0.25">
      <c r="A300" s="93">
        <v>27</v>
      </c>
      <c r="B300" s="77"/>
      <c r="C300" s="78" t="s">
        <v>681</v>
      </c>
      <c r="D300" s="127" t="s">
        <v>682</v>
      </c>
      <c r="E300" s="80">
        <v>28004</v>
      </c>
      <c r="F300" s="175">
        <v>0.73</v>
      </c>
      <c r="G300" s="128"/>
      <c r="H300" s="90"/>
      <c r="I300" s="90"/>
      <c r="J300" s="90"/>
      <c r="K300" s="95"/>
      <c r="L300" s="96">
        <v>1.4</v>
      </c>
      <c r="M300" s="96">
        <v>1.68</v>
      </c>
      <c r="N300" s="96">
        <v>2.23</v>
      </c>
      <c r="O300" s="97">
        <v>2.57</v>
      </c>
      <c r="P300" s="87">
        <f t="shared" ref="P300:CA300" si="938">SUM(P301:P314)</f>
        <v>985</v>
      </c>
      <c r="Q300" s="87">
        <f t="shared" si="938"/>
        <v>37077049.564799994</v>
      </c>
      <c r="R300" s="87">
        <f t="shared" si="938"/>
        <v>1298</v>
      </c>
      <c r="S300" s="87">
        <f t="shared" si="938"/>
        <v>42549582.843600005</v>
      </c>
      <c r="T300" s="87">
        <f t="shared" si="938"/>
        <v>579</v>
      </c>
      <c r="U300" s="87">
        <f t="shared" si="938"/>
        <v>16172259.03272</v>
      </c>
      <c r="V300" s="87">
        <f t="shared" si="938"/>
        <v>0</v>
      </c>
      <c r="W300" s="87">
        <f t="shared" si="938"/>
        <v>0</v>
      </c>
      <c r="X300" s="87">
        <f t="shared" si="938"/>
        <v>101</v>
      </c>
      <c r="Y300" s="87">
        <f t="shared" si="938"/>
        <v>4656841.1679999987</v>
      </c>
      <c r="Z300" s="87">
        <f t="shared" si="938"/>
        <v>0</v>
      </c>
      <c r="AA300" s="87">
        <f t="shared" si="938"/>
        <v>0</v>
      </c>
      <c r="AB300" s="87">
        <f t="shared" si="938"/>
        <v>0</v>
      </c>
      <c r="AC300" s="87">
        <f t="shared" si="938"/>
        <v>0</v>
      </c>
      <c r="AD300" s="87">
        <f t="shared" si="938"/>
        <v>589</v>
      </c>
      <c r="AE300" s="87">
        <f t="shared" si="938"/>
        <v>17037142.409839999</v>
      </c>
      <c r="AF300" s="87">
        <f t="shared" si="938"/>
        <v>1290</v>
      </c>
      <c r="AG300" s="87">
        <f t="shared" si="938"/>
        <v>35604957.695999995</v>
      </c>
      <c r="AH300" s="87">
        <f t="shared" si="938"/>
        <v>1467</v>
      </c>
      <c r="AI300" s="87">
        <f t="shared" si="938"/>
        <v>40940494.846719995</v>
      </c>
      <c r="AJ300" s="87">
        <f t="shared" si="938"/>
        <v>1110</v>
      </c>
      <c r="AK300" s="87">
        <f t="shared" si="938"/>
        <v>39733801.366560005</v>
      </c>
      <c r="AL300" s="87">
        <f t="shared" si="938"/>
        <v>0</v>
      </c>
      <c r="AM300" s="87">
        <f t="shared" si="938"/>
        <v>0</v>
      </c>
      <c r="AN300" s="87">
        <f t="shared" si="938"/>
        <v>383</v>
      </c>
      <c r="AO300" s="87">
        <f t="shared" si="938"/>
        <v>12353640.649728</v>
      </c>
      <c r="AP300" s="87">
        <f t="shared" si="938"/>
        <v>0</v>
      </c>
      <c r="AQ300" s="87">
        <f t="shared" si="938"/>
        <v>0</v>
      </c>
      <c r="AR300" s="87">
        <f t="shared" si="938"/>
        <v>0</v>
      </c>
      <c r="AS300" s="87">
        <f t="shared" si="938"/>
        <v>0</v>
      </c>
      <c r="AT300" s="87">
        <f t="shared" si="938"/>
        <v>459</v>
      </c>
      <c r="AU300" s="87">
        <f t="shared" si="938"/>
        <v>0</v>
      </c>
      <c r="AV300" s="88" t="e">
        <f>AU300-#REF!</f>
        <v>#REF!</v>
      </c>
      <c r="AW300" s="87">
        <f t="shared" si="938"/>
        <v>2366</v>
      </c>
      <c r="AX300" s="87">
        <f t="shared" si="938"/>
        <v>79191297.346559986</v>
      </c>
      <c r="AY300" s="87">
        <f t="shared" si="938"/>
        <v>847</v>
      </c>
      <c r="AZ300" s="87">
        <f t="shared" si="938"/>
        <v>27331509.703679997</v>
      </c>
      <c r="BA300" s="87">
        <f t="shared" si="938"/>
        <v>0</v>
      </c>
      <c r="BB300" s="87">
        <f t="shared" si="938"/>
        <v>0</v>
      </c>
      <c r="BC300" s="87">
        <f t="shared" si="938"/>
        <v>214</v>
      </c>
      <c r="BD300" s="87"/>
      <c r="BE300" s="87">
        <f t="shared" si="938"/>
        <v>639</v>
      </c>
      <c r="BF300" s="87">
        <f t="shared" si="938"/>
        <v>20563208.605632</v>
      </c>
      <c r="BG300" s="87">
        <f t="shared" si="938"/>
        <v>584</v>
      </c>
      <c r="BH300" s="87"/>
      <c r="BI300" s="87">
        <f t="shared" si="938"/>
        <v>835</v>
      </c>
      <c r="BJ300" s="87"/>
      <c r="BK300" s="87">
        <f t="shared" si="938"/>
        <v>535</v>
      </c>
      <c r="BL300" s="87">
        <f t="shared" si="938"/>
        <v>14192427.199999999</v>
      </c>
      <c r="BM300" s="87">
        <f t="shared" si="938"/>
        <v>324</v>
      </c>
      <c r="BN300" s="87">
        <f t="shared" si="938"/>
        <v>9141961.8079999983</v>
      </c>
      <c r="BO300" s="87">
        <f t="shared" si="938"/>
        <v>0</v>
      </c>
      <c r="BP300" s="87">
        <f t="shared" si="938"/>
        <v>0</v>
      </c>
      <c r="BQ300" s="87">
        <f t="shared" si="938"/>
        <v>753</v>
      </c>
      <c r="BR300" s="87"/>
      <c r="BS300" s="87">
        <f t="shared" si="938"/>
        <v>328</v>
      </c>
      <c r="BT300" s="87">
        <f t="shared" si="938"/>
        <v>8773123.3643199988</v>
      </c>
      <c r="BU300" s="87">
        <f t="shared" si="938"/>
        <v>448</v>
      </c>
      <c r="BV300" s="87">
        <f t="shared" si="938"/>
        <v>12031257.705600001</v>
      </c>
      <c r="BW300" s="87">
        <f t="shared" si="938"/>
        <v>365</v>
      </c>
      <c r="BX300" s="87"/>
      <c r="BY300" s="87">
        <f t="shared" si="938"/>
        <v>1132</v>
      </c>
      <c r="BZ300" s="87">
        <f t="shared" si="938"/>
        <v>0</v>
      </c>
      <c r="CA300" s="87">
        <f t="shared" si="938"/>
        <v>905</v>
      </c>
      <c r="CB300" s="87">
        <f t="shared" ref="CB300:CT300" si="939">SUM(CB301:CB314)</f>
        <v>0</v>
      </c>
      <c r="CC300" s="87">
        <f t="shared" si="939"/>
        <v>437</v>
      </c>
      <c r="CD300" s="87"/>
      <c r="CE300" s="87">
        <f t="shared" si="939"/>
        <v>1021</v>
      </c>
      <c r="CF300" s="87">
        <f t="shared" si="939"/>
        <v>32301866.293199997</v>
      </c>
      <c r="CG300" s="87">
        <f t="shared" si="939"/>
        <v>0</v>
      </c>
      <c r="CH300" s="87">
        <f t="shared" si="939"/>
        <v>0</v>
      </c>
      <c r="CI300" s="87">
        <f t="shared" si="939"/>
        <v>0</v>
      </c>
      <c r="CJ300" s="87">
        <f t="shared" si="939"/>
        <v>0</v>
      </c>
      <c r="CK300" s="87">
        <f t="shared" si="939"/>
        <v>26</v>
      </c>
      <c r="CL300" s="87"/>
      <c r="CM300" s="87">
        <f t="shared" si="939"/>
        <v>568</v>
      </c>
      <c r="CN300" s="87">
        <f t="shared" si="939"/>
        <v>18445231.136640001</v>
      </c>
      <c r="CO300" s="87">
        <f t="shared" si="939"/>
        <v>155</v>
      </c>
      <c r="CP300" s="87"/>
      <c r="CQ300" s="87">
        <f t="shared" si="939"/>
        <v>239</v>
      </c>
      <c r="CR300" s="87"/>
      <c r="CS300" s="87">
        <f t="shared" si="939"/>
        <v>0</v>
      </c>
      <c r="CT300" s="87">
        <f t="shared" si="939"/>
        <v>0</v>
      </c>
      <c r="CU300" s="87">
        <f>SUM(CU301:CU314)</f>
        <v>20982</v>
      </c>
      <c r="CV300" s="87">
        <f t="shared" ref="CV300" si="940">SUM(CV301:CV314)</f>
        <v>468097652.74159998</v>
      </c>
    </row>
    <row r="301" spans="1:100" s="6" customFormat="1" ht="60" x14ac:dyDescent="0.25">
      <c r="A301" s="76"/>
      <c r="B301" s="98">
        <v>261</v>
      </c>
      <c r="C301" s="99" t="s">
        <v>683</v>
      </c>
      <c r="D301" s="126" t="s">
        <v>684</v>
      </c>
      <c r="E301" s="80">
        <v>28004</v>
      </c>
      <c r="F301" s="102">
        <v>0.74</v>
      </c>
      <c r="G301" s="89">
        <v>1</v>
      </c>
      <c r="H301" s="90"/>
      <c r="I301" s="90"/>
      <c r="J301" s="90"/>
      <c r="K301" s="53"/>
      <c r="L301" s="91">
        <v>1.4</v>
      </c>
      <c r="M301" s="91">
        <v>1.68</v>
      </c>
      <c r="N301" s="91">
        <v>2.23</v>
      </c>
      <c r="O301" s="92">
        <v>2.57</v>
      </c>
      <c r="P301" s="104">
        <v>20</v>
      </c>
      <c r="Q301" s="104">
        <f>(P301*$E301*$F301*$G301*$L301)</f>
        <v>580242.88</v>
      </c>
      <c r="R301" s="104">
        <v>38</v>
      </c>
      <c r="S301" s="108">
        <f>(R301*$E301*$F301*$G301*$L301)</f>
        <v>1102461.4719999998</v>
      </c>
      <c r="T301" s="104">
        <v>60</v>
      </c>
      <c r="U301" s="104">
        <f>(T301*$E301*$F301*$G301*$L301)</f>
        <v>1740728.6400000001</v>
      </c>
      <c r="V301" s="104"/>
      <c r="W301" s="104">
        <f>(V301*$E301*$F301*$G301*$L301)</f>
        <v>0</v>
      </c>
      <c r="X301" s="104"/>
      <c r="Y301" s="104">
        <f>(X301*$E301*$F301*$G301*$L301)</f>
        <v>0</v>
      </c>
      <c r="Z301" s="104"/>
      <c r="AA301" s="104">
        <f>(Z301*$E301*$F301*$G301*$L301)</f>
        <v>0</v>
      </c>
      <c r="AB301" s="104"/>
      <c r="AC301" s="104"/>
      <c r="AD301" s="104">
        <v>30</v>
      </c>
      <c r="AE301" s="104">
        <f>(AD301*$E301*$F301*$G301*$L301)</f>
        <v>870364.32000000007</v>
      </c>
      <c r="AF301" s="104">
        <v>60</v>
      </c>
      <c r="AG301" s="104">
        <f>(AF301*$E301*$F301*$G301*$L301)</f>
        <v>1740728.6400000001</v>
      </c>
      <c r="AH301" s="104">
        <v>141</v>
      </c>
      <c r="AI301" s="104">
        <f>(AH301*$E301*$F301*$G301*$L301)</f>
        <v>4090712.3039999995</v>
      </c>
      <c r="AJ301" s="104">
        <v>250</v>
      </c>
      <c r="AK301" s="105">
        <f>(AJ301*$E301*$F301*$G301*$M301)</f>
        <v>8703643.1999999993</v>
      </c>
      <c r="AL301" s="107"/>
      <c r="AM301" s="104">
        <f>(AL301*$E301*$F301*$H301*$M301)</f>
        <v>0</v>
      </c>
      <c r="AN301" s="104">
        <v>8</v>
      </c>
      <c r="AO301" s="108">
        <f>(AN301*$E301*$F301*$G301*$M301)</f>
        <v>278516.58239999996</v>
      </c>
      <c r="AP301" s="104"/>
      <c r="AQ301" s="104">
        <f>(AP301*$E301*$F301*$G301*$L301)</f>
        <v>0</v>
      </c>
      <c r="AR301" s="104"/>
      <c r="AS301" s="104"/>
      <c r="AT301" s="104">
        <v>20</v>
      </c>
      <c r="AU301" s="104"/>
      <c r="AV301" s="88" t="e">
        <f>AU301-#REF!</f>
        <v>#REF!</v>
      </c>
      <c r="AW301" s="104">
        <v>58</v>
      </c>
      <c r="AX301" s="104">
        <f>(AW301*$E301*$F301*$G301*$M301)</f>
        <v>2019245.2223999999</v>
      </c>
      <c r="AY301" s="104">
        <v>301</v>
      </c>
      <c r="AZ301" s="104">
        <f>(AY301*$E301*$F301*$G301*$M301)</f>
        <v>10479186.412799999</v>
      </c>
      <c r="BA301" s="104"/>
      <c r="BB301" s="104">
        <f>(BA301*$E301*$F301*$G301*$M301)</f>
        <v>0</v>
      </c>
      <c r="BC301" s="104">
        <v>34</v>
      </c>
      <c r="BD301" s="104"/>
      <c r="BE301" s="104">
        <v>59</v>
      </c>
      <c r="BF301" s="104">
        <f>(BE301*$E301*$F301*$G301*$M301)</f>
        <v>2054059.7951999998</v>
      </c>
      <c r="BG301" s="104">
        <v>36</v>
      </c>
      <c r="BH301" s="104"/>
      <c r="BI301" s="104">
        <v>78</v>
      </c>
      <c r="BJ301" s="108"/>
      <c r="BK301" s="104">
        <v>10</v>
      </c>
      <c r="BL301" s="104">
        <f>(BK301*$E301*$F301*$G301*$L301)</f>
        <v>290121.44</v>
      </c>
      <c r="BM301" s="104">
        <v>220</v>
      </c>
      <c r="BN301" s="104">
        <f>(BM301*$E301*$F301*$G301*$L301)</f>
        <v>6382671.6799999997</v>
      </c>
      <c r="BO301" s="104"/>
      <c r="BP301" s="104">
        <f>(BO301*$E301*$F301*$G301*$L301)</f>
        <v>0</v>
      </c>
      <c r="BQ301" s="104">
        <v>90</v>
      </c>
      <c r="BR301" s="104"/>
      <c r="BS301" s="104">
        <v>18</v>
      </c>
      <c r="BT301" s="104">
        <f>(BS301*$E301*$F301*$G301*$L301)</f>
        <v>522218.59199999995</v>
      </c>
      <c r="BU301" s="104"/>
      <c r="BV301" s="104">
        <f>(BU301*$E301*$F301*$G301*$L301)</f>
        <v>0</v>
      </c>
      <c r="BW301" s="104">
        <v>30</v>
      </c>
      <c r="BX301" s="104"/>
      <c r="BY301" s="104">
        <v>40</v>
      </c>
      <c r="BZ301" s="104"/>
      <c r="CA301" s="104">
        <v>40</v>
      </c>
      <c r="CB301" s="104"/>
      <c r="CC301" s="104">
        <v>55</v>
      </c>
      <c r="CD301" s="104"/>
      <c r="CE301" s="109">
        <v>12</v>
      </c>
      <c r="CF301" s="104">
        <f>(CE301*$E301*$F301*$G301*$M301)</f>
        <v>417774.87359999999</v>
      </c>
      <c r="CG301" s="104"/>
      <c r="CH301" s="108">
        <f>(CG301*$E301*$F301*$G301*$M301)</f>
        <v>0</v>
      </c>
      <c r="CI301" s="104"/>
      <c r="CJ301" s="104">
        <f>(CI301*$E301*$F301*$G301*$M301)</f>
        <v>0</v>
      </c>
      <c r="CK301" s="110"/>
      <c r="CL301" s="104">
        <f>(CK301*$E301*$F301*$G301*$M301)</f>
        <v>0</v>
      </c>
      <c r="CM301" s="104">
        <v>35</v>
      </c>
      <c r="CN301" s="104">
        <f>(CM301*$E301*$F301*$G301*$M301)</f>
        <v>1218510.048</v>
      </c>
      <c r="CO301" s="104">
        <v>20</v>
      </c>
      <c r="CP301" s="104"/>
      <c r="CQ301" s="104">
        <v>25</v>
      </c>
      <c r="CR301" s="108"/>
      <c r="CS301" s="104"/>
      <c r="CT301" s="104"/>
      <c r="CU301" s="105">
        <f t="shared" ref="CU301:CU314" si="941">SUM(P301,R301,T301,V301,X301,Z301,AB301,AD301,AF301,AL301,BO301,AH301,AR301,CA301,AT301,AW301,AJ301,BA301,AN301,BC301,CC301,BE301,BG301,BI301,BQ301,BK301,BM301,BS301,BU301,BW301,BY301,CE301,AY301,AP301,CG301,CI301,CK301,CM301,CO301,CQ301,CS301)</f>
        <v>1788</v>
      </c>
      <c r="CV301" s="105">
        <f t="shared" ref="CV301:CV314" si="942">SUM(Q301,S301,U301,W301,Y301,AA301,AC301,AE301,AG301,AM301,BP301,AI301,AS301,CB301,AU301,AX301,AK301,BB301,AO301,BD301,CD301,BF301,BH301,BJ301,BR301,BL301,BN301,BT301,BV301,BX301,BZ301,CF301,AZ301,AQ301,CH301,CJ301,CL301,CN301,CP301,CR301,CT301)</f>
        <v>42491186.102399997</v>
      </c>
    </row>
    <row r="302" spans="1:100" s="6" customFormat="1" ht="45" customHeight="1" x14ac:dyDescent="0.25">
      <c r="A302" s="76"/>
      <c r="B302" s="98">
        <v>262</v>
      </c>
      <c r="C302" s="99" t="s">
        <v>685</v>
      </c>
      <c r="D302" s="126" t="s">
        <v>686</v>
      </c>
      <c r="E302" s="80">
        <v>28004</v>
      </c>
      <c r="F302" s="101">
        <v>0.69</v>
      </c>
      <c r="G302" s="89">
        <v>1</v>
      </c>
      <c r="H302" s="90"/>
      <c r="I302" s="90"/>
      <c r="J302" s="90"/>
      <c r="K302" s="53"/>
      <c r="L302" s="102">
        <v>1.4</v>
      </c>
      <c r="M302" s="102">
        <v>1.68</v>
      </c>
      <c r="N302" s="102">
        <v>2.23</v>
      </c>
      <c r="O302" s="103">
        <v>2.57</v>
      </c>
      <c r="P302" s="104">
        <v>26</v>
      </c>
      <c r="Q302" s="104">
        <f>(P302*$E302*$F302*$G302*$L302*$Q$11)</f>
        <v>773683.31039999996</v>
      </c>
      <c r="R302" s="104"/>
      <c r="S302" s="104">
        <f>(R302*$E302*$F302*$G302*$L302*$S$11)</f>
        <v>0</v>
      </c>
      <c r="T302" s="104"/>
      <c r="U302" s="104">
        <f>(T302*$E302*$F302*$G302*$L302*$U$11)</f>
        <v>0</v>
      </c>
      <c r="V302" s="104"/>
      <c r="W302" s="105">
        <f>(V302*$E302*$F302*$G302*$L302*$W$11)</f>
        <v>0</v>
      </c>
      <c r="X302" s="104"/>
      <c r="Y302" s="104">
        <f>(X302*$E302*$F302*$G302*$L302*$Y$11)</f>
        <v>0</v>
      </c>
      <c r="Z302" s="104"/>
      <c r="AA302" s="104">
        <f>(Z302*$E302*$F302*$G302*$L302*$AA$11)</f>
        <v>0</v>
      </c>
      <c r="AB302" s="104"/>
      <c r="AC302" s="104"/>
      <c r="AD302" s="104">
        <v>5</v>
      </c>
      <c r="AE302" s="104">
        <f>(AD302*$E302*$F302*$G302*$L302*$AE$11)</f>
        <v>148785.25199999998</v>
      </c>
      <c r="AF302" s="104">
        <v>35</v>
      </c>
      <c r="AG302" s="105">
        <f>(AF302*$E302*$F302*$G302*$L302*$AG$11)</f>
        <v>1041496.764</v>
      </c>
      <c r="AH302" s="104">
        <v>4</v>
      </c>
      <c r="AI302" s="104">
        <f>(AH302*$E302*$F302*$G302*$L302*$AI$11)</f>
        <v>140669.69279999999</v>
      </c>
      <c r="AJ302" s="104"/>
      <c r="AK302" s="104">
        <f>(AJ302*$E302*$F302*$G302*$M302*$AK$11)</f>
        <v>0</v>
      </c>
      <c r="AL302" s="109"/>
      <c r="AM302" s="104">
        <f>(AL302*$E302*$F302*$G302*$M302*$AM$11)</f>
        <v>0</v>
      </c>
      <c r="AN302" s="104">
        <v>1</v>
      </c>
      <c r="AO302" s="108">
        <f>(AN302*$E302*$F302*$G302*$M302*$AO$11)</f>
        <v>35708.460479999994</v>
      </c>
      <c r="AP302" s="104"/>
      <c r="AQ302" s="104">
        <f>(AP302*$E302*$F302*$G302*$L302*$AQ$11)</f>
        <v>0</v>
      </c>
      <c r="AR302" s="104"/>
      <c r="AS302" s="105">
        <f>(AR302*$E302*$F302*$G302*$L302*$AS$11)</f>
        <v>0</v>
      </c>
      <c r="AT302" s="104"/>
      <c r="AU302" s="104">
        <f>(AT302*$E302*$F302*$G302*$L302*$AU$11)</f>
        <v>0</v>
      </c>
      <c r="AV302" s="88" t="e">
        <f>AU302-#REF!</f>
        <v>#REF!</v>
      </c>
      <c r="AW302" s="104">
        <v>7</v>
      </c>
      <c r="AX302" s="104">
        <f>(AW302*$E302*$F302*$G302*$M302*$AX$11)</f>
        <v>249959.22335999997</v>
      </c>
      <c r="AY302" s="104"/>
      <c r="AZ302" s="104">
        <f>(AY302*$E302*$F302*$G302*$M302*$AZ$11)</f>
        <v>0</v>
      </c>
      <c r="BA302" s="104"/>
      <c r="BB302" s="105">
        <f>(BA302*$E302*$F302*$G302*$M302*$BB$11)</f>
        <v>0</v>
      </c>
      <c r="BC302" s="114"/>
      <c r="BD302" s="104">
        <f>(BC302*$E302*$F302*$G302*$M302*$BD$11)</f>
        <v>0</v>
      </c>
      <c r="BE302" s="104"/>
      <c r="BF302" s="104">
        <f>(BE302*$E302*$F302*$G302*$M302*$BF$11)</f>
        <v>0</v>
      </c>
      <c r="BG302" s="104">
        <v>3</v>
      </c>
      <c r="BH302" s="105"/>
      <c r="BI302" s="104"/>
      <c r="BJ302" s="108">
        <f>(BI302*$E302*$F302*$G302*$M302*$BJ$11)</f>
        <v>0</v>
      </c>
      <c r="BK302" s="104"/>
      <c r="BL302" s="104">
        <f>(BK302*$E302*$F302*$G302*$L302*$BL$11)</f>
        <v>0</v>
      </c>
      <c r="BM302" s="104"/>
      <c r="BN302" s="104">
        <f>(BM302*$E302*$F302*$G302*$L302*$BN$11)</f>
        <v>0</v>
      </c>
      <c r="BO302" s="104"/>
      <c r="BP302" s="104">
        <f>(BO302*$E302*$F302*$G302*$L302*$BP$11)</f>
        <v>0</v>
      </c>
      <c r="BQ302" s="104"/>
      <c r="BR302" s="104">
        <f>(BQ302*$E302*$F302*$G302*$M302*$BR$11)</f>
        <v>0</v>
      </c>
      <c r="BS302" s="104"/>
      <c r="BT302" s="105">
        <f>(BS302*$E302*$F302*$G302*$L302*$BT$11)</f>
        <v>0</v>
      </c>
      <c r="BU302" s="104"/>
      <c r="BV302" s="105">
        <f>(BU302*$E302*$F302*$G302*$L302*$BV$11)</f>
        <v>0</v>
      </c>
      <c r="BW302" s="104"/>
      <c r="BX302" s="104">
        <f>(BW302*$E302*$F302*$G302*$L302*$BX$11)</f>
        <v>0</v>
      </c>
      <c r="BY302" s="104"/>
      <c r="BZ302" s="104">
        <f>(BY302*$E302*$F302*$G302*$L302*$BZ$11)</f>
        <v>0</v>
      </c>
      <c r="CA302" s="104"/>
      <c r="CB302" s="104">
        <f>(CA302*$E302*$F302*$G302*$L302*$CB$11)</f>
        <v>0</v>
      </c>
      <c r="CC302" s="104"/>
      <c r="CD302" s="104">
        <f>(CC302*$E302*$F302*$G302*$M302*$CD$11)</f>
        <v>0</v>
      </c>
      <c r="CE302" s="109"/>
      <c r="CF302" s="104">
        <f>(CE302*$E302*$F302*$G302*$M302*$CF$11)</f>
        <v>0</v>
      </c>
      <c r="CG302" s="104"/>
      <c r="CH302" s="108">
        <f>(CG302*$E302*$F302*$G302*$M302*CH$11)</f>
        <v>0</v>
      </c>
      <c r="CI302" s="104"/>
      <c r="CJ302" s="104">
        <f>(CI302*$E302*$F302*$G302*$M302*$CJ$11)</f>
        <v>0</v>
      </c>
      <c r="CK302" s="110"/>
      <c r="CL302" s="104">
        <f>(CK302*$E302*$F302*$G302*$M302*$CL$11)</f>
        <v>0</v>
      </c>
      <c r="CM302" s="104"/>
      <c r="CN302" s="104">
        <f>(CM302*$E302*$F302*$G302*$M302*$CN$11)</f>
        <v>0</v>
      </c>
      <c r="CO302" s="104"/>
      <c r="CP302" s="104">
        <f>(CO302*$E302*$F302*$G302*$N302*$CP$11)</f>
        <v>0</v>
      </c>
      <c r="CQ302" s="104">
        <v>2</v>
      </c>
      <c r="CR302" s="111"/>
      <c r="CS302" s="104"/>
      <c r="CT302" s="104">
        <f>(CS302*$E302*$F302*$G302*$L302*CT$11)/12*6+(CS302*$E302*$F302*$G302*1*CT$11)/12*6</f>
        <v>0</v>
      </c>
      <c r="CU302" s="105">
        <f t="shared" si="941"/>
        <v>83</v>
      </c>
      <c r="CV302" s="105">
        <f t="shared" si="942"/>
        <v>2390302.7030400001</v>
      </c>
    </row>
    <row r="303" spans="1:100" s="6" customFormat="1" ht="15.75" customHeight="1" x14ac:dyDescent="0.25">
      <c r="A303" s="76"/>
      <c r="B303" s="98">
        <v>263</v>
      </c>
      <c r="C303" s="99" t="s">
        <v>687</v>
      </c>
      <c r="D303" s="126" t="s">
        <v>688</v>
      </c>
      <c r="E303" s="80">
        <v>28004</v>
      </c>
      <c r="F303" s="101">
        <v>0.72</v>
      </c>
      <c r="G303" s="89">
        <v>1</v>
      </c>
      <c r="H303" s="90"/>
      <c r="I303" s="90"/>
      <c r="J303" s="90"/>
      <c r="K303" s="53"/>
      <c r="L303" s="91">
        <v>1.4</v>
      </c>
      <c r="M303" s="91">
        <v>1.68</v>
      </c>
      <c r="N303" s="91">
        <v>2.23</v>
      </c>
      <c r="O303" s="92">
        <v>2.57</v>
      </c>
      <c r="P303" s="104">
        <v>51</v>
      </c>
      <c r="Q303" s="104">
        <f>(P303*$E303*$F303*$G303*$L303)</f>
        <v>1439629.632</v>
      </c>
      <c r="R303" s="104">
        <v>45</v>
      </c>
      <c r="S303" s="108">
        <f>(R303*$E303*$F303*$G303*$L303)</f>
        <v>1270261.44</v>
      </c>
      <c r="T303" s="104">
        <v>7</v>
      </c>
      <c r="U303" s="104">
        <f>(T303*$E303*$F303*$G303*$L303)</f>
        <v>197596.22399999999</v>
      </c>
      <c r="V303" s="104"/>
      <c r="W303" s="104">
        <f>(V303*$E303*$F303*$G303*$L303)</f>
        <v>0</v>
      </c>
      <c r="X303" s="104">
        <v>3</v>
      </c>
      <c r="Y303" s="104">
        <f>(X303*$E303*$F303*$G303*$L303)</f>
        <v>84684.09599999999</v>
      </c>
      <c r="Z303" s="104"/>
      <c r="AA303" s="104">
        <f>(Z303*$E303*$F303*$G303*$L303)</f>
        <v>0</v>
      </c>
      <c r="AB303" s="104"/>
      <c r="AC303" s="104"/>
      <c r="AD303" s="104">
        <v>60</v>
      </c>
      <c r="AE303" s="104">
        <f>(AD303*$E303*$F303*$G303*$L303)</f>
        <v>1693681.92</v>
      </c>
      <c r="AF303" s="104">
        <v>80</v>
      </c>
      <c r="AG303" s="104">
        <f>(AF303*$E303*$F303*$G303*$L303)</f>
        <v>2258242.5599999996</v>
      </c>
      <c r="AH303" s="104">
        <v>150</v>
      </c>
      <c r="AI303" s="104">
        <f>(AH303*$E303*$F303*$G303*$L303)</f>
        <v>4234204.8</v>
      </c>
      <c r="AJ303" s="104">
        <v>99</v>
      </c>
      <c r="AK303" s="105">
        <f>(AJ303*$E303*$F303*$G303*$M303)</f>
        <v>3353490.2015999998</v>
      </c>
      <c r="AL303" s="107"/>
      <c r="AM303" s="104">
        <f>(AL303*$E303*$F303*$H303*$M303)</f>
        <v>0</v>
      </c>
      <c r="AN303" s="104">
        <v>10</v>
      </c>
      <c r="AO303" s="108">
        <f>(AN303*$E303*$F303*$G303*$M303)</f>
        <v>338736.38399999996</v>
      </c>
      <c r="AP303" s="104"/>
      <c r="AQ303" s="104">
        <f>(AP303*$E303*$F303*$G303*$L303)</f>
        <v>0</v>
      </c>
      <c r="AR303" s="104"/>
      <c r="AS303" s="104"/>
      <c r="AT303" s="104">
        <v>60</v>
      </c>
      <c r="AU303" s="104"/>
      <c r="AV303" s="88" t="e">
        <f>AU303-#REF!</f>
        <v>#REF!</v>
      </c>
      <c r="AW303" s="104">
        <v>192</v>
      </c>
      <c r="AX303" s="104">
        <f>(AW303*$E303*$F303*$G303*$M303)</f>
        <v>6503738.5727999993</v>
      </c>
      <c r="AY303" s="104">
        <v>14</v>
      </c>
      <c r="AZ303" s="104">
        <f>(AY303*$E303*$F303*$G303*$M303)</f>
        <v>474230.9376</v>
      </c>
      <c r="BA303" s="104"/>
      <c r="BB303" s="104">
        <f>(BA303*$E303*$F303*$G303*$M303)</f>
        <v>0</v>
      </c>
      <c r="BC303" s="104">
        <v>32</v>
      </c>
      <c r="BD303" s="104"/>
      <c r="BE303" s="104">
        <v>8</v>
      </c>
      <c r="BF303" s="104">
        <f>(BE303*$E303*$F303*$G303*$M303)</f>
        <v>270989.10720000003</v>
      </c>
      <c r="BG303" s="104">
        <v>26</v>
      </c>
      <c r="BH303" s="104"/>
      <c r="BI303" s="104">
        <v>100</v>
      </c>
      <c r="BJ303" s="108"/>
      <c r="BK303" s="104">
        <v>5</v>
      </c>
      <c r="BL303" s="104">
        <f>(BK303*$E303*$F303*$G303*$L303)</f>
        <v>141140.15999999997</v>
      </c>
      <c r="BM303" s="104">
        <v>4</v>
      </c>
      <c r="BN303" s="104">
        <f>(BM303*$E303*$F303*$G303*$L303)</f>
        <v>112912.128</v>
      </c>
      <c r="BO303" s="104"/>
      <c r="BP303" s="104">
        <f>(BO303*$E303*$F303*$G303*$L303)</f>
        <v>0</v>
      </c>
      <c r="BQ303" s="104">
        <v>70</v>
      </c>
      <c r="BR303" s="104"/>
      <c r="BS303" s="104">
        <v>30</v>
      </c>
      <c r="BT303" s="104">
        <f>(BS303*$E303*$F303*$G303*$L303)</f>
        <v>846840.96</v>
      </c>
      <c r="BU303" s="104">
        <v>3</v>
      </c>
      <c r="BV303" s="104">
        <f>(BU303*$E303*$F303*$G303*$L303)</f>
        <v>84684.09599999999</v>
      </c>
      <c r="BW303" s="104">
        <v>40</v>
      </c>
      <c r="BX303" s="104"/>
      <c r="BY303" s="104">
        <v>50</v>
      </c>
      <c r="BZ303" s="104"/>
      <c r="CA303" s="104">
        <v>45</v>
      </c>
      <c r="CB303" s="104"/>
      <c r="CC303" s="104">
        <v>42</v>
      </c>
      <c r="CD303" s="104"/>
      <c r="CE303" s="109">
        <v>2</v>
      </c>
      <c r="CF303" s="104">
        <f>(CE303*$E303*$F303*$G303*$M303)</f>
        <v>67747.276800000007</v>
      </c>
      <c r="CG303" s="104"/>
      <c r="CH303" s="108">
        <f>(CG303*$E303*$F303*$G303*$M303)</f>
        <v>0</v>
      </c>
      <c r="CI303" s="104"/>
      <c r="CJ303" s="104">
        <f>(CI303*$E303*$F303*$G303*$M303)</f>
        <v>0</v>
      </c>
      <c r="CK303" s="104">
        <v>2</v>
      </c>
      <c r="CL303" s="104"/>
      <c r="CM303" s="104">
        <v>25</v>
      </c>
      <c r="CN303" s="104">
        <f>(CM303*$E303*$F303*$G303*$M303)</f>
        <v>846840.96</v>
      </c>
      <c r="CO303" s="104">
        <v>10</v>
      </c>
      <c r="CP303" s="104"/>
      <c r="CQ303" s="104">
        <v>20</v>
      </c>
      <c r="CR303" s="108"/>
      <c r="CS303" s="104"/>
      <c r="CT303" s="104"/>
      <c r="CU303" s="105">
        <f t="shared" si="941"/>
        <v>1285</v>
      </c>
      <c r="CV303" s="105">
        <f t="shared" si="942"/>
        <v>24219651.456</v>
      </c>
    </row>
    <row r="304" spans="1:100" s="6" customFormat="1" ht="27" customHeight="1" x14ac:dyDescent="0.25">
      <c r="A304" s="76"/>
      <c r="B304" s="98">
        <v>264</v>
      </c>
      <c r="C304" s="99" t="s">
        <v>689</v>
      </c>
      <c r="D304" s="126" t="s">
        <v>690</v>
      </c>
      <c r="E304" s="80">
        <v>28004</v>
      </c>
      <c r="F304" s="101">
        <v>0.59</v>
      </c>
      <c r="G304" s="89">
        <v>1</v>
      </c>
      <c r="H304" s="90"/>
      <c r="I304" s="90"/>
      <c r="J304" s="90"/>
      <c r="K304" s="53"/>
      <c r="L304" s="102">
        <v>1.4</v>
      </c>
      <c r="M304" s="102">
        <v>1.68</v>
      </c>
      <c r="N304" s="102">
        <v>2.23</v>
      </c>
      <c r="O304" s="103">
        <v>2.57</v>
      </c>
      <c r="P304" s="104">
        <v>32</v>
      </c>
      <c r="Q304" s="104">
        <f>(P304*$E304*$F304*$G304*$L304*$Q$11)</f>
        <v>814221.90080000006</v>
      </c>
      <c r="R304" s="104">
        <v>100</v>
      </c>
      <c r="S304" s="104">
        <f>(R304*$E304*$F304*$G304*$L304*$S$11)</f>
        <v>2544443.44</v>
      </c>
      <c r="T304" s="104"/>
      <c r="U304" s="104">
        <f>(T304*$E304*$F304*$G304*$L304*$U$11)</f>
        <v>0</v>
      </c>
      <c r="V304" s="104"/>
      <c r="W304" s="105">
        <f>(V304*$E304*$F304*$G304*$L304*$W$11)</f>
        <v>0</v>
      </c>
      <c r="X304" s="104"/>
      <c r="Y304" s="104">
        <f>(X304*$E304*$F304*$G304*$L304*$Y$11)</f>
        <v>0</v>
      </c>
      <c r="Z304" s="104"/>
      <c r="AA304" s="104">
        <f>(Z304*$E304*$F304*$G304*$L304*$AA$11)</f>
        <v>0</v>
      </c>
      <c r="AB304" s="104"/>
      <c r="AC304" s="104"/>
      <c r="AD304" s="104">
        <v>100</v>
      </c>
      <c r="AE304" s="104">
        <f>(AD304*$E304*$F304*$G304*$L304*$AE$11)</f>
        <v>2544443.44</v>
      </c>
      <c r="AF304" s="104">
        <v>160</v>
      </c>
      <c r="AG304" s="105">
        <f>(AF304*$E304*$F304*$G304*$L304*$AG$11)</f>
        <v>4071109.5040000002</v>
      </c>
      <c r="AH304" s="104">
        <v>150</v>
      </c>
      <c r="AI304" s="104">
        <f>(AH304*$E304*$F304*$G304*$L304*$AI$11)</f>
        <v>4510604.2799999993</v>
      </c>
      <c r="AJ304" s="104">
        <v>100</v>
      </c>
      <c r="AK304" s="104">
        <f>(AJ304*$E304*$F304*$G304*$M304*$AK$11)</f>
        <v>3608483.4240000001</v>
      </c>
      <c r="AL304" s="109"/>
      <c r="AM304" s="104">
        <f>(AL304*$E304*$F304*$G304*$M304*$AM$11)</f>
        <v>0</v>
      </c>
      <c r="AN304" s="104">
        <v>7</v>
      </c>
      <c r="AO304" s="108">
        <f>(AN304*$E304*$F304*$G304*$M304*$AO$11)</f>
        <v>213733.24896</v>
      </c>
      <c r="AP304" s="104"/>
      <c r="AQ304" s="104">
        <f>(AP304*$E304*$F304*$G304*$L304*$AQ$11)</f>
        <v>0</v>
      </c>
      <c r="AR304" s="104"/>
      <c r="AS304" s="105">
        <f>(AR304*$E304*$F304*$G304*$L304*$AS$11)</f>
        <v>0</v>
      </c>
      <c r="AT304" s="104">
        <v>37</v>
      </c>
      <c r="AU304" s="104"/>
      <c r="AV304" s="88" t="e">
        <f>AU304-#REF!</f>
        <v>#REF!</v>
      </c>
      <c r="AW304" s="104">
        <v>301</v>
      </c>
      <c r="AX304" s="104">
        <f>(AW304*$E304*$F304*$G304*$M304*$AX$11)</f>
        <v>9190529.7052799985</v>
      </c>
      <c r="AY304" s="104"/>
      <c r="AZ304" s="104">
        <f>(AY304*$E304*$F304*$G304*$M304*$AZ$11)</f>
        <v>0</v>
      </c>
      <c r="BA304" s="104"/>
      <c r="BB304" s="105">
        <f>(BA304*$E304*$F304*$G304*$M304*$BB$11)</f>
        <v>0</v>
      </c>
      <c r="BC304" s="114">
        <v>12</v>
      </c>
      <c r="BD304" s="104"/>
      <c r="BE304" s="104">
        <v>8</v>
      </c>
      <c r="BF304" s="104">
        <f>(BE304*$E304*$F304*$G304*$M304*$BF$11)</f>
        <v>199854.46656</v>
      </c>
      <c r="BG304" s="104">
        <v>33</v>
      </c>
      <c r="BH304" s="105"/>
      <c r="BI304" s="104">
        <v>25</v>
      </c>
      <c r="BJ304" s="108"/>
      <c r="BK304" s="104"/>
      <c r="BL304" s="104">
        <f>(BK304*$E304*$F304*$G304*$L304*$BL$11)</f>
        <v>0</v>
      </c>
      <c r="BM304" s="104"/>
      <c r="BN304" s="104">
        <f>(BM304*$E304*$F304*$G304*$L304*$BN$11)</f>
        <v>0</v>
      </c>
      <c r="BO304" s="104"/>
      <c r="BP304" s="104">
        <f>(BO304*$E304*$F304*$G304*$L304*$BP$11)</f>
        <v>0</v>
      </c>
      <c r="BQ304" s="104">
        <v>20</v>
      </c>
      <c r="BR304" s="104"/>
      <c r="BS304" s="104"/>
      <c r="BT304" s="105">
        <f>(BS304*$E304*$F304*$G304*$L304*$BT$11)</f>
        <v>0</v>
      </c>
      <c r="BU304" s="104">
        <v>5</v>
      </c>
      <c r="BV304" s="105">
        <f>(BU304*$E304*$F304*$G304*$L304*$BV$11)</f>
        <v>92525.216</v>
      </c>
      <c r="BW304" s="104">
        <v>35</v>
      </c>
      <c r="BX304" s="104"/>
      <c r="BY304" s="104">
        <v>45</v>
      </c>
      <c r="BZ304" s="104"/>
      <c r="CA304" s="104">
        <v>115</v>
      </c>
      <c r="CB304" s="104"/>
      <c r="CC304" s="104">
        <v>50</v>
      </c>
      <c r="CD304" s="104"/>
      <c r="CE304" s="109"/>
      <c r="CF304" s="104">
        <f>(CE304*$E304*$F304*$G304*$M304*$CF$11)</f>
        <v>0</v>
      </c>
      <c r="CG304" s="104"/>
      <c r="CH304" s="108">
        <f>(CG304*$E304*$F304*$G304*$M304*CH$11)</f>
        <v>0</v>
      </c>
      <c r="CI304" s="104"/>
      <c r="CJ304" s="104">
        <f>(CI304*$E304*$F304*$G304*$M304*$CJ$11)</f>
        <v>0</v>
      </c>
      <c r="CK304" s="110">
        <v>5</v>
      </c>
      <c r="CL304" s="104"/>
      <c r="CM304" s="104">
        <v>20</v>
      </c>
      <c r="CN304" s="104">
        <f>(CM304*$E304*$F304*$G304*$M304*$CN$11)</f>
        <v>555151.29599999997</v>
      </c>
      <c r="CO304" s="104">
        <v>20</v>
      </c>
      <c r="CP304" s="104"/>
      <c r="CQ304" s="104">
        <v>2</v>
      </c>
      <c r="CR304" s="111"/>
      <c r="CS304" s="104"/>
      <c r="CT304" s="104">
        <f>(CS304*$E304*$F304*$G304*$L304*CT$11)/12*6+(CS304*$E304*$F304*$G304*1*CT$11)/12*6</f>
        <v>0</v>
      </c>
      <c r="CU304" s="105">
        <f t="shared" si="941"/>
        <v>1382</v>
      </c>
      <c r="CV304" s="105">
        <f t="shared" si="942"/>
        <v>28345099.921599995</v>
      </c>
    </row>
    <row r="305" spans="1:100" s="6" customFormat="1" ht="30.75" customHeight="1" x14ac:dyDescent="0.25">
      <c r="A305" s="76"/>
      <c r="B305" s="98">
        <v>265</v>
      </c>
      <c r="C305" s="99" t="s">
        <v>691</v>
      </c>
      <c r="D305" s="126" t="s">
        <v>692</v>
      </c>
      <c r="E305" s="80">
        <v>28004</v>
      </c>
      <c r="F305" s="89">
        <v>0.7</v>
      </c>
      <c r="G305" s="94">
        <v>0.9</v>
      </c>
      <c r="H305" s="90"/>
      <c r="I305" s="90"/>
      <c r="J305" s="90"/>
      <c r="K305" s="53"/>
      <c r="L305" s="91">
        <v>1.4</v>
      </c>
      <c r="M305" s="91">
        <v>1.68</v>
      </c>
      <c r="N305" s="91">
        <v>2.23</v>
      </c>
      <c r="O305" s="92">
        <v>2.57</v>
      </c>
      <c r="P305" s="104">
        <v>100</v>
      </c>
      <c r="Q305" s="104">
        <f t="shared" ref="Q305:Q306" si="943">(P305*$E305*$F305*$G305*$L305)</f>
        <v>2469952.7999999993</v>
      </c>
      <c r="R305" s="104">
        <v>410</v>
      </c>
      <c r="S305" s="108">
        <f t="shared" ref="S305:S306" si="944">(R305*$E305*$F305*$G305*$L305)</f>
        <v>10126806.479999999</v>
      </c>
      <c r="T305" s="104">
        <v>18</v>
      </c>
      <c r="U305" s="104">
        <f t="shared" ref="U305:U306" si="945">(T305*$E305*$F305*$G305*$L305)</f>
        <v>444591.50399999996</v>
      </c>
      <c r="V305" s="104"/>
      <c r="W305" s="104">
        <f t="shared" ref="W305:W306" si="946">(V305*$E305*$F305*$G305*$L305)</f>
        <v>0</v>
      </c>
      <c r="X305" s="104"/>
      <c r="Y305" s="104">
        <f t="shared" ref="Y305:Y306" si="947">(X305*$E305*$F305*$G305*$L305)</f>
        <v>0</v>
      </c>
      <c r="Z305" s="104"/>
      <c r="AA305" s="104">
        <f t="shared" ref="AA305:AA306" si="948">(Z305*$E305*$F305*$G305*$L305)</f>
        <v>0</v>
      </c>
      <c r="AB305" s="104"/>
      <c r="AC305" s="104"/>
      <c r="AD305" s="104">
        <v>70</v>
      </c>
      <c r="AE305" s="104">
        <f t="shared" ref="AE305:AE306" si="949">(AD305*$E305*$F305*$G305*$L305)</f>
        <v>1728966.9600000002</v>
      </c>
      <c r="AF305" s="104">
        <v>200</v>
      </c>
      <c r="AG305" s="104">
        <f t="shared" ref="AG305:AG306" si="950">(AF305*$E305*$F305*$G305*$L305)</f>
        <v>4939905.5999999987</v>
      </c>
      <c r="AH305" s="104">
        <v>482</v>
      </c>
      <c r="AI305" s="104">
        <f t="shared" ref="AI305:AI306" si="951">(AH305*$E305*$F305*$G305*$L305)</f>
        <v>11905172.495999999</v>
      </c>
      <c r="AJ305" s="104">
        <v>80</v>
      </c>
      <c r="AK305" s="105">
        <f t="shared" ref="AK305:AK306" si="952">(AJ305*$E305*$F305*$G305*$M305)</f>
        <v>2371154.6880000001</v>
      </c>
      <c r="AL305" s="109"/>
      <c r="AM305" s="104">
        <f t="shared" ref="AM305:AM306" si="953">(AL305*$E305*$F305*$H305*$M305)</f>
        <v>0</v>
      </c>
      <c r="AN305" s="104">
        <v>110</v>
      </c>
      <c r="AO305" s="108">
        <f t="shared" ref="AO305:AO306" si="954">(AN305*$E305*$F305*$G305*$M305)</f>
        <v>3260337.696</v>
      </c>
      <c r="AP305" s="104"/>
      <c r="AQ305" s="104">
        <f t="shared" ref="AQ305:AQ306" si="955">(AP305*$E305*$F305*$G305*$L305)</f>
        <v>0</v>
      </c>
      <c r="AR305" s="104"/>
      <c r="AS305" s="104"/>
      <c r="AT305" s="104">
        <v>72</v>
      </c>
      <c r="AU305" s="104"/>
      <c r="AV305" s="88" t="e">
        <f>AU305-#REF!</f>
        <v>#REF!</v>
      </c>
      <c r="AW305" s="104">
        <v>664</v>
      </c>
      <c r="AX305" s="104">
        <f t="shared" ref="AX305:AX306" si="956">(AW305*$E305*$F305*$G305*$M305)</f>
        <v>19680583.910399999</v>
      </c>
      <c r="AY305" s="104"/>
      <c r="AZ305" s="104">
        <f t="shared" ref="AZ305:AZ306" si="957">(AY305*$E305*$F305*$G305*$M305)</f>
        <v>0</v>
      </c>
      <c r="BA305" s="104"/>
      <c r="BB305" s="104">
        <f t="shared" ref="BB305:BB306" si="958">(BA305*$E305*$F305*$G305*$M305)</f>
        <v>0</v>
      </c>
      <c r="BC305" s="104">
        <v>30</v>
      </c>
      <c r="BD305" s="104"/>
      <c r="BE305" s="104">
        <v>117</v>
      </c>
      <c r="BF305" s="104">
        <f t="shared" ref="BF305:BF306" si="959">(BE305*$E305*$F305*$G305*$M305)</f>
        <v>3467813.7311999993</v>
      </c>
      <c r="BG305" s="104">
        <v>89</v>
      </c>
      <c r="BH305" s="104"/>
      <c r="BI305" s="104">
        <v>198</v>
      </c>
      <c r="BJ305" s="108"/>
      <c r="BK305" s="104"/>
      <c r="BL305" s="104">
        <f t="shared" ref="BL305:BL306" si="960">(BK305*$E305*$F305*$G305*$L305)</f>
        <v>0</v>
      </c>
      <c r="BM305" s="104"/>
      <c r="BN305" s="104">
        <f t="shared" ref="BN305:BN306" si="961">(BM305*$E305*$F305*$G305*$L305)</f>
        <v>0</v>
      </c>
      <c r="BO305" s="104"/>
      <c r="BP305" s="104">
        <f t="shared" ref="BP305:BP306" si="962">(BO305*$E305*$F305*$G305*$L305)</f>
        <v>0</v>
      </c>
      <c r="BQ305" s="104">
        <v>100</v>
      </c>
      <c r="BR305" s="104"/>
      <c r="BS305" s="104">
        <v>94</v>
      </c>
      <c r="BT305" s="104">
        <f t="shared" ref="BT305:BT306" si="963">(BS305*$E305*$F305*$G305*$L305)</f>
        <v>2321755.6319999998</v>
      </c>
      <c r="BU305" s="104"/>
      <c r="BV305" s="104">
        <f t="shared" ref="BV305:BV306" si="964">(BU305*$E305*$F305*$G305*$L305)</f>
        <v>0</v>
      </c>
      <c r="BW305" s="104">
        <v>50</v>
      </c>
      <c r="BX305" s="104"/>
      <c r="BY305" s="104">
        <v>216</v>
      </c>
      <c r="BZ305" s="104"/>
      <c r="CA305" s="104">
        <v>210</v>
      </c>
      <c r="CB305" s="104"/>
      <c r="CC305" s="104">
        <v>120</v>
      </c>
      <c r="CD305" s="104"/>
      <c r="CE305" s="109">
        <v>450</v>
      </c>
      <c r="CF305" s="104">
        <f t="shared" ref="CF305:CF306" si="965">(CE305*$E305*$F305*$G305*$M305)</f>
        <v>13337745.119999999</v>
      </c>
      <c r="CG305" s="104"/>
      <c r="CH305" s="108">
        <f t="shared" ref="CH305:CH306" si="966">(CG305*$E305*$F305*$G305*$M305)</f>
        <v>0</v>
      </c>
      <c r="CI305" s="104"/>
      <c r="CJ305" s="104">
        <f t="shared" ref="CJ305:CJ306" si="967">(CI305*$E305*$F305*$G305*$M305)</f>
        <v>0</v>
      </c>
      <c r="CK305" s="104">
        <v>6</v>
      </c>
      <c r="CL305" s="104"/>
      <c r="CM305" s="104">
        <v>110</v>
      </c>
      <c r="CN305" s="104">
        <f t="shared" ref="CN305:CN306" si="968">(CM305*$E305*$F305*$G305*$M305)</f>
        <v>3260337.696</v>
      </c>
      <c r="CO305" s="104">
        <v>50</v>
      </c>
      <c r="CP305" s="104"/>
      <c r="CQ305" s="104">
        <v>40</v>
      </c>
      <c r="CR305" s="108"/>
      <c r="CS305" s="104"/>
      <c r="CT305" s="104"/>
      <c r="CU305" s="105">
        <f t="shared" si="941"/>
        <v>4086</v>
      </c>
      <c r="CV305" s="105">
        <f t="shared" si="942"/>
        <v>79315124.313599989</v>
      </c>
    </row>
    <row r="306" spans="1:100" s="6" customFormat="1" ht="60" x14ac:dyDescent="0.25">
      <c r="A306" s="76"/>
      <c r="B306" s="98">
        <v>266</v>
      </c>
      <c r="C306" s="99" t="s">
        <v>693</v>
      </c>
      <c r="D306" s="126" t="s">
        <v>694</v>
      </c>
      <c r="E306" s="80">
        <v>28004</v>
      </c>
      <c r="F306" s="101">
        <v>0.78</v>
      </c>
      <c r="G306" s="94">
        <v>0.9</v>
      </c>
      <c r="H306" s="90"/>
      <c r="I306" s="90"/>
      <c r="J306" s="90"/>
      <c r="K306" s="53"/>
      <c r="L306" s="91">
        <v>1.4</v>
      </c>
      <c r="M306" s="91">
        <v>1.68</v>
      </c>
      <c r="N306" s="91">
        <v>2.23</v>
      </c>
      <c r="O306" s="92">
        <v>2.57</v>
      </c>
      <c r="P306" s="104">
        <v>270</v>
      </c>
      <c r="Q306" s="104">
        <f t="shared" si="943"/>
        <v>7431029.4239999996</v>
      </c>
      <c r="R306" s="104">
        <v>105</v>
      </c>
      <c r="S306" s="108">
        <f t="shared" si="944"/>
        <v>2889844.7760000001</v>
      </c>
      <c r="T306" s="104"/>
      <c r="U306" s="104">
        <f t="shared" si="945"/>
        <v>0</v>
      </c>
      <c r="V306" s="104"/>
      <c r="W306" s="104">
        <f t="shared" si="946"/>
        <v>0</v>
      </c>
      <c r="X306" s="104"/>
      <c r="Y306" s="104">
        <f t="shared" si="947"/>
        <v>0</v>
      </c>
      <c r="Z306" s="104"/>
      <c r="AA306" s="104">
        <f t="shared" si="948"/>
        <v>0</v>
      </c>
      <c r="AB306" s="104"/>
      <c r="AC306" s="104"/>
      <c r="AD306" s="104">
        <v>200</v>
      </c>
      <c r="AE306" s="104">
        <f t="shared" si="949"/>
        <v>5504466.2400000002</v>
      </c>
      <c r="AF306" s="104">
        <v>130</v>
      </c>
      <c r="AG306" s="104">
        <f t="shared" si="950"/>
        <v>3577903.0559999999</v>
      </c>
      <c r="AH306" s="104">
        <v>430</v>
      </c>
      <c r="AI306" s="104">
        <f t="shared" si="951"/>
        <v>11834602.415999999</v>
      </c>
      <c r="AJ306" s="226">
        <v>360</v>
      </c>
      <c r="AK306" s="105">
        <f t="shared" si="952"/>
        <v>11889647.078399999</v>
      </c>
      <c r="AL306" s="109"/>
      <c r="AM306" s="104">
        <f t="shared" si="953"/>
        <v>0</v>
      </c>
      <c r="AN306" s="104">
        <v>110</v>
      </c>
      <c r="AO306" s="108">
        <f t="shared" si="954"/>
        <v>3632947.7184000006</v>
      </c>
      <c r="AP306" s="104"/>
      <c r="AQ306" s="104">
        <f t="shared" si="955"/>
        <v>0</v>
      </c>
      <c r="AR306" s="104"/>
      <c r="AS306" s="104"/>
      <c r="AT306" s="104">
        <v>90</v>
      </c>
      <c r="AU306" s="104"/>
      <c r="AV306" s="88" t="e">
        <f>AU306-#REF!</f>
        <v>#REF!</v>
      </c>
      <c r="AW306" s="104">
        <v>340</v>
      </c>
      <c r="AX306" s="104">
        <f t="shared" si="956"/>
        <v>11229111.1296</v>
      </c>
      <c r="AY306" s="104"/>
      <c r="AZ306" s="104">
        <f t="shared" si="957"/>
        <v>0</v>
      </c>
      <c r="BA306" s="104"/>
      <c r="BB306" s="104">
        <f t="shared" si="958"/>
        <v>0</v>
      </c>
      <c r="BC306" s="104">
        <v>72</v>
      </c>
      <c r="BD306" s="104"/>
      <c r="BE306" s="104">
        <v>78</v>
      </c>
      <c r="BF306" s="104">
        <f t="shared" si="959"/>
        <v>2576090.2003200003</v>
      </c>
      <c r="BG306" s="104">
        <v>122</v>
      </c>
      <c r="BH306" s="104"/>
      <c r="BI306" s="104">
        <v>128</v>
      </c>
      <c r="BJ306" s="108"/>
      <c r="BK306" s="104"/>
      <c r="BL306" s="104">
        <f t="shared" si="960"/>
        <v>0</v>
      </c>
      <c r="BM306" s="104"/>
      <c r="BN306" s="104">
        <f t="shared" si="961"/>
        <v>0</v>
      </c>
      <c r="BO306" s="104"/>
      <c r="BP306" s="104">
        <f t="shared" si="962"/>
        <v>0</v>
      </c>
      <c r="BQ306" s="104">
        <v>110</v>
      </c>
      <c r="BR306" s="104"/>
      <c r="BS306" s="104">
        <v>150</v>
      </c>
      <c r="BT306" s="104">
        <f t="shared" si="963"/>
        <v>4128349.68</v>
      </c>
      <c r="BU306" s="104">
        <v>400</v>
      </c>
      <c r="BV306" s="104">
        <f t="shared" si="964"/>
        <v>11008932.48</v>
      </c>
      <c r="BW306" s="104">
        <v>100</v>
      </c>
      <c r="BX306" s="104"/>
      <c r="BY306" s="104">
        <v>324</v>
      </c>
      <c r="BZ306" s="104"/>
      <c r="CA306" s="104">
        <v>250</v>
      </c>
      <c r="CB306" s="104"/>
      <c r="CC306" s="104">
        <v>120</v>
      </c>
      <c r="CD306" s="104"/>
      <c r="CE306" s="109">
        <v>150</v>
      </c>
      <c r="CF306" s="104">
        <f t="shared" si="965"/>
        <v>4954019.6160000004</v>
      </c>
      <c r="CG306" s="104"/>
      <c r="CH306" s="108">
        <f t="shared" si="966"/>
        <v>0</v>
      </c>
      <c r="CI306" s="104"/>
      <c r="CJ306" s="104">
        <f t="shared" si="967"/>
        <v>0</v>
      </c>
      <c r="CK306" s="104">
        <v>5</v>
      </c>
      <c r="CL306" s="104"/>
      <c r="CM306" s="104">
        <v>186</v>
      </c>
      <c r="CN306" s="104">
        <f t="shared" si="968"/>
        <v>6142984.3238399997</v>
      </c>
      <c r="CO306" s="104">
        <v>10</v>
      </c>
      <c r="CP306" s="104"/>
      <c r="CQ306" s="104">
        <v>50</v>
      </c>
      <c r="CR306" s="108"/>
      <c r="CS306" s="104"/>
      <c r="CT306" s="104"/>
      <c r="CU306" s="105">
        <f t="shared" si="941"/>
        <v>4290</v>
      </c>
      <c r="CV306" s="105">
        <f t="shared" si="942"/>
        <v>86799928.138559997</v>
      </c>
    </row>
    <row r="307" spans="1:100" s="6" customFormat="1" ht="45" customHeight="1" x14ac:dyDescent="0.25">
      <c r="A307" s="76"/>
      <c r="B307" s="98">
        <v>267</v>
      </c>
      <c r="C307" s="99" t="s">
        <v>695</v>
      </c>
      <c r="D307" s="126" t="s">
        <v>696</v>
      </c>
      <c r="E307" s="80">
        <v>28004</v>
      </c>
      <c r="F307" s="89">
        <v>1.7</v>
      </c>
      <c r="G307" s="94">
        <v>0.9</v>
      </c>
      <c r="H307" s="157"/>
      <c r="I307" s="157"/>
      <c r="J307" s="157"/>
      <c r="K307" s="53"/>
      <c r="L307" s="102">
        <v>1.4</v>
      </c>
      <c r="M307" s="102">
        <v>1.68</v>
      </c>
      <c r="N307" s="102">
        <v>2.23</v>
      </c>
      <c r="O307" s="103">
        <v>2.57</v>
      </c>
      <c r="P307" s="104">
        <v>200</v>
      </c>
      <c r="Q307" s="104">
        <f t="shared" ref="Q307:Q309" si="969">(P307*$E307*$F307*$G307*$L307*$Q$11)</f>
        <v>13196604.960000001</v>
      </c>
      <c r="R307" s="104">
        <v>85</v>
      </c>
      <c r="S307" s="104">
        <f>(R307*$E307*$F307*$G307*$L307*$S$11)</f>
        <v>5608557.1080000009</v>
      </c>
      <c r="T307" s="104"/>
      <c r="U307" s="104">
        <f>(T307*$E307*$F307*$G307*$L307*$U$11)</f>
        <v>0</v>
      </c>
      <c r="V307" s="104"/>
      <c r="W307" s="105">
        <f>(V307*$E307*$F307*$G307*$L307*$W$11)</f>
        <v>0</v>
      </c>
      <c r="X307" s="104"/>
      <c r="Y307" s="104">
        <f>(X307*$E307*$F307*$G307*$L307*$Y$11)</f>
        <v>0</v>
      </c>
      <c r="Z307" s="104"/>
      <c r="AA307" s="104">
        <f>(Z307*$E307*$F307*$G307*$L307*$AA$11)</f>
        <v>0</v>
      </c>
      <c r="AB307" s="104"/>
      <c r="AC307" s="104"/>
      <c r="AD307" s="104">
        <v>10</v>
      </c>
      <c r="AE307" s="104">
        <f>(AD307*$E307*$F307*$G307*$L307*$AE$11)</f>
        <v>659830.24800000002</v>
      </c>
      <c r="AF307" s="104">
        <v>0</v>
      </c>
      <c r="AG307" s="105">
        <f>(AF307*$E307*$F307*$G307*$L307*$AG$11)</f>
        <v>0</v>
      </c>
      <c r="AH307" s="104"/>
      <c r="AI307" s="104">
        <f>(AH307*$E307*$F307*$G307*$L307*$AI$11)</f>
        <v>0</v>
      </c>
      <c r="AJ307" s="104">
        <v>6</v>
      </c>
      <c r="AK307" s="104">
        <f>(AJ307*$E307*$F307*$G307*$M307*$AK$11)</f>
        <v>561455.55648000003</v>
      </c>
      <c r="AL307" s="109"/>
      <c r="AM307" s="104">
        <f>(AL307*$E307*$F307*$G307*$M307*$AM$11)</f>
        <v>0</v>
      </c>
      <c r="AN307" s="104"/>
      <c r="AO307" s="108">
        <f>(AN307*$E307*$F307*$G307*$M307*$AO$11)</f>
        <v>0</v>
      </c>
      <c r="AP307" s="104"/>
      <c r="AQ307" s="104">
        <f>(AP307*$E307*$F307*$G307*$L307*$AQ$11)</f>
        <v>0</v>
      </c>
      <c r="AR307" s="104"/>
      <c r="AS307" s="105">
        <f>(AR307*$E307*$F307*$G307*$L307*$AS$11)</f>
        <v>0</v>
      </c>
      <c r="AT307" s="104"/>
      <c r="AU307" s="104">
        <f>(AT307*$E307*$F307*$G307*$L307*$AU$11)</f>
        <v>0</v>
      </c>
      <c r="AV307" s="88" t="e">
        <f>AU307-#REF!</f>
        <v>#REF!</v>
      </c>
      <c r="AW307" s="104">
        <v>20</v>
      </c>
      <c r="AX307" s="104">
        <f>(AW307*$E307*$F307*$G307*$M307*$AX$11)</f>
        <v>1583592.5952000001</v>
      </c>
      <c r="AY307" s="104"/>
      <c r="AZ307" s="104">
        <f>(AY307*$E307*$F307*$G307*$M307*$AZ$11)</f>
        <v>0</v>
      </c>
      <c r="BA307" s="104"/>
      <c r="BB307" s="105">
        <f>(BA307*$E307*$F307*$G307*$M307*$BB$11)</f>
        <v>0</v>
      </c>
      <c r="BC307" s="104"/>
      <c r="BD307" s="104">
        <f>(BC307*$E307*$F307*$G307*$M307*$BD$11)</f>
        <v>0</v>
      </c>
      <c r="BE307" s="104"/>
      <c r="BF307" s="104">
        <f>(BE307*$E307*$F307*$G307*$M307*$BF$11)</f>
        <v>0</v>
      </c>
      <c r="BG307" s="104"/>
      <c r="BH307" s="105">
        <f>(BG307*$E307*$F307*$G307*$M307*$BH$11)</f>
        <v>0</v>
      </c>
      <c r="BI307" s="104"/>
      <c r="BJ307" s="108">
        <f>(BI307*$E307*$F307*$G307*$M307*$BJ$11)</f>
        <v>0</v>
      </c>
      <c r="BK307" s="104"/>
      <c r="BL307" s="104">
        <f>(BK307*$E307*$F307*$G307*$L307*$BL$11)</f>
        <v>0</v>
      </c>
      <c r="BM307" s="104"/>
      <c r="BN307" s="104">
        <f>(BM307*$E307*$F307*$G307*$L307*$BN$11)</f>
        <v>0</v>
      </c>
      <c r="BO307" s="104"/>
      <c r="BP307" s="104">
        <f>(BO307*$E307*$F307*$G307*$L307*$BP$11)</f>
        <v>0</v>
      </c>
      <c r="BQ307" s="104"/>
      <c r="BR307" s="104">
        <f>(BQ307*$E307*$F307*$G307*$M307*$BR$11)</f>
        <v>0</v>
      </c>
      <c r="BS307" s="104"/>
      <c r="BT307" s="105">
        <f>(BS307*$E307*$F307*$G307*$L307*$BT$11)</f>
        <v>0</v>
      </c>
      <c r="BU307" s="104"/>
      <c r="BV307" s="105">
        <f>(BU307*$E307*$F307*$G307*$L307*$BV$11)</f>
        <v>0</v>
      </c>
      <c r="BW307" s="104"/>
      <c r="BX307" s="104">
        <f>(BW307*$E307*$F307*$G307*$L307*$BX$11)</f>
        <v>0</v>
      </c>
      <c r="BY307" s="104"/>
      <c r="BZ307" s="104">
        <f>(BY307*$E307*$F307*$G307*$L307*$BZ$11)</f>
        <v>0</v>
      </c>
      <c r="CA307" s="104"/>
      <c r="CB307" s="104">
        <f>(CA307*$E307*$F307*$G307*$L307*$CB$11)</f>
        <v>0</v>
      </c>
      <c r="CC307" s="104"/>
      <c r="CD307" s="104">
        <f>(CC307*$E307*$F307*$G307*$M307*$CD$11)</f>
        <v>0</v>
      </c>
      <c r="CE307" s="109"/>
      <c r="CF307" s="104">
        <f>(CE307*$E307*$F307*$G307*$M307*$CF$11)</f>
        <v>0</v>
      </c>
      <c r="CG307" s="104"/>
      <c r="CH307" s="108">
        <f t="shared" ref="CH307:CH309" si="970">(CG307*$E307*$F307*$G307*$M307*CH$11)</f>
        <v>0</v>
      </c>
      <c r="CI307" s="104"/>
      <c r="CJ307" s="104">
        <f>(CI307*$E307*$F307*$G307*$M307*$CJ$11)</f>
        <v>0</v>
      </c>
      <c r="CK307" s="110"/>
      <c r="CL307" s="104">
        <f>(CK307*$E307*$F307*$G307*$M307*$CL$11)</f>
        <v>0</v>
      </c>
      <c r="CM307" s="104"/>
      <c r="CN307" s="104">
        <f>(CM307*$E307*$F307*$G307*$M307*$CN$11)</f>
        <v>0</v>
      </c>
      <c r="CO307" s="104"/>
      <c r="CP307" s="104">
        <f>(CO307*$E307*$F307*$G307*$N307*$CP$11)</f>
        <v>0</v>
      </c>
      <c r="CQ307" s="104"/>
      <c r="CR307" s="111"/>
      <c r="CS307" s="104"/>
      <c r="CT307" s="104">
        <f t="shared" ref="CT307:CT309" si="971">(CS307*$E307*$F307*$G307*$L307*CT$11)/12*6+(CS307*$E307*$F307*$G307*1*CT$11)/12*6</f>
        <v>0</v>
      </c>
      <c r="CU307" s="105">
        <f t="shared" si="941"/>
        <v>321</v>
      </c>
      <c r="CV307" s="105">
        <f t="shared" si="942"/>
        <v>21610040.467680003</v>
      </c>
    </row>
    <row r="308" spans="1:100" s="6" customFormat="1" ht="30" x14ac:dyDescent="0.25">
      <c r="A308" s="76"/>
      <c r="B308" s="98">
        <v>268</v>
      </c>
      <c r="C308" s="99" t="s">
        <v>697</v>
      </c>
      <c r="D308" s="126" t="s">
        <v>698</v>
      </c>
      <c r="E308" s="80">
        <v>28004</v>
      </c>
      <c r="F308" s="101">
        <v>0.78</v>
      </c>
      <c r="G308" s="89">
        <v>1</v>
      </c>
      <c r="H308" s="90"/>
      <c r="I308" s="90"/>
      <c r="J308" s="90"/>
      <c r="K308" s="53"/>
      <c r="L308" s="102">
        <v>1.4</v>
      </c>
      <c r="M308" s="102">
        <v>1.68</v>
      </c>
      <c r="N308" s="102">
        <v>2.23</v>
      </c>
      <c r="O308" s="103">
        <v>2.57</v>
      </c>
      <c r="P308" s="104">
        <v>58</v>
      </c>
      <c r="Q308" s="104">
        <f t="shared" si="969"/>
        <v>1951027.4783999999</v>
      </c>
      <c r="R308" s="104">
        <v>450</v>
      </c>
      <c r="S308" s="104">
        <f>(R308*$E308*$F308*$G308*$L308*$S$11)</f>
        <v>15137282.16</v>
      </c>
      <c r="T308" s="104"/>
      <c r="U308" s="104">
        <f>(T308*$E308*$F308*$G308*$L308*$U$11)</f>
        <v>0</v>
      </c>
      <c r="V308" s="104"/>
      <c r="W308" s="105">
        <f>(V308*$E308*$F308*$G308*$L308*$W$11)</f>
        <v>0</v>
      </c>
      <c r="X308" s="104"/>
      <c r="Y308" s="104">
        <f>(X308*$E308*$F308*$G308*$L308*$Y$11)</f>
        <v>0</v>
      </c>
      <c r="Z308" s="104"/>
      <c r="AA308" s="104">
        <f>(Z308*$E308*$F308*$G308*$L308*$AA$11)</f>
        <v>0</v>
      </c>
      <c r="AB308" s="104"/>
      <c r="AC308" s="104"/>
      <c r="AD308" s="104">
        <v>5</v>
      </c>
      <c r="AE308" s="104">
        <f>(AD308*$E308*$F308*$G308*$L308*$AE$11)</f>
        <v>168192.024</v>
      </c>
      <c r="AF308" s="104">
        <v>15</v>
      </c>
      <c r="AG308" s="105">
        <f>(AF308*$E308*$F308*$G308*$L308*$AG$11)</f>
        <v>504576.07199999999</v>
      </c>
      <c r="AH308" s="104">
        <v>24</v>
      </c>
      <c r="AI308" s="104">
        <f>(AH308*$E308*$F308*$G308*$L308*$AI$11)</f>
        <v>954107.48159999994</v>
      </c>
      <c r="AJ308" s="104">
        <v>60</v>
      </c>
      <c r="AK308" s="104">
        <f>(AJ308*$E308*$F308*$G308*$M308*$AK$11)</f>
        <v>2862322.4447999997</v>
      </c>
      <c r="AL308" s="109"/>
      <c r="AM308" s="104">
        <f>(AL308*$E308*$F308*$G308*$M308*$AM$11)</f>
        <v>0</v>
      </c>
      <c r="AN308" s="104">
        <v>3</v>
      </c>
      <c r="AO308" s="108">
        <f>(AN308*$E308*$F308*$G308*$M308*$AO$11)</f>
        <v>121098.25728000001</v>
      </c>
      <c r="AP308" s="104"/>
      <c r="AQ308" s="104">
        <f>(AP308*$E308*$F308*$G308*$L308*$AQ$11)</f>
        <v>0</v>
      </c>
      <c r="AR308" s="104"/>
      <c r="AS308" s="105">
        <f>(AR308*$E308*$F308*$G308*$L308*$AS$11)</f>
        <v>0</v>
      </c>
      <c r="AT308" s="104">
        <v>7</v>
      </c>
      <c r="AU308" s="104"/>
      <c r="AV308" s="88" t="e">
        <f>AU308-#REF!</f>
        <v>#REF!</v>
      </c>
      <c r="AW308" s="104">
        <v>196</v>
      </c>
      <c r="AX308" s="104">
        <f>(AW308*$E308*$F308*$G308*$M308*$AX$11)</f>
        <v>7911752.808960001</v>
      </c>
      <c r="AY308" s="104"/>
      <c r="AZ308" s="104">
        <f>(AY308*$E308*$F308*$G308*$M308*$AZ$11)</f>
        <v>0</v>
      </c>
      <c r="BA308" s="104"/>
      <c r="BB308" s="105">
        <f>(BA308*$E308*$F308*$G308*$M308*$BB$11)</f>
        <v>0</v>
      </c>
      <c r="BC308" s="104"/>
      <c r="BD308" s="104">
        <f>(BC308*$E308*$F308*$G308*$M308*$BD$11)</f>
        <v>0</v>
      </c>
      <c r="BE308" s="104">
        <v>2</v>
      </c>
      <c r="BF308" s="104">
        <f>(BE308*$E308*$F308*$G308*$M308*$BF$11)</f>
        <v>66053.594880000004</v>
      </c>
      <c r="BG308" s="104">
        <v>8</v>
      </c>
      <c r="BH308" s="105"/>
      <c r="BI308" s="104">
        <v>35</v>
      </c>
      <c r="BJ308" s="108"/>
      <c r="BK308" s="104"/>
      <c r="BL308" s="104">
        <f>(BK308*$E308*$F308*$G308*$L308*$BL$11)</f>
        <v>0</v>
      </c>
      <c r="BM308" s="104"/>
      <c r="BN308" s="104">
        <f>(BM308*$E308*$F308*$G308*$L308*$BN$11)</f>
        <v>0</v>
      </c>
      <c r="BO308" s="104"/>
      <c r="BP308" s="104">
        <f>(BO308*$E308*$F308*$G308*$L308*$BP$11)</f>
        <v>0</v>
      </c>
      <c r="BQ308" s="104">
        <v>47</v>
      </c>
      <c r="BR308" s="104"/>
      <c r="BS308" s="104"/>
      <c r="BT308" s="105">
        <f>(BS308*$E308*$F308*$G308*$L308*$BT$11)</f>
        <v>0</v>
      </c>
      <c r="BU308" s="104"/>
      <c r="BV308" s="105">
        <f>(BU308*$E308*$F308*$G308*$L308*$BV$11)</f>
        <v>0</v>
      </c>
      <c r="BW308" s="104"/>
      <c r="BX308" s="104">
        <f>(BW308*$E308*$F308*$G308*$L308*$BX$11)</f>
        <v>0</v>
      </c>
      <c r="BY308" s="104">
        <v>30</v>
      </c>
      <c r="BZ308" s="104"/>
      <c r="CA308" s="104">
        <v>35</v>
      </c>
      <c r="CB308" s="104"/>
      <c r="CC308" s="104">
        <v>50</v>
      </c>
      <c r="CD308" s="104"/>
      <c r="CE308" s="109">
        <v>277</v>
      </c>
      <c r="CF308" s="104">
        <f>(CE308*$E308*$F308*$G308*$M308*$CF$11)</f>
        <v>9148422.8908799998</v>
      </c>
      <c r="CG308" s="104"/>
      <c r="CH308" s="108">
        <f t="shared" si="970"/>
        <v>0</v>
      </c>
      <c r="CI308" s="104"/>
      <c r="CJ308" s="104">
        <f>(CI308*$E308*$F308*$G308*$M308*$CJ$11)</f>
        <v>0</v>
      </c>
      <c r="CK308" s="110">
        <v>3</v>
      </c>
      <c r="CL308" s="104"/>
      <c r="CM308" s="104">
        <v>17</v>
      </c>
      <c r="CN308" s="104">
        <f>(CM308*$E308*$F308*$G308*$M308*$CN$11)</f>
        <v>623839.50719999999</v>
      </c>
      <c r="CO308" s="104"/>
      <c r="CP308" s="104">
        <f>(CO308*$E308*$F308*$G308*$N308*$CP$11)</f>
        <v>0</v>
      </c>
      <c r="CQ308" s="104">
        <v>10</v>
      </c>
      <c r="CR308" s="111"/>
      <c r="CS308" s="104"/>
      <c r="CT308" s="104">
        <f t="shared" si="971"/>
        <v>0</v>
      </c>
      <c r="CU308" s="105">
        <f t="shared" si="941"/>
        <v>1332</v>
      </c>
      <c r="CV308" s="105">
        <f t="shared" si="942"/>
        <v>39448674.720000006</v>
      </c>
    </row>
    <row r="309" spans="1:100" ht="30" x14ac:dyDescent="0.25">
      <c r="A309" s="76"/>
      <c r="B309" s="98">
        <v>269</v>
      </c>
      <c r="C309" s="99" t="s">
        <v>699</v>
      </c>
      <c r="D309" s="126" t="s">
        <v>700</v>
      </c>
      <c r="E309" s="80">
        <v>28004</v>
      </c>
      <c r="F309" s="101">
        <v>1.54</v>
      </c>
      <c r="G309" s="89">
        <v>1</v>
      </c>
      <c r="H309" s="90"/>
      <c r="I309" s="90"/>
      <c r="J309" s="90"/>
      <c r="K309" s="53"/>
      <c r="L309" s="102">
        <v>1.4</v>
      </c>
      <c r="M309" s="102">
        <v>1.68</v>
      </c>
      <c r="N309" s="102">
        <v>2.23</v>
      </c>
      <c r="O309" s="103">
        <v>2.57</v>
      </c>
      <c r="P309" s="104">
        <v>7</v>
      </c>
      <c r="Q309" s="104">
        <f t="shared" si="969"/>
        <v>464900.0048</v>
      </c>
      <c r="R309" s="104">
        <v>55</v>
      </c>
      <c r="S309" s="104">
        <f>(R309*$E309*$F309*$G309*$L309*$S$11)</f>
        <v>3652785.7520000008</v>
      </c>
      <c r="T309" s="104"/>
      <c r="U309" s="104">
        <f>(T309*$E309*$F309*$G309*$L309*$U$11)</f>
        <v>0</v>
      </c>
      <c r="V309" s="104"/>
      <c r="W309" s="105">
        <f>(V309*$E309*$F309*$G309*$L309*$W$11)</f>
        <v>0</v>
      </c>
      <c r="X309" s="104"/>
      <c r="Y309" s="104">
        <f>(X309*$E309*$F309*$G309*$L309*$Y$11)</f>
        <v>0</v>
      </c>
      <c r="Z309" s="104"/>
      <c r="AA309" s="104">
        <f>(Z309*$E309*$F309*$G309*$L309*$AA$11)</f>
        <v>0</v>
      </c>
      <c r="AB309" s="104"/>
      <c r="AC309" s="104"/>
      <c r="AD309" s="104"/>
      <c r="AE309" s="104">
        <f>(AD309*$E309*$F309*$G309*$L309*$AE$11)</f>
        <v>0</v>
      </c>
      <c r="AF309" s="104">
        <v>0</v>
      </c>
      <c r="AG309" s="105">
        <f>(AF309*$E309*$F309*$G309*$L309*$AG$11)</f>
        <v>0</v>
      </c>
      <c r="AH309" s="104"/>
      <c r="AI309" s="104">
        <f>(AH309*$E309*$F309*$G309*$L309*$AI$11)</f>
        <v>0</v>
      </c>
      <c r="AJ309" s="104">
        <v>5</v>
      </c>
      <c r="AK309" s="104">
        <f>(AJ309*$E309*$F309*$G309*$M309*$AK$11)</f>
        <v>470937.66720000003</v>
      </c>
      <c r="AL309" s="109"/>
      <c r="AM309" s="104">
        <f>(AL309*$E309*$F309*$G309*$M309*$AM$11)</f>
        <v>0</v>
      </c>
      <c r="AN309" s="104"/>
      <c r="AO309" s="108">
        <f>(AN309*$E309*$F309*$G309*$M309*$AO$11)</f>
        <v>0</v>
      </c>
      <c r="AP309" s="104"/>
      <c r="AQ309" s="104">
        <f>(AP309*$E309*$F309*$G309*$L309*$AQ$11)</f>
        <v>0</v>
      </c>
      <c r="AR309" s="104"/>
      <c r="AS309" s="105">
        <f>(AR309*$E309*$F309*$G309*$L309*$AS$11)</f>
        <v>0</v>
      </c>
      <c r="AT309" s="104"/>
      <c r="AU309" s="104">
        <f>(AT309*$E309*$F309*$G309*$L309*$AU$11)</f>
        <v>0</v>
      </c>
      <c r="AV309" s="88" t="e">
        <f>AU309-#REF!</f>
        <v>#REF!</v>
      </c>
      <c r="AW309" s="104">
        <v>0</v>
      </c>
      <c r="AX309" s="104">
        <f>(AW309*$E309*$F309*$G309*$M309*$AX$11)</f>
        <v>0</v>
      </c>
      <c r="AY309" s="104"/>
      <c r="AZ309" s="104">
        <f>(AY309*$E309*$F309*$G309*$M309*$AZ$11)</f>
        <v>0</v>
      </c>
      <c r="BA309" s="104"/>
      <c r="BB309" s="105">
        <f>(BA309*$E309*$F309*$G309*$M309*$BB$11)</f>
        <v>0</v>
      </c>
      <c r="BC309" s="104"/>
      <c r="BD309" s="104">
        <f>(BC309*$E309*$F309*$G309*$M309*$BD$11)</f>
        <v>0</v>
      </c>
      <c r="BE309" s="104"/>
      <c r="BF309" s="104">
        <f>(BE309*$E309*$F309*$G309*$M309*$BF$11)</f>
        <v>0</v>
      </c>
      <c r="BG309" s="104"/>
      <c r="BH309" s="105">
        <f>(BG309*$E309*$F309*$G309*$M309*$BH$11)</f>
        <v>0</v>
      </c>
      <c r="BI309" s="104"/>
      <c r="BJ309" s="108">
        <f>(BI309*$E309*$F309*$G309*$M309*$BJ$11)</f>
        <v>0</v>
      </c>
      <c r="BK309" s="104"/>
      <c r="BL309" s="104">
        <f>(BK309*$E309*$F309*$G309*$L309*$BL$11)</f>
        <v>0</v>
      </c>
      <c r="BM309" s="104"/>
      <c r="BN309" s="104">
        <f>(BM309*$E309*$F309*$G309*$L309*$BN$11)</f>
        <v>0</v>
      </c>
      <c r="BO309" s="104"/>
      <c r="BP309" s="104">
        <f>(BO309*$E309*$F309*$G309*$L309*$BP$11)</f>
        <v>0</v>
      </c>
      <c r="BQ309" s="104"/>
      <c r="BR309" s="104">
        <f>(BQ309*$E309*$F309*$G309*$M309*$BR$11)</f>
        <v>0</v>
      </c>
      <c r="BS309" s="104"/>
      <c r="BT309" s="105">
        <f>(BS309*$E309*$F309*$G309*$L309*$BT$11)</f>
        <v>0</v>
      </c>
      <c r="BU309" s="104"/>
      <c r="BV309" s="105">
        <f>(BU309*$E309*$F309*$G309*$L309*$BV$11)</f>
        <v>0</v>
      </c>
      <c r="BW309" s="104"/>
      <c r="BX309" s="104">
        <f>(BW309*$E309*$F309*$G309*$L309*$BX$11)</f>
        <v>0</v>
      </c>
      <c r="BY309" s="104"/>
      <c r="BZ309" s="104">
        <f>(BY309*$E309*$F309*$G309*$L309*$BZ$11)</f>
        <v>0</v>
      </c>
      <c r="CA309" s="104"/>
      <c r="CB309" s="104">
        <f>(CA309*$E309*$F309*$G309*$L309*$CB$11)</f>
        <v>0</v>
      </c>
      <c r="CC309" s="104"/>
      <c r="CD309" s="104">
        <f>(CC309*$E309*$F309*$G309*$M309*$CD$11)</f>
        <v>0</v>
      </c>
      <c r="CE309" s="109"/>
      <c r="CF309" s="104">
        <f>(CE309*$E309*$F309*$G309*$M309*$CF$11)</f>
        <v>0</v>
      </c>
      <c r="CG309" s="104"/>
      <c r="CH309" s="108">
        <f t="shared" si="970"/>
        <v>0</v>
      </c>
      <c r="CI309" s="104"/>
      <c r="CJ309" s="104">
        <f>(CI309*$E309*$F309*$G309*$M309*$CJ$11)</f>
        <v>0</v>
      </c>
      <c r="CK309" s="110"/>
      <c r="CL309" s="104">
        <f>(CK309*$E309*$F309*$G309*$M309*$CL$11)</f>
        <v>0</v>
      </c>
      <c r="CM309" s="104"/>
      <c r="CN309" s="104">
        <f>(CM309*$E309*$F309*$G309*$M309*$CN$11)</f>
        <v>0</v>
      </c>
      <c r="CO309" s="104"/>
      <c r="CP309" s="104">
        <f>(CO309*$E309*$F309*$G309*$N309*$CP$11)</f>
        <v>0</v>
      </c>
      <c r="CQ309" s="104">
        <v>20</v>
      </c>
      <c r="CR309" s="111"/>
      <c r="CS309" s="104"/>
      <c r="CT309" s="104">
        <f t="shared" si="971"/>
        <v>0</v>
      </c>
      <c r="CU309" s="105">
        <f t="shared" si="941"/>
        <v>87</v>
      </c>
      <c r="CV309" s="105">
        <f t="shared" si="942"/>
        <v>4588623.4240000006</v>
      </c>
    </row>
    <row r="310" spans="1:100" s="6" customFormat="1" ht="30" customHeight="1" x14ac:dyDescent="0.25">
      <c r="A310" s="76"/>
      <c r="B310" s="98">
        <v>270</v>
      </c>
      <c r="C310" s="99" t="s">
        <v>701</v>
      </c>
      <c r="D310" s="142" t="s">
        <v>702</v>
      </c>
      <c r="E310" s="80">
        <v>28004</v>
      </c>
      <c r="F310" s="101">
        <v>0.75</v>
      </c>
      <c r="G310" s="94">
        <v>0.9</v>
      </c>
      <c r="H310" s="89"/>
      <c r="I310" s="89"/>
      <c r="J310" s="89"/>
      <c r="K310" s="53"/>
      <c r="L310" s="177">
        <v>1.4</v>
      </c>
      <c r="M310" s="177">
        <v>1.68</v>
      </c>
      <c r="N310" s="177">
        <v>2.23</v>
      </c>
      <c r="O310" s="177">
        <v>2.57</v>
      </c>
      <c r="P310" s="104">
        <v>10</v>
      </c>
      <c r="Q310" s="104">
        <f>(P310*$E310*$F310*$G310*$L310)</f>
        <v>264637.8</v>
      </c>
      <c r="R310" s="104"/>
      <c r="S310" s="108">
        <f>(R310*$E310*$F310*$G310*$L310)</f>
        <v>0</v>
      </c>
      <c r="T310" s="104">
        <v>400</v>
      </c>
      <c r="U310" s="104">
        <f>(T310*$E310*$F310*$G310*$L310)</f>
        <v>10585512</v>
      </c>
      <c r="V310" s="104"/>
      <c r="W310" s="104">
        <f>(V310*$E310*$F310*$G310*$L310)</f>
        <v>0</v>
      </c>
      <c r="X310" s="104"/>
      <c r="Y310" s="104">
        <f>(X310*$E310*$F310*$G310*$L310)</f>
        <v>0</v>
      </c>
      <c r="Z310" s="104"/>
      <c r="AA310" s="104">
        <f>(Z310*$E310*$F310*$G310*$L310)</f>
        <v>0</v>
      </c>
      <c r="AB310" s="104"/>
      <c r="AC310" s="104"/>
      <c r="AD310" s="104">
        <v>20</v>
      </c>
      <c r="AE310" s="104">
        <f>(AD310*$E310*$F310*$G310*$L310)</f>
        <v>529275.6</v>
      </c>
      <c r="AF310" s="104">
        <v>100</v>
      </c>
      <c r="AG310" s="104">
        <f>(AF310*$E310*$F310*$G310*$L310)</f>
        <v>2646378</v>
      </c>
      <c r="AH310" s="104">
        <v>22</v>
      </c>
      <c r="AI310" s="104">
        <f>(AH310*$E310*$F310*$G310*$L310)</f>
        <v>582203.16</v>
      </c>
      <c r="AJ310" s="104">
        <v>40</v>
      </c>
      <c r="AK310" s="105">
        <f>(AJ310*$E310*$F310*$G310*$M310)</f>
        <v>1270261.44</v>
      </c>
      <c r="AL310" s="109"/>
      <c r="AM310" s="104">
        <f>(AL310*$E310*$F310*$H310*$M310)</f>
        <v>0</v>
      </c>
      <c r="AN310" s="104">
        <v>110</v>
      </c>
      <c r="AO310" s="108">
        <f>(AN310*$E310*$F310*$G310*$M310)</f>
        <v>3493218.96</v>
      </c>
      <c r="AP310" s="104"/>
      <c r="AQ310" s="104">
        <f>(AP310*$E310*$F310*$G310*$L310)</f>
        <v>0</v>
      </c>
      <c r="AR310" s="104"/>
      <c r="AS310" s="104"/>
      <c r="AT310" s="104">
        <v>145</v>
      </c>
      <c r="AU310" s="104"/>
      <c r="AV310" s="88" t="e">
        <f>AU310-#REF!</f>
        <v>#REF!</v>
      </c>
      <c r="AW310" s="104">
        <v>237</v>
      </c>
      <c r="AX310" s="104">
        <f>(AW310*$E310*$F310*$G310*$M310)</f>
        <v>7526299.0320000006</v>
      </c>
      <c r="AY310" s="104">
        <v>468</v>
      </c>
      <c r="AZ310" s="104">
        <f>(AY310*$E310*$F310*$G310*$M310)</f>
        <v>14862058.847999999</v>
      </c>
      <c r="BA310" s="104"/>
      <c r="BB310" s="104">
        <f>(BA310*$E310*$F310*$G310*$M310)</f>
        <v>0</v>
      </c>
      <c r="BC310" s="104"/>
      <c r="BD310" s="104">
        <f>(BC310*$E310*$F310*$G310*$M310)</f>
        <v>0</v>
      </c>
      <c r="BE310" s="104">
        <v>293</v>
      </c>
      <c r="BF310" s="104">
        <f>(BE310*$E310*$F310*$G310*$M310)</f>
        <v>9304665.0480000004</v>
      </c>
      <c r="BG310" s="104">
        <v>177</v>
      </c>
      <c r="BH310" s="104"/>
      <c r="BI310" s="104">
        <v>213</v>
      </c>
      <c r="BJ310" s="108"/>
      <c r="BK310" s="104">
        <v>520</v>
      </c>
      <c r="BL310" s="104">
        <f>(BK310*$E310*$F310*$G310*$L310)</f>
        <v>13761165.6</v>
      </c>
      <c r="BM310" s="104">
        <v>100</v>
      </c>
      <c r="BN310" s="104">
        <f>(BM310*$E310*$F310*$G310*$L310)</f>
        <v>2646378</v>
      </c>
      <c r="BO310" s="104"/>
      <c r="BP310" s="104">
        <f>(BO310*$E310*$F310*$G310*$L310)</f>
        <v>0</v>
      </c>
      <c r="BQ310" s="104">
        <v>200</v>
      </c>
      <c r="BR310" s="104"/>
      <c r="BS310" s="104">
        <v>13</v>
      </c>
      <c r="BT310" s="104">
        <f>(BS310*$E310*$F310*$G310*$L310)</f>
        <v>344029.14</v>
      </c>
      <c r="BU310" s="104">
        <v>20</v>
      </c>
      <c r="BV310" s="104">
        <f>(BU310*$E310*$F310*$G310*$L310)</f>
        <v>529275.6</v>
      </c>
      <c r="BW310" s="104">
        <v>90</v>
      </c>
      <c r="BX310" s="104"/>
      <c r="BY310" s="104">
        <v>350</v>
      </c>
      <c r="BZ310" s="104"/>
      <c r="CA310" s="104">
        <v>174</v>
      </c>
      <c r="CB310" s="104"/>
      <c r="CC310" s="104"/>
      <c r="CD310" s="104">
        <f>CC310*$E310*$F310*$G310*$M310</f>
        <v>0</v>
      </c>
      <c r="CE310" s="109">
        <v>15</v>
      </c>
      <c r="CF310" s="104">
        <f>(CE310*$E310*$F310*$G310*$M310)</f>
        <v>476348.04</v>
      </c>
      <c r="CG310" s="104"/>
      <c r="CH310" s="104">
        <f>(CG310*$E310*$F310*$G310*$M310)</f>
        <v>0</v>
      </c>
      <c r="CI310" s="104"/>
      <c r="CJ310" s="104">
        <f>(CI310*$E310*$F310*$G310*$M310)</f>
        <v>0</v>
      </c>
      <c r="CK310" s="104">
        <v>2</v>
      </c>
      <c r="CL310" s="104"/>
      <c r="CM310" s="104">
        <v>125</v>
      </c>
      <c r="CN310" s="104">
        <f>(CM310*$E310*$F310*$G310*$M310)</f>
        <v>3969567</v>
      </c>
      <c r="CO310" s="104">
        <v>40</v>
      </c>
      <c r="CP310" s="104"/>
      <c r="CQ310" s="104">
        <v>65</v>
      </c>
      <c r="CR310" s="108"/>
      <c r="CS310" s="104"/>
      <c r="CT310" s="104"/>
      <c r="CU310" s="105">
        <f t="shared" si="941"/>
        <v>3949</v>
      </c>
      <c r="CV310" s="105">
        <f t="shared" si="942"/>
        <v>72791273.268000007</v>
      </c>
    </row>
    <row r="311" spans="1:100" s="178" customFormat="1" ht="31.5" customHeight="1" x14ac:dyDescent="0.25">
      <c r="A311" s="76"/>
      <c r="B311" s="98">
        <v>271</v>
      </c>
      <c r="C311" s="99" t="s">
        <v>703</v>
      </c>
      <c r="D311" s="142" t="s">
        <v>704</v>
      </c>
      <c r="E311" s="80">
        <v>28004</v>
      </c>
      <c r="F311" s="101">
        <v>0.89</v>
      </c>
      <c r="G311" s="94">
        <v>0.95</v>
      </c>
      <c r="H311" s="89"/>
      <c r="I311" s="89"/>
      <c r="J311" s="89"/>
      <c r="K311" s="53"/>
      <c r="L311" s="143">
        <v>1.4</v>
      </c>
      <c r="M311" s="143">
        <v>1.68</v>
      </c>
      <c r="N311" s="143">
        <v>2.23</v>
      </c>
      <c r="O311" s="143">
        <v>2.57</v>
      </c>
      <c r="P311" s="104">
        <v>170</v>
      </c>
      <c r="Q311" s="104">
        <f t="shared" ref="Q311:Q314" si="972">(P311*$E311*$F311*$G311*$L311*$Q$11)</f>
        <v>6198738.6075999998</v>
      </c>
      <c r="R311" s="104"/>
      <c r="S311" s="104">
        <f>(R311*$E311*$F311*$G311*$L311*$S$11)</f>
        <v>0</v>
      </c>
      <c r="T311" s="104">
        <v>1</v>
      </c>
      <c r="U311" s="104">
        <f>(T311*$E311*$F311*$G311*$L311*$U$11)</f>
        <v>46407.668719999994</v>
      </c>
      <c r="V311" s="104"/>
      <c r="W311" s="105">
        <f>(V311*$E311*$F311*$G311*$L311*$W$11)</f>
        <v>0</v>
      </c>
      <c r="X311" s="104"/>
      <c r="Y311" s="104">
        <f>(X311*$E311*$F311*$G311*$L311*$Y$11)</f>
        <v>0</v>
      </c>
      <c r="Z311" s="104"/>
      <c r="AA311" s="104">
        <f>(Z311*$E311*$F311*$G311*$L311*$AA$11)</f>
        <v>0</v>
      </c>
      <c r="AB311" s="104"/>
      <c r="AC311" s="104"/>
      <c r="AD311" s="104">
        <v>70</v>
      </c>
      <c r="AE311" s="104">
        <f>(AD311*$E311*$F311*$G311*$L311*$AE$11)</f>
        <v>2552421.7796</v>
      </c>
      <c r="AF311" s="104">
        <v>150</v>
      </c>
      <c r="AG311" s="105">
        <f>(AF311*$E311*$F311*$G311*$L311*$AG$11)</f>
        <v>5469475.2420000006</v>
      </c>
      <c r="AH311" s="104">
        <v>60</v>
      </c>
      <c r="AI311" s="104">
        <f>(AH311*$E311*$F311*$G311*$L311*$AI$11)</f>
        <v>2585570.1143999998</v>
      </c>
      <c r="AJ311" s="104">
        <v>60</v>
      </c>
      <c r="AK311" s="104">
        <f>(AJ311*$E311*$F311*$G311*$M311*$AK$11)</f>
        <v>3102684.1372799999</v>
      </c>
      <c r="AL311" s="109"/>
      <c r="AM311" s="104">
        <f>(AL311*$E311*$F311*$G311*$M311*$AM$11)</f>
        <v>0</v>
      </c>
      <c r="AN311" s="104">
        <v>20</v>
      </c>
      <c r="AO311" s="108">
        <f>(AN311*$E311*$F311*$G311*$M311*$AO$11)</f>
        <v>875116.03872000007</v>
      </c>
      <c r="AP311" s="104"/>
      <c r="AQ311" s="104">
        <f>(AP311*$E311*$F311*$G311*$L311*$AQ$11)</f>
        <v>0</v>
      </c>
      <c r="AR311" s="104"/>
      <c r="AS311" s="105">
        <f>(AR311*$E311*$F311*$G311*$L311*$AS$11)</f>
        <v>0</v>
      </c>
      <c r="AT311" s="104">
        <v>28</v>
      </c>
      <c r="AU311" s="104"/>
      <c r="AV311" s="88" t="e">
        <f>AU311-#REF!</f>
        <v>#REF!</v>
      </c>
      <c r="AW311" s="104">
        <v>218</v>
      </c>
      <c r="AX311" s="104">
        <f>(AW311*$E311*$F311*$G311*$M311*$AX$11)</f>
        <v>9538764.8220479991</v>
      </c>
      <c r="AY311" s="104"/>
      <c r="AZ311" s="104">
        <f>(AY311*$E311*$F311*$G311*$M311*$AZ$11)</f>
        <v>0</v>
      </c>
      <c r="BA311" s="104"/>
      <c r="BB311" s="105">
        <f>(BA311*$E311*$F311*$G311*$M311*$BB$11)</f>
        <v>0</v>
      </c>
      <c r="BC311" s="104">
        <v>24</v>
      </c>
      <c r="BD311" s="104"/>
      <c r="BE311" s="104">
        <v>54</v>
      </c>
      <c r="BF311" s="104">
        <f>(BE311*$E311*$F311*$G311*$M311*$BF$11)</f>
        <v>1933210.8855360001</v>
      </c>
      <c r="BG311" s="104">
        <v>35</v>
      </c>
      <c r="BH311" s="105"/>
      <c r="BI311" s="104">
        <v>27</v>
      </c>
      <c r="BJ311" s="108"/>
      <c r="BK311" s="104"/>
      <c r="BL311" s="104">
        <f>(BK311*$E311*$F311*$G311*$L311*$BL$11)</f>
        <v>0</v>
      </c>
      <c r="BM311" s="104"/>
      <c r="BN311" s="104">
        <f>(BM311*$E311*$F311*$G311*$L311*$BN$11)</f>
        <v>0</v>
      </c>
      <c r="BO311" s="104"/>
      <c r="BP311" s="104">
        <f>(BO311*$E311*$F311*$G311*$L311*$BP$11)</f>
        <v>0</v>
      </c>
      <c r="BQ311" s="104">
        <v>50</v>
      </c>
      <c r="BR311" s="104"/>
      <c r="BS311" s="104">
        <v>23</v>
      </c>
      <c r="BT311" s="105">
        <f>(BS311*$E311*$F311*$G311*$L311*$BT$11)</f>
        <v>609929.36031999986</v>
      </c>
      <c r="BU311" s="104"/>
      <c r="BV311" s="105">
        <f>(BU311*$E311*$F311*$G311*$L311*$BV$11)</f>
        <v>0</v>
      </c>
      <c r="BW311" s="104">
        <v>20</v>
      </c>
      <c r="BX311" s="104"/>
      <c r="BY311" s="104">
        <v>65</v>
      </c>
      <c r="BZ311" s="104"/>
      <c r="CA311" s="104">
        <v>30</v>
      </c>
      <c r="CB311" s="104"/>
      <c r="CC311" s="104"/>
      <c r="CD311" s="104">
        <f>(CC311*$E311*$F311*$G311*$M311*$CD$11)</f>
        <v>0</v>
      </c>
      <c r="CE311" s="109">
        <v>100</v>
      </c>
      <c r="CF311" s="104">
        <f>(CE311*$E311*$F311*$G311*$M311*$CF$11)</f>
        <v>3580020.1583999996</v>
      </c>
      <c r="CG311" s="104"/>
      <c r="CH311" s="104">
        <f t="shared" ref="CH311:CH314" si="973">(CG311*$E311*$F311*$G311*$M311*CH$11)</f>
        <v>0</v>
      </c>
      <c r="CI311" s="104"/>
      <c r="CJ311" s="104">
        <f>(CI311*$E311*$F311*$G311*$M311*$CJ$11)</f>
        <v>0</v>
      </c>
      <c r="CK311" s="104">
        <v>3</v>
      </c>
      <c r="CL311" s="104"/>
      <c r="CM311" s="104">
        <v>40</v>
      </c>
      <c r="CN311" s="104">
        <f>(CM311*$E311*$F311*$G311*$M311*$CN$11)</f>
        <v>1591120.0704000001</v>
      </c>
      <c r="CO311" s="104"/>
      <c r="CP311" s="104">
        <f>(CO311*$E311*$F311*$G311*$N311*$CP$11)</f>
        <v>0</v>
      </c>
      <c r="CQ311" s="104">
        <v>5</v>
      </c>
      <c r="CR311" s="111"/>
      <c r="CS311" s="104"/>
      <c r="CT311" s="104">
        <f t="shared" ref="CT311:CT314" si="974">(CS311*$E311*$F311*$G311*$L311*CT$11)/12*6+(CS311*$E311*$F311*$G311*1*CT$11)/12*6</f>
        <v>0</v>
      </c>
      <c r="CU311" s="105">
        <f t="shared" si="941"/>
        <v>1253</v>
      </c>
      <c r="CV311" s="105">
        <f t="shared" si="942"/>
        <v>38083458.885024004</v>
      </c>
    </row>
    <row r="312" spans="1:100" s="179" customFormat="1" ht="30" customHeight="1" x14ac:dyDescent="0.25">
      <c r="A312" s="76"/>
      <c r="B312" s="98">
        <v>272</v>
      </c>
      <c r="C312" s="99" t="s">
        <v>705</v>
      </c>
      <c r="D312" s="142" t="s">
        <v>706</v>
      </c>
      <c r="E312" s="80">
        <v>28004</v>
      </c>
      <c r="F312" s="101">
        <v>0.53</v>
      </c>
      <c r="G312" s="94">
        <v>0.95</v>
      </c>
      <c r="H312" s="89"/>
      <c r="I312" s="89"/>
      <c r="J312" s="89"/>
      <c r="K312" s="53"/>
      <c r="L312" s="143">
        <v>1.4</v>
      </c>
      <c r="M312" s="143">
        <v>1.68</v>
      </c>
      <c r="N312" s="143">
        <v>2.23</v>
      </c>
      <c r="O312" s="143">
        <v>2.57</v>
      </c>
      <c r="P312" s="104">
        <v>10</v>
      </c>
      <c r="Q312" s="104">
        <f t="shared" si="972"/>
        <v>217140.21560000003</v>
      </c>
      <c r="R312" s="104">
        <v>10</v>
      </c>
      <c r="S312" s="104">
        <f>(R312*$E312*$F312*$G312*$L312*$S$11)</f>
        <v>217140.21560000003</v>
      </c>
      <c r="T312" s="104">
        <v>90</v>
      </c>
      <c r="U312" s="104">
        <f>(T312*$E312*$F312*$G312*$L312*$U$11)</f>
        <v>2487242.4696</v>
      </c>
      <c r="V312" s="104"/>
      <c r="W312" s="105">
        <f>(V312*$E312*$F312*$G312*$L312*$W$11)</f>
        <v>0</v>
      </c>
      <c r="X312" s="104"/>
      <c r="Y312" s="104">
        <f>(X312*$E312*$F312*$G312*$L312*$Y$11)</f>
        <v>0</v>
      </c>
      <c r="Z312" s="104"/>
      <c r="AA312" s="104">
        <f>(Z312*$E312*$F312*$G312*$L312*$AA$11)</f>
        <v>0</v>
      </c>
      <c r="AB312" s="104"/>
      <c r="AC312" s="104"/>
      <c r="AD312" s="104">
        <v>4</v>
      </c>
      <c r="AE312" s="104">
        <f>(AD312*$E312*$F312*$G312*$L312*$AE$11)</f>
        <v>86856.08623999999</v>
      </c>
      <c r="AF312" s="104">
        <v>350</v>
      </c>
      <c r="AG312" s="105">
        <f>(AF312*$E312*$F312*$G312*$L312*$AG$11)</f>
        <v>7599907.5459999992</v>
      </c>
      <c r="AH312" s="104">
        <v>4</v>
      </c>
      <c r="AI312" s="104">
        <f>(AH312*$E312*$F312*$G312*$L312*$AI$11)</f>
        <v>102648.10191999999</v>
      </c>
      <c r="AJ312" s="104">
        <v>50</v>
      </c>
      <c r="AK312" s="104">
        <f>(AJ312*$E312*$F312*$G312*$M312*$AK$11)</f>
        <v>1539721.5288</v>
      </c>
      <c r="AL312" s="109"/>
      <c r="AM312" s="104">
        <f>(AL312*$E312*$F312*$G312*$M312*$AM$11)</f>
        <v>0</v>
      </c>
      <c r="AN312" s="104">
        <v>4</v>
      </c>
      <c r="AO312" s="108">
        <f>(AN312*$E312*$F312*$G312*$M312*$AO$11)</f>
        <v>104227.30348800001</v>
      </c>
      <c r="AP312" s="104"/>
      <c r="AQ312" s="104">
        <f>(AP312*$E312*$F312*$G312*$L312*$AQ$11)</f>
        <v>0</v>
      </c>
      <c r="AR312" s="104"/>
      <c r="AS312" s="105">
        <f>(AR312*$E312*$F312*$G312*$L312*$AS$11)</f>
        <v>0</v>
      </c>
      <c r="AT312" s="104"/>
      <c r="AU312" s="104">
        <f>(AT312*$E312*$F312*$G312*$L312*$AU$11)</f>
        <v>0</v>
      </c>
      <c r="AV312" s="88" t="e">
        <f>AU312-#REF!</f>
        <v>#REF!</v>
      </c>
      <c r="AW312" s="104">
        <v>126</v>
      </c>
      <c r="AX312" s="104">
        <f>(AW312*$E312*$F312*$G312*$M312*$AX$11)</f>
        <v>3283160.059872</v>
      </c>
      <c r="AY312" s="104">
        <v>64</v>
      </c>
      <c r="AZ312" s="104">
        <f>(AY312*$E312*$F312*$G312*$M312*$AZ$11)</f>
        <v>1516033.5052799999</v>
      </c>
      <c r="BA312" s="104"/>
      <c r="BB312" s="105">
        <f>(BA312*$E312*$F312*$G312*$M312*$BB$11)</f>
        <v>0</v>
      </c>
      <c r="BC312" s="104">
        <v>10</v>
      </c>
      <c r="BD312" s="104"/>
      <c r="BE312" s="104">
        <v>2</v>
      </c>
      <c r="BF312" s="104">
        <f>(BE312*$E312*$F312*$G312*$M312*$BF$11)</f>
        <v>42638.442336</v>
      </c>
      <c r="BG312" s="104">
        <v>55</v>
      </c>
      <c r="BH312" s="105"/>
      <c r="BI312" s="104">
        <v>31</v>
      </c>
      <c r="BJ312" s="108"/>
      <c r="BK312" s="104"/>
      <c r="BL312" s="104">
        <f>(BK312*$E312*$F312*$G312*$L312*$BL$11)</f>
        <v>0</v>
      </c>
      <c r="BM312" s="104"/>
      <c r="BN312" s="104">
        <f>(BM312*$E312*$F312*$G312*$L312*$BN$11)</f>
        <v>0</v>
      </c>
      <c r="BO312" s="104"/>
      <c r="BP312" s="104">
        <f>(BO312*$E312*$F312*$G312*$L312*$BP$11)</f>
        <v>0</v>
      </c>
      <c r="BQ312" s="104">
        <v>54</v>
      </c>
      <c r="BR312" s="104"/>
      <c r="BS312" s="104"/>
      <c r="BT312" s="105">
        <f>(BS312*$E312*$F312*$G312*$L312*$BT$11)</f>
        <v>0</v>
      </c>
      <c r="BU312" s="104">
        <v>20</v>
      </c>
      <c r="BV312" s="105">
        <f>(BU312*$E312*$F312*$G312*$L312*$BV$11)</f>
        <v>315840.31359999999</v>
      </c>
      <c r="BW312" s="104"/>
      <c r="BX312" s="104">
        <f>(BW312*$E312*$F312*$G312*$L312*$BX$11)</f>
        <v>0</v>
      </c>
      <c r="BY312" s="104">
        <v>12</v>
      </c>
      <c r="BZ312" s="104"/>
      <c r="CA312" s="104">
        <v>6</v>
      </c>
      <c r="CB312" s="104"/>
      <c r="CC312" s="104"/>
      <c r="CD312" s="104">
        <f>(CC312*$E312*$F312*$G312*$M312*$CD$11)</f>
        <v>0</v>
      </c>
      <c r="CE312" s="109">
        <v>15</v>
      </c>
      <c r="CF312" s="104">
        <f>(CE312*$E312*$F312*$G312*$M312*$CF$11)</f>
        <v>319788.31751999998</v>
      </c>
      <c r="CG312" s="104"/>
      <c r="CH312" s="104">
        <f t="shared" si="973"/>
        <v>0</v>
      </c>
      <c r="CI312" s="104"/>
      <c r="CJ312" s="104">
        <f>(CI312*$E312*$F312*$G312*$M312*$CJ$11)</f>
        <v>0</v>
      </c>
      <c r="CK312" s="104"/>
      <c r="CL312" s="104">
        <f>(CK312*$E312*$F312*$G312*$M312*$CL$11)</f>
        <v>0</v>
      </c>
      <c r="CM312" s="104">
        <v>10</v>
      </c>
      <c r="CN312" s="104">
        <f>(CM312*$E312*$F312*$G312*$M312*$CN$11)</f>
        <v>236880.23520000002</v>
      </c>
      <c r="CO312" s="104">
        <v>5</v>
      </c>
      <c r="CP312" s="104"/>
      <c r="CQ312" s="104"/>
      <c r="CR312" s="111"/>
      <c r="CS312" s="104"/>
      <c r="CT312" s="104">
        <f t="shared" si="974"/>
        <v>0</v>
      </c>
      <c r="CU312" s="105">
        <f t="shared" si="941"/>
        <v>932</v>
      </c>
      <c r="CV312" s="105">
        <f t="shared" si="942"/>
        <v>18069224.341055997</v>
      </c>
    </row>
    <row r="313" spans="1:100" s="179" customFormat="1" ht="36.75" customHeight="1" x14ac:dyDescent="0.3">
      <c r="A313" s="180"/>
      <c r="B313" s="98">
        <v>273</v>
      </c>
      <c r="C313" s="99" t="s">
        <v>707</v>
      </c>
      <c r="D313" s="142" t="s">
        <v>708</v>
      </c>
      <c r="E313" s="80">
        <v>28004</v>
      </c>
      <c r="F313" s="101">
        <v>4.07</v>
      </c>
      <c r="G313" s="89">
        <v>1</v>
      </c>
      <c r="H313" s="89"/>
      <c r="I313" s="89"/>
      <c r="J313" s="89"/>
      <c r="K313" s="53"/>
      <c r="L313" s="143">
        <v>1.4</v>
      </c>
      <c r="M313" s="143">
        <v>1.68</v>
      </c>
      <c r="N313" s="143">
        <v>2.23</v>
      </c>
      <c r="O313" s="143">
        <v>2.57</v>
      </c>
      <c r="P313" s="104">
        <v>1</v>
      </c>
      <c r="Q313" s="104">
        <f t="shared" si="972"/>
        <v>175523.47120000003</v>
      </c>
      <c r="R313" s="104"/>
      <c r="S313" s="104">
        <f>(R313*$E313*$F313*$G313*$L313*$S$11)</f>
        <v>0</v>
      </c>
      <c r="T313" s="104">
        <v>3</v>
      </c>
      <c r="U313" s="104">
        <f>(T313*$E313*$F313*$G313*$L313*$U$11)</f>
        <v>670180.52639999997</v>
      </c>
      <c r="V313" s="104"/>
      <c r="W313" s="105">
        <f>(V313*$E313*$F313*$G313*$L313*$W$11)</f>
        <v>0</v>
      </c>
      <c r="X313" s="104"/>
      <c r="Y313" s="104">
        <f>(X313*$E313*$F313*$G313*$L313*$Y$11)</f>
        <v>0</v>
      </c>
      <c r="Z313" s="104"/>
      <c r="AA313" s="104">
        <f>(Z313*$E313*$F313*$G313*$L313*$AA$11)</f>
        <v>0</v>
      </c>
      <c r="AB313" s="104"/>
      <c r="AC313" s="104"/>
      <c r="AD313" s="104"/>
      <c r="AE313" s="104">
        <f>(AD313*$E313*$F313*$G313*$L313*$AE$11)</f>
        <v>0</v>
      </c>
      <c r="AF313" s="104">
        <v>10</v>
      </c>
      <c r="AG313" s="105">
        <f>(AF313*$E313*$F313*$G313*$L313*$AG$11)</f>
        <v>1755234.7120000001</v>
      </c>
      <c r="AH313" s="104"/>
      <c r="AI313" s="104">
        <f>(AH313*$E313*$F313*$G313*$L313*$AI$11)</f>
        <v>0</v>
      </c>
      <c r="AJ313" s="104"/>
      <c r="AK313" s="104">
        <f>(AJ313*$E313*$F313*$G313*$M313*$AK$11)</f>
        <v>0</v>
      </c>
      <c r="AL313" s="109"/>
      <c r="AM313" s="104">
        <f>(AL313*$E313*$F313*$G313*$M313*$AM$11)</f>
        <v>0</v>
      </c>
      <c r="AN313" s="104"/>
      <c r="AO313" s="108">
        <f>(AN313*$E313*$F313*$G313*$M313*$AO$11)</f>
        <v>0</v>
      </c>
      <c r="AP313" s="104"/>
      <c r="AQ313" s="104">
        <f>(AP313*$E313*$F313*$G313*$L313*$AQ$11)</f>
        <v>0</v>
      </c>
      <c r="AR313" s="104"/>
      <c r="AS313" s="105">
        <f>(AR313*$E313*$F313*$G313*$L313*$AS$11)</f>
        <v>0</v>
      </c>
      <c r="AT313" s="104"/>
      <c r="AU313" s="104">
        <f>(AT313*$E313*$F313*$G313*$L313*$AU$11)</f>
        <v>0</v>
      </c>
      <c r="AV313" s="88" t="e">
        <f>AU313-#REF!</f>
        <v>#REF!</v>
      </c>
      <c r="AW313" s="104">
        <v>1</v>
      </c>
      <c r="AX313" s="104">
        <f>(AW313*$E313*$F313*$G313*$M313*$AX$11)</f>
        <v>210628.16544000004</v>
      </c>
      <c r="AY313" s="104"/>
      <c r="AZ313" s="104">
        <f>(AY313*$E313*$F313*$G313*$M313*$AZ$11)</f>
        <v>0</v>
      </c>
      <c r="BA313" s="104"/>
      <c r="BB313" s="105">
        <f>(BA313*$E313*$F313*$G313*$M313*$BB$11)</f>
        <v>0</v>
      </c>
      <c r="BC313" s="104"/>
      <c r="BD313" s="104">
        <f>(BC313*$E313*$F313*$G313*$M313*$BD$11)</f>
        <v>0</v>
      </c>
      <c r="BE313" s="104"/>
      <c r="BF313" s="104">
        <f>(BE313*$E313*$F313*$G313*$M313*$BF$11)</f>
        <v>0</v>
      </c>
      <c r="BG313" s="104"/>
      <c r="BH313" s="105">
        <f>(BG313*$E313*$F313*$G313*$M313*$BH$11)</f>
        <v>0</v>
      </c>
      <c r="BI313" s="104"/>
      <c r="BJ313" s="108">
        <f>(BI313*$E313*$F313*$G313*$M313*$BJ$11)</f>
        <v>0</v>
      </c>
      <c r="BK313" s="104"/>
      <c r="BL313" s="104">
        <f>(BK313*$E313*$F313*$G313*$L313*$BL$11)</f>
        <v>0</v>
      </c>
      <c r="BM313" s="104"/>
      <c r="BN313" s="104">
        <f>(BM313*$E313*$F313*$G313*$L313*$BN$11)</f>
        <v>0</v>
      </c>
      <c r="BO313" s="104"/>
      <c r="BP313" s="104">
        <f>(BO313*$E313*$F313*$G313*$L313*$BP$11)</f>
        <v>0</v>
      </c>
      <c r="BQ313" s="123"/>
      <c r="BR313" s="104">
        <f>(BQ313*$E313*$F313*$G313*$M313*$BR$11)</f>
        <v>0</v>
      </c>
      <c r="BS313" s="104"/>
      <c r="BT313" s="105">
        <f>(BS313*$E313*$F313*$G313*$L313*$BT$11)</f>
        <v>0</v>
      </c>
      <c r="BU313" s="104"/>
      <c r="BV313" s="105">
        <f>(BU313*$E313*$F313*$G313*$L313*$BV$11)</f>
        <v>0</v>
      </c>
      <c r="BW313" s="104"/>
      <c r="BX313" s="104">
        <f>(BW313*$E313*$F313*$G313*$L313*$BX$11)</f>
        <v>0</v>
      </c>
      <c r="BY313" s="104"/>
      <c r="BZ313" s="104">
        <f>(BY313*$E313*$F313*$G313*$L313*$BZ$11)</f>
        <v>0</v>
      </c>
      <c r="CA313" s="104"/>
      <c r="CB313" s="104">
        <f>(CA313*$E313*$F313*$G313*$L313*$CB$11)</f>
        <v>0</v>
      </c>
      <c r="CC313" s="104"/>
      <c r="CD313" s="104">
        <f>(CC313*$E313*$F313*$G313*$M313*$CD$11)</f>
        <v>0</v>
      </c>
      <c r="CE313" s="109"/>
      <c r="CF313" s="104">
        <f>(CE313*$E313*$F313*$G313*$M313*$CF$11)</f>
        <v>0</v>
      </c>
      <c r="CG313" s="104"/>
      <c r="CH313" s="104">
        <f t="shared" si="973"/>
        <v>0</v>
      </c>
      <c r="CI313" s="104"/>
      <c r="CJ313" s="104">
        <f>(CI313*$E313*$F313*$G313*$M313*$CJ$11)</f>
        <v>0</v>
      </c>
      <c r="CK313" s="104"/>
      <c r="CL313" s="104">
        <f>(CK313*$E313*$F313*$G313*$M313*$CL$11)</f>
        <v>0</v>
      </c>
      <c r="CM313" s="104"/>
      <c r="CN313" s="104">
        <f>(CM313*$E313*$F313*$G313*$M313*$CN$11)</f>
        <v>0</v>
      </c>
      <c r="CO313" s="104"/>
      <c r="CP313" s="104">
        <f>(CO313*$E313*$F313*$G313*$N313*$CP$11)</f>
        <v>0</v>
      </c>
      <c r="CQ313" s="104"/>
      <c r="CR313" s="111"/>
      <c r="CS313" s="104"/>
      <c r="CT313" s="104">
        <f t="shared" si="974"/>
        <v>0</v>
      </c>
      <c r="CU313" s="105">
        <f t="shared" si="941"/>
        <v>15</v>
      </c>
      <c r="CV313" s="105">
        <f t="shared" si="942"/>
        <v>2811566.8750400003</v>
      </c>
    </row>
    <row r="314" spans="1:100" s="179" customFormat="1" ht="45" customHeight="1" x14ac:dyDescent="0.25">
      <c r="A314" s="76"/>
      <c r="B314" s="98">
        <v>274</v>
      </c>
      <c r="C314" s="99" t="s">
        <v>709</v>
      </c>
      <c r="D314" s="142" t="s">
        <v>710</v>
      </c>
      <c r="E314" s="80">
        <v>28004</v>
      </c>
      <c r="F314" s="143">
        <v>1</v>
      </c>
      <c r="G314" s="94">
        <v>0.85</v>
      </c>
      <c r="H314" s="89"/>
      <c r="I314" s="89"/>
      <c r="J314" s="89"/>
      <c r="K314" s="53"/>
      <c r="L314" s="143">
        <v>1.4</v>
      </c>
      <c r="M314" s="143">
        <v>1.68</v>
      </c>
      <c r="N314" s="143">
        <v>2.23</v>
      </c>
      <c r="O314" s="143">
        <v>2.57</v>
      </c>
      <c r="P314" s="104">
        <v>30</v>
      </c>
      <c r="Q314" s="104">
        <f t="shared" si="972"/>
        <v>1099717.08</v>
      </c>
      <c r="R314" s="104"/>
      <c r="S314" s="104">
        <f>(R314*$E314*$F314*$G314*$L314*$S$11)</f>
        <v>0</v>
      </c>
      <c r="T314" s="104"/>
      <c r="U314" s="104">
        <f>(T314*$E314*$F314*$G314*$L314*$U$11)</f>
        <v>0</v>
      </c>
      <c r="V314" s="104"/>
      <c r="W314" s="105">
        <f>(V314*$E314*$F314*$G314*$L314*$W$11)</f>
        <v>0</v>
      </c>
      <c r="X314" s="115">
        <v>98</v>
      </c>
      <c r="Y314" s="104">
        <f>(X314*$E314*$F314*$G314*$L314*$Y$11)</f>
        <v>4572157.0719999988</v>
      </c>
      <c r="Z314" s="104"/>
      <c r="AA314" s="104">
        <f>(Z314*$E314*$F314*$G314*$L314*$AA$11)</f>
        <v>0</v>
      </c>
      <c r="AB314" s="104"/>
      <c r="AC314" s="104"/>
      <c r="AD314" s="104">
        <v>15</v>
      </c>
      <c r="AE314" s="104">
        <f>(AD314*$E314*$F314*$G314*$L314*$AE$11)</f>
        <v>549858.54</v>
      </c>
      <c r="AF314" s="104">
        <v>0</v>
      </c>
      <c r="AG314" s="105">
        <f>(AF314*$E314*$F314*$G314*$L314*$AG$11)</f>
        <v>0</v>
      </c>
      <c r="AH314" s="104">
        <v>0</v>
      </c>
      <c r="AI314" s="104">
        <f>(AH314*$E314*$F314*$G314*$L314*$AI$11)</f>
        <v>0</v>
      </c>
      <c r="AJ314" s="104"/>
      <c r="AK314" s="104">
        <f>(AJ314*$E314*$F314*$G314*$M314*$AK$11)</f>
        <v>0</v>
      </c>
      <c r="AL314" s="109"/>
      <c r="AM314" s="104">
        <f>(AL314*$E314*$F314*$G314*$M314*$AM$11)</f>
        <v>0</v>
      </c>
      <c r="AN314" s="104"/>
      <c r="AO314" s="108">
        <f>(AN314*$E314*$F314*$G314*$M314*$AO$11)</f>
        <v>0</v>
      </c>
      <c r="AP314" s="104"/>
      <c r="AQ314" s="104">
        <f>(AP314*$E314*$F314*$G314*$L314*$AQ$11)</f>
        <v>0</v>
      </c>
      <c r="AR314" s="104"/>
      <c r="AS314" s="105">
        <f>(AR314*$E314*$F314*$G314*$L314*$AS$11)</f>
        <v>0</v>
      </c>
      <c r="AT314" s="104"/>
      <c r="AU314" s="104">
        <f>(AT314*$E314*$F314*$G314*$L314*$AU$11)</f>
        <v>0</v>
      </c>
      <c r="AV314" s="88" t="e">
        <f>AU314-#REF!</f>
        <v>#REF!</v>
      </c>
      <c r="AW314" s="104">
        <v>6</v>
      </c>
      <c r="AX314" s="104">
        <f>(AW314*$E314*$F314*$G314*$M314*$AX$11)</f>
        <v>263932.0992</v>
      </c>
      <c r="AY314" s="104"/>
      <c r="AZ314" s="104">
        <f>(AY314*$E314*$F314*$G314*$M314*$AZ$11)</f>
        <v>0</v>
      </c>
      <c r="BA314" s="104"/>
      <c r="BB314" s="105">
        <f>(BA314*$E314*$F314*$G314*$M314*$BB$11)</f>
        <v>0</v>
      </c>
      <c r="BC314" s="104"/>
      <c r="BD314" s="104">
        <f>(BC314*$E314*$F314*$G314*$M314*$BD$11)</f>
        <v>0</v>
      </c>
      <c r="BE314" s="104">
        <v>18</v>
      </c>
      <c r="BF314" s="104">
        <f>(BE314*$E314*$F314*$G314*$M314*$BF$11)</f>
        <v>647833.33440000005</v>
      </c>
      <c r="BG314" s="104"/>
      <c r="BH314" s="105">
        <f>(BG314*$E314*$F314*$G314*$M314*$BH$11)</f>
        <v>0</v>
      </c>
      <c r="BI314" s="104"/>
      <c r="BJ314" s="108">
        <f>(BI314*$E314*$F314*$G314*$M314*$BJ$11)</f>
        <v>0</v>
      </c>
      <c r="BK314" s="104"/>
      <c r="BL314" s="104">
        <f>(BK314*$E314*$F314*$G314*$L314*$BL$11)</f>
        <v>0</v>
      </c>
      <c r="BM314" s="104"/>
      <c r="BN314" s="104">
        <f>(BM314*$E314*$F314*$G314*$L314*$BN$11)</f>
        <v>0</v>
      </c>
      <c r="BO314" s="104"/>
      <c r="BP314" s="104">
        <f>(BO314*$E314*$F314*$G314*$L314*$BP$11)</f>
        <v>0</v>
      </c>
      <c r="BQ314" s="104">
        <v>12</v>
      </c>
      <c r="BR314" s="104"/>
      <c r="BS314" s="104"/>
      <c r="BT314" s="105">
        <f>(BS314*$E314*$F314*$G314*$L314*$BT$11)</f>
        <v>0</v>
      </c>
      <c r="BU314" s="104"/>
      <c r="BV314" s="105">
        <f>(BU314*$E314*$F314*$G314*$L314*$BV$11)</f>
        <v>0</v>
      </c>
      <c r="BW314" s="104"/>
      <c r="BX314" s="104">
        <f>(BW314*$E314*$F314*$G314*$L314*$BX$11)</f>
        <v>0</v>
      </c>
      <c r="BY314" s="104"/>
      <c r="BZ314" s="104">
        <f>(BY314*$E314*$F314*$G314*$L314*$BZ$11)</f>
        <v>0</v>
      </c>
      <c r="CA314" s="104"/>
      <c r="CB314" s="104">
        <f>(CA314*$E314*$F314*$G314*$L314*$CB$11)</f>
        <v>0</v>
      </c>
      <c r="CC314" s="104"/>
      <c r="CD314" s="104">
        <f>(CC314*$E314*$F314*$G314*$M314*$CD$11)</f>
        <v>0</v>
      </c>
      <c r="CE314" s="109"/>
      <c r="CF314" s="104">
        <f>(CE314*$E314*$F314*$G314*$M314*$CF$11)</f>
        <v>0</v>
      </c>
      <c r="CG314" s="104"/>
      <c r="CH314" s="104">
        <f t="shared" si="973"/>
        <v>0</v>
      </c>
      <c r="CI314" s="104"/>
      <c r="CJ314" s="104">
        <f>(CI314*$E314*$F314*$G314*$M314*$CJ$11)</f>
        <v>0</v>
      </c>
      <c r="CK314" s="104"/>
      <c r="CL314" s="104">
        <f>(CK314*$E314*$F314*$G314*$M314*$CL$11)</f>
        <v>0</v>
      </c>
      <c r="CM314" s="104"/>
      <c r="CN314" s="104">
        <f>(CM314*$E314*$F314*$G314*$M314*$CN$11)</f>
        <v>0</v>
      </c>
      <c r="CO314" s="104"/>
      <c r="CP314" s="104">
        <f>(CO314*$E314*$F314*$G314*$N314*$CP$11)</f>
        <v>0</v>
      </c>
      <c r="CQ314" s="104"/>
      <c r="CR314" s="111"/>
      <c r="CS314" s="104"/>
      <c r="CT314" s="104">
        <f t="shared" si="974"/>
        <v>0</v>
      </c>
      <c r="CU314" s="105">
        <f t="shared" si="941"/>
        <v>179</v>
      </c>
      <c r="CV314" s="105">
        <f t="shared" si="942"/>
        <v>7133498.125599999</v>
      </c>
    </row>
    <row r="315" spans="1:100" ht="15.75" customHeight="1" x14ac:dyDescent="0.25">
      <c r="A315" s="93">
        <v>28</v>
      </c>
      <c r="B315" s="181"/>
      <c r="C315" s="78" t="s">
        <v>711</v>
      </c>
      <c r="D315" s="182" t="s">
        <v>712</v>
      </c>
      <c r="E315" s="80">
        <v>28004</v>
      </c>
      <c r="F315" s="183">
        <v>2.09</v>
      </c>
      <c r="G315" s="128"/>
      <c r="H315" s="89"/>
      <c r="I315" s="89"/>
      <c r="J315" s="89"/>
      <c r="K315" s="95"/>
      <c r="L315" s="184">
        <v>1.4</v>
      </c>
      <c r="M315" s="184">
        <v>1.68</v>
      </c>
      <c r="N315" s="184">
        <v>2.23</v>
      </c>
      <c r="O315" s="184">
        <v>2.57</v>
      </c>
      <c r="P315" s="87">
        <f t="shared" ref="P315" si="975">SUM(P316:P320)</f>
        <v>335</v>
      </c>
      <c r="Q315" s="87">
        <f t="shared" ref="Q315:BX315" si="976">SUM(Q316:Q320)</f>
        <v>30422604.665599994</v>
      </c>
      <c r="R315" s="87">
        <f t="shared" si="976"/>
        <v>25</v>
      </c>
      <c r="S315" s="87">
        <f t="shared" si="976"/>
        <v>1863050.112</v>
      </c>
      <c r="T315" s="87">
        <f t="shared" si="976"/>
        <v>58</v>
      </c>
      <c r="U315" s="87">
        <f t="shared" si="976"/>
        <v>6481187.5116799995</v>
      </c>
      <c r="V315" s="87">
        <f t="shared" si="976"/>
        <v>0</v>
      </c>
      <c r="W315" s="87">
        <f t="shared" si="976"/>
        <v>0</v>
      </c>
      <c r="X315" s="87">
        <f t="shared" si="976"/>
        <v>38</v>
      </c>
      <c r="Y315" s="87">
        <f t="shared" si="976"/>
        <v>4840652.7030400001</v>
      </c>
      <c r="Z315" s="87">
        <f t="shared" si="976"/>
        <v>0</v>
      </c>
      <c r="AA315" s="87">
        <f t="shared" si="976"/>
        <v>0</v>
      </c>
      <c r="AB315" s="87">
        <f t="shared" si="976"/>
        <v>0</v>
      </c>
      <c r="AC315" s="87">
        <f t="shared" si="976"/>
        <v>0</v>
      </c>
      <c r="AD315" s="87">
        <v>0</v>
      </c>
      <c r="AE315" s="87">
        <f t="shared" si="976"/>
        <v>0</v>
      </c>
      <c r="AF315" s="87">
        <f t="shared" si="976"/>
        <v>8</v>
      </c>
      <c r="AG315" s="87">
        <f t="shared" si="976"/>
        <v>621404.83944000001</v>
      </c>
      <c r="AH315" s="87">
        <f t="shared" si="976"/>
        <v>20</v>
      </c>
      <c r="AI315" s="87">
        <f t="shared" si="976"/>
        <v>1874729.4602399997</v>
      </c>
      <c r="AJ315" s="87">
        <f t="shared" si="976"/>
        <v>95</v>
      </c>
      <c r="AK315" s="87">
        <f t="shared" si="976"/>
        <v>9997611.4822080024</v>
      </c>
      <c r="AL315" s="87">
        <f t="shared" si="976"/>
        <v>8</v>
      </c>
      <c r="AM315" s="87">
        <f t="shared" si="976"/>
        <v>1054787.4623999998</v>
      </c>
      <c r="AN315" s="87">
        <f t="shared" si="976"/>
        <v>0</v>
      </c>
      <c r="AO315" s="87">
        <f t="shared" si="976"/>
        <v>0</v>
      </c>
      <c r="AP315" s="87">
        <f t="shared" si="976"/>
        <v>0</v>
      </c>
      <c r="AQ315" s="87">
        <f t="shared" si="976"/>
        <v>0</v>
      </c>
      <c r="AR315" s="87">
        <f t="shared" si="976"/>
        <v>0</v>
      </c>
      <c r="AS315" s="87">
        <f t="shared" si="976"/>
        <v>0</v>
      </c>
      <c r="AT315" s="87">
        <f t="shared" si="976"/>
        <v>8</v>
      </c>
      <c r="AU315" s="87">
        <f t="shared" si="976"/>
        <v>0</v>
      </c>
      <c r="AV315" s="88" t="e">
        <f>AU315-#REF!</f>
        <v>#REF!</v>
      </c>
      <c r="AW315" s="87">
        <f t="shared" si="976"/>
        <v>55</v>
      </c>
      <c r="AX315" s="87">
        <f t="shared" si="976"/>
        <v>4917200.8529279996</v>
      </c>
      <c r="AY315" s="87">
        <f t="shared" si="976"/>
        <v>0</v>
      </c>
      <c r="AZ315" s="87">
        <f t="shared" si="976"/>
        <v>0</v>
      </c>
      <c r="BA315" s="87">
        <f t="shared" si="976"/>
        <v>0</v>
      </c>
      <c r="BB315" s="87">
        <f t="shared" si="976"/>
        <v>0</v>
      </c>
      <c r="BC315" s="87">
        <f t="shared" si="976"/>
        <v>4</v>
      </c>
      <c r="BD315" s="87"/>
      <c r="BE315" s="87">
        <f t="shared" si="976"/>
        <v>0</v>
      </c>
      <c r="BF315" s="87">
        <f t="shared" si="976"/>
        <v>0</v>
      </c>
      <c r="BG315" s="87">
        <f t="shared" si="976"/>
        <v>8</v>
      </c>
      <c r="BH315" s="87"/>
      <c r="BI315" s="87">
        <f t="shared" si="976"/>
        <v>19</v>
      </c>
      <c r="BJ315" s="87"/>
      <c r="BK315" s="87">
        <f t="shared" si="976"/>
        <v>0</v>
      </c>
      <c r="BL315" s="87">
        <f t="shared" si="976"/>
        <v>0</v>
      </c>
      <c r="BM315" s="87">
        <f t="shared" si="976"/>
        <v>0</v>
      </c>
      <c r="BN315" s="87">
        <f t="shared" si="976"/>
        <v>0</v>
      </c>
      <c r="BO315" s="87">
        <f t="shared" si="976"/>
        <v>0</v>
      </c>
      <c r="BP315" s="87">
        <f t="shared" si="976"/>
        <v>0</v>
      </c>
      <c r="BQ315" s="87">
        <f t="shared" si="976"/>
        <v>26</v>
      </c>
      <c r="BR315" s="87"/>
      <c r="BS315" s="87">
        <f t="shared" si="976"/>
        <v>0</v>
      </c>
      <c r="BT315" s="87">
        <f t="shared" si="976"/>
        <v>0</v>
      </c>
      <c r="BU315" s="87">
        <f t="shared" si="976"/>
        <v>0</v>
      </c>
      <c r="BV315" s="87">
        <f t="shared" si="976"/>
        <v>0</v>
      </c>
      <c r="BW315" s="87">
        <f t="shared" si="976"/>
        <v>0</v>
      </c>
      <c r="BX315" s="87">
        <f t="shared" si="976"/>
        <v>0</v>
      </c>
      <c r="BY315" s="87">
        <f>SUM(BY316:BY320)</f>
        <v>11</v>
      </c>
      <c r="BZ315" s="87">
        <f t="shared" ref="BZ315:CT315" si="977">SUM(BZ316:BZ320)</f>
        <v>0</v>
      </c>
      <c r="CA315" s="87">
        <f t="shared" si="977"/>
        <v>3</v>
      </c>
      <c r="CB315" s="87">
        <f t="shared" si="977"/>
        <v>0</v>
      </c>
      <c r="CC315" s="87">
        <f t="shared" si="977"/>
        <v>2</v>
      </c>
      <c r="CD315" s="87"/>
      <c r="CE315" s="87">
        <f t="shared" si="977"/>
        <v>0</v>
      </c>
      <c r="CF315" s="87">
        <f t="shared" si="977"/>
        <v>0</v>
      </c>
      <c r="CG315" s="87">
        <f t="shared" si="977"/>
        <v>0</v>
      </c>
      <c r="CH315" s="87">
        <f t="shared" si="977"/>
        <v>0</v>
      </c>
      <c r="CI315" s="87">
        <f t="shared" si="977"/>
        <v>0</v>
      </c>
      <c r="CJ315" s="87">
        <f t="shared" si="977"/>
        <v>0</v>
      </c>
      <c r="CK315" s="87">
        <f t="shared" si="977"/>
        <v>0</v>
      </c>
      <c r="CL315" s="87">
        <f t="shared" si="977"/>
        <v>0</v>
      </c>
      <c r="CM315" s="87">
        <f t="shared" si="977"/>
        <v>2</v>
      </c>
      <c r="CN315" s="87">
        <f t="shared" si="977"/>
        <v>146503.48608</v>
      </c>
      <c r="CO315" s="87">
        <f t="shared" si="977"/>
        <v>0</v>
      </c>
      <c r="CP315" s="87">
        <f t="shared" si="977"/>
        <v>0</v>
      </c>
      <c r="CQ315" s="87">
        <f t="shared" si="977"/>
        <v>2</v>
      </c>
      <c r="CR315" s="87"/>
      <c r="CS315" s="87">
        <f t="shared" si="977"/>
        <v>0</v>
      </c>
      <c r="CT315" s="87">
        <f t="shared" si="977"/>
        <v>0</v>
      </c>
      <c r="CU315" s="87">
        <f>SUM(CU316:CU320)</f>
        <v>727</v>
      </c>
      <c r="CV315" s="87">
        <f t="shared" ref="CV315" si="978">SUM(CV316:CV320)</f>
        <v>62219732.575615987</v>
      </c>
    </row>
    <row r="316" spans="1:100" ht="30" x14ac:dyDescent="0.25">
      <c r="A316" s="76"/>
      <c r="B316" s="98">
        <v>275</v>
      </c>
      <c r="C316" s="99" t="s">
        <v>713</v>
      </c>
      <c r="D316" s="126" t="s">
        <v>714</v>
      </c>
      <c r="E316" s="80">
        <v>28004</v>
      </c>
      <c r="F316" s="101">
        <v>2.0499999999999998</v>
      </c>
      <c r="G316" s="94">
        <v>0.9</v>
      </c>
      <c r="H316" s="157"/>
      <c r="I316" s="157"/>
      <c r="J316" s="157"/>
      <c r="K316" s="53"/>
      <c r="L316" s="102">
        <v>1.4</v>
      </c>
      <c r="M316" s="102">
        <v>1.68</v>
      </c>
      <c r="N316" s="102">
        <v>2.23</v>
      </c>
      <c r="O316" s="103">
        <v>2.57</v>
      </c>
      <c r="P316" s="104">
        <v>60</v>
      </c>
      <c r="Q316" s="104">
        <f t="shared" ref="Q316:Q318" si="979">(P316*$E316*$F316*$G316*$L316*$Q$11)</f>
        <v>4774065.9120000005</v>
      </c>
      <c r="R316" s="104"/>
      <c r="S316" s="104">
        <f>(R316*$E316*$F316*$G316*$L316*$S$11)</f>
        <v>0</v>
      </c>
      <c r="T316" s="104">
        <v>4</v>
      </c>
      <c r="U316" s="104">
        <f>(T316*$E316*$F316*$G316*$L316*$U$11)</f>
        <v>405072.25919999997</v>
      </c>
      <c r="V316" s="104"/>
      <c r="W316" s="105">
        <f>(V316*$E316*$F316*$G316*$L316*$W$11)</f>
        <v>0</v>
      </c>
      <c r="X316" s="104"/>
      <c r="Y316" s="104">
        <f>(X316*$E316*$F316*$G316*$L316*$Y$11)</f>
        <v>0</v>
      </c>
      <c r="Z316" s="104"/>
      <c r="AA316" s="104">
        <f>(Z316*$E316*$F316*$G316*$L316*$AA$11)</f>
        <v>0</v>
      </c>
      <c r="AB316" s="104"/>
      <c r="AC316" s="104"/>
      <c r="AD316" s="104"/>
      <c r="AE316" s="104">
        <f>(AD316*$E316*$F316*$G316*$L316*$AE$11)</f>
        <v>0</v>
      </c>
      <c r="AF316" s="104">
        <v>5</v>
      </c>
      <c r="AG316" s="105">
        <f>(AF316*$E316*$F316*$G316*$L316*$AG$11)</f>
        <v>397838.826</v>
      </c>
      <c r="AH316" s="104">
        <v>19</v>
      </c>
      <c r="AI316" s="104">
        <f>(AH316*$E316*$F316*$G316*$L316*$AI$11)</f>
        <v>1786658.0003999998</v>
      </c>
      <c r="AJ316" s="104">
        <v>15</v>
      </c>
      <c r="AK316" s="104">
        <f>(AJ316*$E316*$F316*$G316*$M316*$AK$11)</f>
        <v>1692623.3687999998</v>
      </c>
      <c r="AL316" s="109"/>
      <c r="AM316" s="104">
        <f>(AL316*$E316*$F316*$G316*$M316*$AM$11)</f>
        <v>0</v>
      </c>
      <c r="AN316" s="104"/>
      <c r="AO316" s="108">
        <f>(AN316*$E316*$F316*$G316*$M316*$AO$11)</f>
        <v>0</v>
      </c>
      <c r="AP316" s="104"/>
      <c r="AQ316" s="104">
        <f>(AP316*$E316*$F316*$G316*$L316*$AQ$11)</f>
        <v>0</v>
      </c>
      <c r="AR316" s="104"/>
      <c r="AS316" s="105">
        <f>(AR316*$E316*$F316*$G316*$L316*$AS$11)</f>
        <v>0</v>
      </c>
      <c r="AT316" s="104">
        <v>2</v>
      </c>
      <c r="AU316" s="104"/>
      <c r="AV316" s="88" t="e">
        <f>AU316-#REF!</f>
        <v>#REF!</v>
      </c>
      <c r="AW316" s="104">
        <v>12</v>
      </c>
      <c r="AX316" s="104">
        <f>(AW316*$E316*$F316*$G316*$M316*$AX$11)</f>
        <v>1145775.8188799999</v>
      </c>
      <c r="AY316" s="104"/>
      <c r="AZ316" s="104">
        <f>(AY316*$E316*$F316*$G316*$M316*$AZ$11)</f>
        <v>0</v>
      </c>
      <c r="BA316" s="104"/>
      <c r="BB316" s="105">
        <f>(BA316*$E316*$F316*$G316*$M316*$BB$11)</f>
        <v>0</v>
      </c>
      <c r="BC316" s="104"/>
      <c r="BD316" s="104">
        <f>(BC316*$E316*$F316*$G316*$M316*$BD$11)</f>
        <v>0</v>
      </c>
      <c r="BE316" s="104"/>
      <c r="BF316" s="104">
        <f>(BE316*$E316*$F316*$G316*$M316*$BF$11)</f>
        <v>0</v>
      </c>
      <c r="BG316" s="104">
        <v>2</v>
      </c>
      <c r="BH316" s="105"/>
      <c r="BI316" s="104">
        <v>2</v>
      </c>
      <c r="BJ316" s="108"/>
      <c r="BK316" s="104"/>
      <c r="BL316" s="104">
        <f>(BK316*$E316*$F316*$G316*$L316*$BL$11)</f>
        <v>0</v>
      </c>
      <c r="BM316" s="104"/>
      <c r="BN316" s="104">
        <f>(BM316*$E316*$F316*$G316*$L316*$BN$11)</f>
        <v>0</v>
      </c>
      <c r="BO316" s="104"/>
      <c r="BP316" s="104">
        <f>(BO316*$E316*$F316*$G316*$L316*$BP$11)</f>
        <v>0</v>
      </c>
      <c r="BQ316" s="104"/>
      <c r="BR316" s="104">
        <f>(BQ316*$E316*$F316*$G316*$M316*$BR$11)</f>
        <v>0</v>
      </c>
      <c r="BS316" s="104"/>
      <c r="BT316" s="105">
        <f>(BS316*$E316*$F316*$G316*$L316*$BT$11)</f>
        <v>0</v>
      </c>
      <c r="BU316" s="104"/>
      <c r="BV316" s="105">
        <f>(BU316*$E316*$F316*$G316*$L316*$BV$11)</f>
        <v>0</v>
      </c>
      <c r="BW316" s="104"/>
      <c r="BX316" s="104">
        <f>(BW316*$E316*$F316*$G316*$L316*$BX$11)</f>
        <v>0</v>
      </c>
      <c r="BY316" s="104">
        <v>1</v>
      </c>
      <c r="BZ316" s="104"/>
      <c r="CA316" s="104">
        <v>1</v>
      </c>
      <c r="CB316" s="104"/>
      <c r="CC316" s="104"/>
      <c r="CD316" s="104">
        <f>(CC316*$E316*$F316*$G316*$M316*$CD$11)</f>
        <v>0</v>
      </c>
      <c r="CE316" s="109"/>
      <c r="CF316" s="104">
        <f>(CE316*$E316*$F316*$G316*$M316*$CF$11)</f>
        <v>0</v>
      </c>
      <c r="CG316" s="104"/>
      <c r="CH316" s="108">
        <f t="shared" ref="CH316:CH318" si="980">(CG316*$E316*$F316*$G316*$M316*CH$11)</f>
        <v>0</v>
      </c>
      <c r="CI316" s="104"/>
      <c r="CJ316" s="104">
        <f>(CI316*$E316*$F316*$G316*$M316*$CJ$11)</f>
        <v>0</v>
      </c>
      <c r="CK316" s="110"/>
      <c r="CL316" s="104">
        <f>(CK316*$E316*$F316*$G316*$M316*$CL$11)</f>
        <v>0</v>
      </c>
      <c r="CM316" s="104"/>
      <c r="CN316" s="104">
        <f>(CM316*$E316*$F316*$G316*$M316*$CN$11)</f>
        <v>0</v>
      </c>
      <c r="CO316" s="104"/>
      <c r="CP316" s="104">
        <f>(CO316*$E316*$F316*$G316*$N316*$CP$11)</f>
        <v>0</v>
      </c>
      <c r="CQ316" s="104">
        <v>1</v>
      </c>
      <c r="CR316" s="111"/>
      <c r="CS316" s="104"/>
      <c r="CT316" s="104">
        <f t="shared" ref="CT316:CT318" si="981">(CS316*$E316*$F316*$G316*$L316*CT$11)/12*6+(CS316*$E316*$F316*$G316*1*CT$11)/12*6</f>
        <v>0</v>
      </c>
      <c r="CU316" s="105">
        <f t="shared" ref="CU316:CV320" si="982">SUM(P316,R316,T316,V316,X316,Z316,AB316,AD316,AF316,AL316,BO316,AH316,AR316,CA316,AT316,AW316,AJ316,BA316,AN316,BC316,CC316,BE316,BG316,BI316,BQ316,BK316,BM316,BS316,BU316,BW316,BY316,CE316,AY316,AP316,CG316,CI316,CK316,CM316,CO316,CQ316,CS316)</f>
        <v>124</v>
      </c>
      <c r="CV316" s="105">
        <f t="shared" si="982"/>
        <v>10202034.185279999</v>
      </c>
    </row>
    <row r="317" spans="1:100" ht="45" customHeight="1" x14ac:dyDescent="0.25">
      <c r="A317" s="76"/>
      <c r="B317" s="98">
        <v>276</v>
      </c>
      <c r="C317" s="99" t="s">
        <v>715</v>
      </c>
      <c r="D317" s="126" t="s">
        <v>716</v>
      </c>
      <c r="E317" s="80">
        <v>28004</v>
      </c>
      <c r="F317" s="101">
        <v>1.54</v>
      </c>
      <c r="G317" s="94">
        <v>0.9</v>
      </c>
      <c r="H317" s="90"/>
      <c r="I317" s="90"/>
      <c r="J317" s="90"/>
      <c r="K317" s="53"/>
      <c r="L317" s="102">
        <v>1.4</v>
      </c>
      <c r="M317" s="102">
        <v>1.68</v>
      </c>
      <c r="N317" s="102">
        <v>2.23</v>
      </c>
      <c r="O317" s="103">
        <v>2.57</v>
      </c>
      <c r="P317" s="104">
        <v>12</v>
      </c>
      <c r="Q317" s="104">
        <f t="shared" si="979"/>
        <v>717274.29312000005</v>
      </c>
      <c r="R317" s="104">
        <v>0</v>
      </c>
      <c r="S317" s="104">
        <f>(R317*$E317*$F317*$G317*$L317*$S$11)</f>
        <v>0</v>
      </c>
      <c r="T317" s="104">
        <v>18</v>
      </c>
      <c r="U317" s="104">
        <f>(T317*$E317*$F317*$G317*$L317*$U$11)</f>
        <v>1369341.8323199998</v>
      </c>
      <c r="V317" s="104"/>
      <c r="W317" s="105">
        <f>(V317*$E317*$F317*$G317*$L317*$W$11)</f>
        <v>0</v>
      </c>
      <c r="X317" s="104">
        <v>3</v>
      </c>
      <c r="Y317" s="104">
        <f>(X317*$E317*$F317*$G317*$L317*$Y$11)</f>
        <v>228223.63871999999</v>
      </c>
      <c r="Z317" s="104"/>
      <c r="AA317" s="104">
        <f>(Z317*$E317*$F317*$G317*$L317*$AA$11)</f>
        <v>0</v>
      </c>
      <c r="AB317" s="104"/>
      <c r="AC317" s="104"/>
      <c r="AD317" s="104"/>
      <c r="AE317" s="104">
        <f>(AD317*$E317*$F317*$G317*$L317*$AE$11)</f>
        <v>0</v>
      </c>
      <c r="AF317" s="104">
        <v>0</v>
      </c>
      <c r="AG317" s="105">
        <f>(AF317*$E317*$F317*$G317*$L317*$AG$11)</f>
        <v>0</v>
      </c>
      <c r="AH317" s="104"/>
      <c r="AI317" s="104">
        <f>(AH317*$E317*$F317*$G317*$L317*$AI$11)</f>
        <v>0</v>
      </c>
      <c r="AJ317" s="104">
        <v>8</v>
      </c>
      <c r="AK317" s="104">
        <f>(AJ317*$E317*$F317*$G317*$M317*$AK$11)</f>
        <v>678150.24076800002</v>
      </c>
      <c r="AL317" s="109"/>
      <c r="AM317" s="104">
        <f>(AL317*$E317*$F317*$G317*$M317*$AM$11)</f>
        <v>0</v>
      </c>
      <c r="AN317" s="104"/>
      <c r="AO317" s="108">
        <f>(AN317*$E317*$F317*$G317*$M317*$AO$11)</f>
        <v>0</v>
      </c>
      <c r="AP317" s="104"/>
      <c r="AQ317" s="104">
        <f>(AP317*$E317*$F317*$G317*$L317*$AQ$11)</f>
        <v>0</v>
      </c>
      <c r="AR317" s="104"/>
      <c r="AS317" s="105">
        <f>(AR317*$E317*$F317*$G317*$L317*$AS$11)</f>
        <v>0</v>
      </c>
      <c r="AT317" s="104">
        <v>2</v>
      </c>
      <c r="AU317" s="104"/>
      <c r="AV317" s="88" t="e">
        <f>AU317-#REF!</f>
        <v>#REF!</v>
      </c>
      <c r="AW317" s="104">
        <v>7</v>
      </c>
      <c r="AX317" s="104">
        <f>(AW317*$E317*$F317*$G317*$M317*$AX$11)</f>
        <v>502092.00518400007</v>
      </c>
      <c r="AY317" s="104"/>
      <c r="AZ317" s="104">
        <f>(AY317*$E317*$F317*$G317*$M317*$AZ$11)</f>
        <v>0</v>
      </c>
      <c r="BA317" s="104"/>
      <c r="BB317" s="105">
        <f>(BA317*$E317*$F317*$G317*$M317*$BB$11)</f>
        <v>0</v>
      </c>
      <c r="BC317" s="104">
        <v>4</v>
      </c>
      <c r="BD317" s="104"/>
      <c r="BE317" s="104"/>
      <c r="BF317" s="104">
        <f>(BE317*$E317*$F317*$G317*$M317*$BF$11)</f>
        <v>0</v>
      </c>
      <c r="BG317" s="104"/>
      <c r="BH317" s="105">
        <f>(BG317*$E317*$F317*$G317*$M317*$BH$11)</f>
        <v>0</v>
      </c>
      <c r="BI317" s="104">
        <v>2</v>
      </c>
      <c r="BJ317" s="108"/>
      <c r="BK317" s="104"/>
      <c r="BL317" s="104">
        <f>(BK317*$E317*$F317*$G317*$L317*$BL$11)</f>
        <v>0</v>
      </c>
      <c r="BM317" s="104"/>
      <c r="BN317" s="104">
        <f>(BM317*$E317*$F317*$G317*$L317*$BN$11)</f>
        <v>0</v>
      </c>
      <c r="BO317" s="104"/>
      <c r="BP317" s="104">
        <f>(BO317*$E317*$F317*$G317*$L317*$BP$11)</f>
        <v>0</v>
      </c>
      <c r="BQ317" s="104">
        <v>16</v>
      </c>
      <c r="BR317" s="104"/>
      <c r="BS317" s="104"/>
      <c r="BT317" s="105">
        <f>(BS317*$E317*$F317*$G317*$L317*$BT$11)</f>
        <v>0</v>
      </c>
      <c r="BU317" s="104"/>
      <c r="BV317" s="105">
        <f>(BU317*$E317*$F317*$G317*$L317*$BV$11)</f>
        <v>0</v>
      </c>
      <c r="BW317" s="104"/>
      <c r="BX317" s="104">
        <f>(BW317*$E317*$F317*$G317*$L317*$BX$11)</f>
        <v>0</v>
      </c>
      <c r="BY317" s="104">
        <v>1</v>
      </c>
      <c r="BZ317" s="104"/>
      <c r="CA317" s="104"/>
      <c r="CB317" s="104">
        <f>(CA317*$E317*$F317*$G317*$L317*$CB$11)</f>
        <v>0</v>
      </c>
      <c r="CC317" s="104">
        <v>2</v>
      </c>
      <c r="CD317" s="104"/>
      <c r="CE317" s="109"/>
      <c r="CF317" s="104">
        <f>(CE317*$E317*$F317*$G317*$M317*$CF$11)</f>
        <v>0</v>
      </c>
      <c r="CG317" s="104"/>
      <c r="CH317" s="108">
        <f>(CG317*$E317*$F317*$G317*$M317*CH$11)</f>
        <v>0</v>
      </c>
      <c r="CI317" s="104"/>
      <c r="CJ317" s="104">
        <f>(CI317*$E317*$F317*$G317*$M317*$CJ$11)</f>
        <v>0</v>
      </c>
      <c r="CK317" s="110"/>
      <c r="CL317" s="104">
        <f>(CK317*$E317*$F317*$G317*$M317*$CL$11)</f>
        <v>0</v>
      </c>
      <c r="CM317" s="104">
        <v>1</v>
      </c>
      <c r="CN317" s="104">
        <f>(CM317*$E317*$F317*$G317*$M317*$CN$11)</f>
        <v>65206.753920000003</v>
      </c>
      <c r="CO317" s="104"/>
      <c r="CP317" s="104">
        <f>(CO317*$E317*$F317*$G317*$N317*$CP$11)</f>
        <v>0</v>
      </c>
      <c r="CQ317" s="104">
        <v>1</v>
      </c>
      <c r="CR317" s="111"/>
      <c r="CS317" s="104"/>
      <c r="CT317" s="104">
        <f t="shared" si="981"/>
        <v>0</v>
      </c>
      <c r="CU317" s="105">
        <f t="shared" si="982"/>
        <v>77</v>
      </c>
      <c r="CV317" s="105">
        <f t="shared" si="982"/>
        <v>3560288.7640319997</v>
      </c>
    </row>
    <row r="318" spans="1:100" ht="45" customHeight="1" x14ac:dyDescent="0.25">
      <c r="A318" s="76"/>
      <c r="B318" s="98">
        <v>277</v>
      </c>
      <c r="C318" s="99" t="s">
        <v>717</v>
      </c>
      <c r="D318" s="126" t="s">
        <v>718</v>
      </c>
      <c r="E318" s="80">
        <v>28004</v>
      </c>
      <c r="F318" s="101">
        <v>1.92</v>
      </c>
      <c r="G318" s="94">
        <v>0.9</v>
      </c>
      <c r="H318" s="90"/>
      <c r="I318" s="90"/>
      <c r="J318" s="90"/>
      <c r="K318" s="53"/>
      <c r="L318" s="102">
        <v>1.4</v>
      </c>
      <c r="M318" s="102">
        <v>1.68</v>
      </c>
      <c r="N318" s="102">
        <v>2.23</v>
      </c>
      <c r="O318" s="103">
        <v>2.57</v>
      </c>
      <c r="P318" s="104">
        <v>166</v>
      </c>
      <c r="Q318" s="104">
        <f t="shared" si="979"/>
        <v>12370652.743679998</v>
      </c>
      <c r="R318" s="104">
        <v>25</v>
      </c>
      <c r="S318" s="104">
        <f>(R318*$E318*$F318*$G318*$L318*$S$11)</f>
        <v>1863050.112</v>
      </c>
      <c r="T318" s="104">
        <v>8</v>
      </c>
      <c r="U318" s="104">
        <f>(T318*$E318*$F318*$G318*$L318*$U$11)</f>
        <v>758769.50016000005</v>
      </c>
      <c r="V318" s="104"/>
      <c r="W318" s="105">
        <f>(V318*$E318*$F318*$G318*$L318*$W$11)</f>
        <v>0</v>
      </c>
      <c r="X318" s="104">
        <v>6</v>
      </c>
      <c r="Y318" s="104">
        <f>(X318*$E318*$F318*$G318*$L318*$Y$11)</f>
        <v>569077.12511999998</v>
      </c>
      <c r="Z318" s="104"/>
      <c r="AA318" s="104">
        <f>(Z318*$E318*$F318*$G318*$L318*$AA$11)</f>
        <v>0</v>
      </c>
      <c r="AB318" s="104"/>
      <c r="AC318" s="104"/>
      <c r="AD318" s="104"/>
      <c r="AE318" s="104">
        <f>(AD318*$E318*$F318*$G318*$L318*$AE$11)</f>
        <v>0</v>
      </c>
      <c r="AF318" s="104">
        <v>3</v>
      </c>
      <c r="AG318" s="105">
        <f>(AF318*$E318*$F318*$G318*$L318*$AG$11)</f>
        <v>223566.01344000004</v>
      </c>
      <c r="AH318" s="104">
        <v>1</v>
      </c>
      <c r="AI318" s="104">
        <f>(AH318*$E318*$F318*$G318*$L318*$AI$11)</f>
        <v>88071.45984000001</v>
      </c>
      <c r="AJ318" s="104">
        <v>70</v>
      </c>
      <c r="AK318" s="104">
        <f>(AJ318*$E318*$F318*$G318*$M318*$AK$11)</f>
        <v>7398002.6265600016</v>
      </c>
      <c r="AL318" s="109"/>
      <c r="AM318" s="104">
        <f>(AL318*$E318*$F318*$G318*$M318*$AM$11)</f>
        <v>0</v>
      </c>
      <c r="AN318" s="104"/>
      <c r="AO318" s="108">
        <f>(AN318*$E318*$F318*$G318*$M318*$AO$11)</f>
        <v>0</v>
      </c>
      <c r="AP318" s="104"/>
      <c r="AQ318" s="104">
        <f>(AP318*$E318*$F318*$G318*$L318*$AQ$11)</f>
        <v>0</v>
      </c>
      <c r="AR318" s="104"/>
      <c r="AS318" s="105">
        <f>(AR318*$E318*$F318*$G318*$L318*$AS$11)</f>
        <v>0</v>
      </c>
      <c r="AT318" s="104">
        <v>4</v>
      </c>
      <c r="AU318" s="104"/>
      <c r="AV318" s="88" t="e">
        <f>AU318-#REF!</f>
        <v>#REF!</v>
      </c>
      <c r="AW318" s="104">
        <v>34</v>
      </c>
      <c r="AX318" s="104">
        <f>(AW318*$E318*$F318*$G318*$M318*$AX$11)</f>
        <v>3040497.782784</v>
      </c>
      <c r="AY318" s="104"/>
      <c r="AZ318" s="104">
        <f>(AY318*$E318*$F318*$G318*$M318*$AZ$11)</f>
        <v>0</v>
      </c>
      <c r="BA318" s="104"/>
      <c r="BB318" s="105">
        <f>(BA318*$E318*$F318*$G318*$M318*$BB$11)</f>
        <v>0</v>
      </c>
      <c r="BC318" s="104"/>
      <c r="BD318" s="104">
        <f>(BC318*$E318*$F318*$G318*$M318*$BD$11)</f>
        <v>0</v>
      </c>
      <c r="BE318" s="104"/>
      <c r="BF318" s="104">
        <f>(BE318*$E318*$F318*$G318*$M318*$BF$11)</f>
        <v>0</v>
      </c>
      <c r="BG318" s="104">
        <v>6</v>
      </c>
      <c r="BH318" s="105"/>
      <c r="BI318" s="104">
        <v>15</v>
      </c>
      <c r="BJ318" s="108"/>
      <c r="BK318" s="104"/>
      <c r="BL318" s="104">
        <f>(BK318*$E318*$F318*$G318*$L318*$BL$11)</f>
        <v>0</v>
      </c>
      <c r="BM318" s="104"/>
      <c r="BN318" s="104">
        <f>(BM318*$E318*$F318*$G318*$L318*$BN$11)</f>
        <v>0</v>
      </c>
      <c r="BO318" s="104"/>
      <c r="BP318" s="104">
        <f>(BO318*$E318*$F318*$G318*$L318*$BP$11)</f>
        <v>0</v>
      </c>
      <c r="BQ318" s="104">
        <v>10</v>
      </c>
      <c r="BR318" s="104"/>
      <c r="BS318" s="104"/>
      <c r="BT318" s="105">
        <f>(BS318*$E318*$F318*$G318*$L318*$BT$11)</f>
        <v>0</v>
      </c>
      <c r="BU318" s="104"/>
      <c r="BV318" s="105">
        <f>(BU318*$E318*$F318*$G318*$L318*$BV$11)</f>
        <v>0</v>
      </c>
      <c r="BW318" s="104"/>
      <c r="BX318" s="104">
        <f>(BW318*$E318*$F318*$G318*$L318*$BX$11)</f>
        <v>0</v>
      </c>
      <c r="BY318" s="104">
        <v>9</v>
      </c>
      <c r="BZ318" s="104"/>
      <c r="CA318" s="104">
        <v>2</v>
      </c>
      <c r="CB318" s="104"/>
      <c r="CC318" s="104"/>
      <c r="CD318" s="104">
        <f>(CC318*$E318*$F318*$G318*$M318*$CD$11)</f>
        <v>0</v>
      </c>
      <c r="CE318" s="109"/>
      <c r="CF318" s="104">
        <f>(CE318*$E318*$F318*$G318*$M318*$CF$11)</f>
        <v>0</v>
      </c>
      <c r="CG318" s="104"/>
      <c r="CH318" s="108">
        <f t="shared" si="980"/>
        <v>0</v>
      </c>
      <c r="CI318" s="104"/>
      <c r="CJ318" s="104">
        <f>(CI318*$E318*$F318*$G318*$M318*$CJ$11)</f>
        <v>0</v>
      </c>
      <c r="CK318" s="110"/>
      <c r="CL318" s="104">
        <f>(CK318*$E318*$F318*$G318*$M318*$CL$11)</f>
        <v>0</v>
      </c>
      <c r="CM318" s="104">
        <v>1</v>
      </c>
      <c r="CN318" s="104">
        <f>(CM318*$E318*$F318*$G318*$M318*$CN$11)</f>
        <v>81296.73216</v>
      </c>
      <c r="CO318" s="104"/>
      <c r="CP318" s="104">
        <f>(CO318*$E318*$F318*$G318*$N318*$CP$11)</f>
        <v>0</v>
      </c>
      <c r="CQ318" s="104"/>
      <c r="CR318" s="111"/>
      <c r="CS318" s="104"/>
      <c r="CT318" s="104">
        <f t="shared" si="981"/>
        <v>0</v>
      </c>
      <c r="CU318" s="105">
        <f t="shared" si="982"/>
        <v>360</v>
      </c>
      <c r="CV318" s="105">
        <f t="shared" si="982"/>
        <v>26392984.095743995</v>
      </c>
    </row>
    <row r="319" spans="1:100" ht="45" customHeight="1" x14ac:dyDescent="0.25">
      <c r="A319" s="76"/>
      <c r="B319" s="98">
        <v>278</v>
      </c>
      <c r="C319" s="99" t="s">
        <v>719</v>
      </c>
      <c r="D319" s="126" t="s">
        <v>720</v>
      </c>
      <c r="E319" s="80">
        <v>28004</v>
      </c>
      <c r="F319" s="101">
        <v>2.56</v>
      </c>
      <c r="G319" s="94">
        <v>0.95</v>
      </c>
      <c r="H319" s="90"/>
      <c r="I319" s="90"/>
      <c r="J319" s="90"/>
      <c r="K319" s="53"/>
      <c r="L319" s="91">
        <v>1.4</v>
      </c>
      <c r="M319" s="91">
        <v>1.68</v>
      </c>
      <c r="N319" s="91">
        <v>2.23</v>
      </c>
      <c r="O319" s="92">
        <v>2.57</v>
      </c>
      <c r="P319" s="104">
        <v>40</v>
      </c>
      <c r="Q319" s="104">
        <f t="shared" ref="Q319:Q320" si="983">(P319*$E319*$F319*$G319*$L319)</f>
        <v>3813920.7679999997</v>
      </c>
      <c r="R319" s="104"/>
      <c r="S319" s="108">
        <f t="shared" ref="S319:S320" si="984">(R319*$E319*$F319*$G319*$L319)</f>
        <v>0</v>
      </c>
      <c r="T319" s="104">
        <v>6</v>
      </c>
      <c r="U319" s="104">
        <f t="shared" ref="U319:U320" si="985">(T319*$E319*$F319*$G319*$L319)</f>
        <v>572088.11519999988</v>
      </c>
      <c r="V319" s="104"/>
      <c r="W319" s="104">
        <f t="shared" ref="W319:W320" si="986">(V319*$E319*$F319*$G319*$L319)</f>
        <v>0</v>
      </c>
      <c r="X319" s="104">
        <v>7</v>
      </c>
      <c r="Y319" s="104">
        <f t="shared" ref="Y319:Y320" si="987">(X319*$E319*$F319*$G319*$L319)</f>
        <v>667436.13439999986</v>
      </c>
      <c r="Z319" s="104"/>
      <c r="AA319" s="104">
        <f t="shared" ref="AA319:AA320" si="988">(Z319*$E319*$F319*$G319*$L319)</f>
        <v>0</v>
      </c>
      <c r="AB319" s="104"/>
      <c r="AC319" s="104"/>
      <c r="AD319" s="104"/>
      <c r="AE319" s="104">
        <f t="shared" ref="AE319:AE320" si="989">(AD319*$E319*$F319*$G319*$L319)</f>
        <v>0</v>
      </c>
      <c r="AF319" s="104">
        <v>0</v>
      </c>
      <c r="AG319" s="104">
        <f t="shared" ref="AG319:AG320" si="990">(AF319*$E319*$F319*$G319*$L319)</f>
        <v>0</v>
      </c>
      <c r="AH319" s="104"/>
      <c r="AI319" s="104">
        <f t="shared" ref="AI319:AI320" si="991">(AH319*$E319*$F319*$G319*$L319)</f>
        <v>0</v>
      </c>
      <c r="AJ319" s="104">
        <v>2</v>
      </c>
      <c r="AK319" s="105">
        <f t="shared" ref="AK319:AK320" si="992">(AJ319*$E319*$F319*$G319*$M319)</f>
        <v>228835.24608000001</v>
      </c>
      <c r="AL319" s="109">
        <v>6</v>
      </c>
      <c r="AM319" s="104">
        <f>AL319*E319*F319*G319*M319</f>
        <v>686505.73823999986</v>
      </c>
      <c r="AN319" s="104"/>
      <c r="AO319" s="108">
        <f t="shared" ref="AO319:AO320" si="993">(AN319*$E319*$F319*$G319*$M319)</f>
        <v>0</v>
      </c>
      <c r="AP319" s="104"/>
      <c r="AQ319" s="104">
        <f t="shared" ref="AQ319:AQ320" si="994">(AP319*$E319*$F319*$G319*$L319)</f>
        <v>0</v>
      </c>
      <c r="AR319" s="104"/>
      <c r="AS319" s="104"/>
      <c r="AT319" s="104"/>
      <c r="AU319" s="104">
        <f t="shared" ref="AU319:AU320" si="995">(AT319*$E319*$F319*$G319*$L319)</f>
        <v>0</v>
      </c>
      <c r="AV319" s="88" t="e">
        <f>AU319-#REF!</f>
        <v>#REF!</v>
      </c>
      <c r="AW319" s="104">
        <v>2</v>
      </c>
      <c r="AX319" s="104">
        <f t="shared" ref="AX319:AX320" si="996">(AW319*$E319*$F319*$G319*$M319)</f>
        <v>228835.24608000001</v>
      </c>
      <c r="AY319" s="104"/>
      <c r="AZ319" s="104">
        <f t="shared" ref="AZ319:AZ320" si="997">(AY319*$E319*$F319*$G319*$M319)</f>
        <v>0</v>
      </c>
      <c r="BA319" s="104"/>
      <c r="BB319" s="104">
        <f t="shared" ref="BB319:BB320" si="998">(BA319*$E319*$F319*$G319*$M319)</f>
        <v>0</v>
      </c>
      <c r="BC319" s="104"/>
      <c r="BD319" s="104">
        <f t="shared" ref="BD319:BD320" si="999">(BC319*$E319*$F319*$G319*$M319)</f>
        <v>0</v>
      </c>
      <c r="BE319" s="104"/>
      <c r="BF319" s="104">
        <f t="shared" ref="BF319:BF320" si="1000">(BE319*$E319*$F319*$G319*$M319)</f>
        <v>0</v>
      </c>
      <c r="BG319" s="104"/>
      <c r="BH319" s="104">
        <f t="shared" ref="BH319:BH320" si="1001">(BG319*$E319*$F319*$G319*$M319)</f>
        <v>0</v>
      </c>
      <c r="BI319" s="104"/>
      <c r="BJ319" s="108">
        <f t="shared" ref="BJ319:BJ320" si="1002">(BI319*$E319*$F319*$G319*$M319)</f>
        <v>0</v>
      </c>
      <c r="BK319" s="104"/>
      <c r="BL319" s="104">
        <f t="shared" ref="BL319:BL320" si="1003">(BK319*$E319*$F319*$G319*$L319)</f>
        <v>0</v>
      </c>
      <c r="BM319" s="104"/>
      <c r="BN319" s="104">
        <f t="shared" ref="BN319:BN320" si="1004">(BM319*$E319*$F319*$G319*$L319)</f>
        <v>0</v>
      </c>
      <c r="BO319" s="104"/>
      <c r="BP319" s="104">
        <f t="shared" ref="BP319:BP320" si="1005">(BO319*$E319*$F319*$G319*$L319)</f>
        <v>0</v>
      </c>
      <c r="BQ319" s="104"/>
      <c r="BR319" s="104">
        <f t="shared" ref="BR319:BR320" si="1006">(BQ319*$E319*$F319*$G319*$M319)</f>
        <v>0</v>
      </c>
      <c r="BS319" s="104"/>
      <c r="BT319" s="104">
        <f t="shared" ref="BT319:BT320" si="1007">(BS319*$E319*$F319*$G319*$L319)</f>
        <v>0</v>
      </c>
      <c r="BU319" s="104"/>
      <c r="BV319" s="104">
        <f t="shared" ref="BV319:BV320" si="1008">(BU319*$E319*$F319*$G319*$L319)</f>
        <v>0</v>
      </c>
      <c r="BW319" s="104"/>
      <c r="BX319" s="104">
        <f t="shared" ref="BX319:BX320" si="1009">(BW319*$E319*$F319*$G319*$L319)</f>
        <v>0</v>
      </c>
      <c r="BY319" s="104"/>
      <c r="BZ319" s="104">
        <f t="shared" ref="BZ319:BZ320" si="1010">(BY319*$E319*$F319*$G319*$L319)</f>
        <v>0</v>
      </c>
      <c r="CA319" s="104"/>
      <c r="CB319" s="104">
        <f t="shared" ref="CB319:CB320" si="1011">(CA319*$E319*$F319*$G319*$L319)</f>
        <v>0</v>
      </c>
      <c r="CC319" s="104"/>
      <c r="CD319" s="104">
        <f t="shared" ref="CD319:CD320" si="1012">CC319*$E319*$F319*$G319*$M319</f>
        <v>0</v>
      </c>
      <c r="CE319" s="109"/>
      <c r="CF319" s="104">
        <f t="shared" ref="CF319:CF320" si="1013">(CE319*$E319*$F319*$G319*$M319)</f>
        <v>0</v>
      </c>
      <c r="CG319" s="104"/>
      <c r="CH319" s="108">
        <f t="shared" ref="CH319:CH320" si="1014">(CG319*$E319*$F319*$G319*$M319)</f>
        <v>0</v>
      </c>
      <c r="CI319" s="104"/>
      <c r="CJ319" s="104">
        <f t="shared" ref="CJ319:CJ320" si="1015">(CI319*$E319*$F319*$G319*$M319)</f>
        <v>0</v>
      </c>
      <c r="CK319" s="110"/>
      <c r="CL319" s="104">
        <f t="shared" ref="CL319:CL320" si="1016">(CK319*$E319*$F319*$G319*$M319)</f>
        <v>0</v>
      </c>
      <c r="CM319" s="104"/>
      <c r="CN319" s="104">
        <f t="shared" ref="CN319:CN320" si="1017">(CM319*$E319*$F319*$G319*$M319)</f>
        <v>0</v>
      </c>
      <c r="CO319" s="104"/>
      <c r="CP319" s="104">
        <f t="shared" ref="CP319:CP320" si="1018">(CO319*$E319*$F319*$G319*$N319)</f>
        <v>0</v>
      </c>
      <c r="CQ319" s="104"/>
      <c r="CR319" s="108"/>
      <c r="CS319" s="104"/>
      <c r="CT319" s="104"/>
      <c r="CU319" s="105">
        <f t="shared" si="982"/>
        <v>63</v>
      </c>
      <c r="CV319" s="105">
        <f t="shared" si="982"/>
        <v>6197621.2479999987</v>
      </c>
    </row>
    <row r="320" spans="1:100" ht="45" customHeight="1" x14ac:dyDescent="0.25">
      <c r="A320" s="76"/>
      <c r="B320" s="98">
        <v>279</v>
      </c>
      <c r="C320" s="99" t="s">
        <v>721</v>
      </c>
      <c r="D320" s="126" t="s">
        <v>722</v>
      </c>
      <c r="E320" s="80">
        <v>28004</v>
      </c>
      <c r="F320" s="101">
        <v>4.12</v>
      </c>
      <c r="G320" s="94">
        <v>0.95</v>
      </c>
      <c r="H320" s="157"/>
      <c r="I320" s="157"/>
      <c r="J320" s="157"/>
      <c r="K320" s="53"/>
      <c r="L320" s="91">
        <v>1.4</v>
      </c>
      <c r="M320" s="91">
        <v>1.68</v>
      </c>
      <c r="N320" s="91">
        <v>2.23</v>
      </c>
      <c r="O320" s="92">
        <v>2.57</v>
      </c>
      <c r="P320" s="104">
        <v>57</v>
      </c>
      <c r="Q320" s="104">
        <f t="shared" si="983"/>
        <v>8746690.9487999994</v>
      </c>
      <c r="R320" s="104"/>
      <c r="S320" s="108">
        <f t="shared" si="984"/>
        <v>0</v>
      </c>
      <c r="T320" s="104">
        <v>22</v>
      </c>
      <c r="U320" s="104">
        <f t="shared" si="985"/>
        <v>3375915.8048</v>
      </c>
      <c r="V320" s="104"/>
      <c r="W320" s="104">
        <f t="shared" si="986"/>
        <v>0</v>
      </c>
      <c r="X320" s="104">
        <v>22</v>
      </c>
      <c r="Y320" s="104">
        <f t="shared" si="987"/>
        <v>3375915.8048</v>
      </c>
      <c r="Z320" s="104"/>
      <c r="AA320" s="104">
        <f t="shared" si="988"/>
        <v>0</v>
      </c>
      <c r="AB320" s="104"/>
      <c r="AC320" s="104"/>
      <c r="AD320" s="104"/>
      <c r="AE320" s="104">
        <f t="shared" si="989"/>
        <v>0</v>
      </c>
      <c r="AF320" s="104">
        <v>0</v>
      </c>
      <c r="AG320" s="104">
        <f t="shared" si="990"/>
        <v>0</v>
      </c>
      <c r="AH320" s="104"/>
      <c r="AI320" s="104">
        <f t="shared" si="991"/>
        <v>0</v>
      </c>
      <c r="AJ320" s="104"/>
      <c r="AK320" s="105">
        <f t="shared" si="992"/>
        <v>0</v>
      </c>
      <c r="AL320" s="109">
        <v>2</v>
      </c>
      <c r="AM320" s="104">
        <f>AL320*E320*F320*G320*M320</f>
        <v>368281.72415999993</v>
      </c>
      <c r="AN320" s="104"/>
      <c r="AO320" s="108">
        <f t="shared" si="993"/>
        <v>0</v>
      </c>
      <c r="AP320" s="104"/>
      <c r="AQ320" s="104">
        <f t="shared" si="994"/>
        <v>0</v>
      </c>
      <c r="AR320" s="104"/>
      <c r="AS320" s="104"/>
      <c r="AT320" s="104"/>
      <c r="AU320" s="104">
        <f t="shared" si="995"/>
        <v>0</v>
      </c>
      <c r="AV320" s="88" t="e">
        <f>AU320-#REF!</f>
        <v>#REF!</v>
      </c>
      <c r="AW320" s="104">
        <v>0</v>
      </c>
      <c r="AX320" s="104">
        <f t="shared" si="996"/>
        <v>0</v>
      </c>
      <c r="AY320" s="104"/>
      <c r="AZ320" s="104">
        <f t="shared" si="997"/>
        <v>0</v>
      </c>
      <c r="BA320" s="104"/>
      <c r="BB320" s="104">
        <f t="shared" si="998"/>
        <v>0</v>
      </c>
      <c r="BC320" s="104"/>
      <c r="BD320" s="104">
        <f t="shared" si="999"/>
        <v>0</v>
      </c>
      <c r="BE320" s="104"/>
      <c r="BF320" s="104">
        <f t="shared" si="1000"/>
        <v>0</v>
      </c>
      <c r="BG320" s="104"/>
      <c r="BH320" s="104">
        <f t="shared" si="1001"/>
        <v>0</v>
      </c>
      <c r="BI320" s="104"/>
      <c r="BJ320" s="108">
        <f t="shared" si="1002"/>
        <v>0</v>
      </c>
      <c r="BK320" s="104"/>
      <c r="BL320" s="104">
        <f t="shared" si="1003"/>
        <v>0</v>
      </c>
      <c r="BM320" s="104"/>
      <c r="BN320" s="104">
        <f t="shared" si="1004"/>
        <v>0</v>
      </c>
      <c r="BO320" s="104"/>
      <c r="BP320" s="104">
        <f t="shared" si="1005"/>
        <v>0</v>
      </c>
      <c r="BQ320" s="104"/>
      <c r="BR320" s="104">
        <f t="shared" si="1006"/>
        <v>0</v>
      </c>
      <c r="BS320" s="104"/>
      <c r="BT320" s="104">
        <f t="shared" si="1007"/>
        <v>0</v>
      </c>
      <c r="BU320" s="104"/>
      <c r="BV320" s="104">
        <f t="shared" si="1008"/>
        <v>0</v>
      </c>
      <c r="BW320" s="104"/>
      <c r="BX320" s="104">
        <f t="shared" si="1009"/>
        <v>0</v>
      </c>
      <c r="BY320" s="104"/>
      <c r="BZ320" s="104">
        <f t="shared" si="1010"/>
        <v>0</v>
      </c>
      <c r="CA320" s="104"/>
      <c r="CB320" s="104">
        <f t="shared" si="1011"/>
        <v>0</v>
      </c>
      <c r="CC320" s="104"/>
      <c r="CD320" s="104">
        <f t="shared" si="1012"/>
        <v>0</v>
      </c>
      <c r="CE320" s="109"/>
      <c r="CF320" s="104">
        <f t="shared" si="1013"/>
        <v>0</v>
      </c>
      <c r="CG320" s="104"/>
      <c r="CH320" s="108">
        <f t="shared" si="1014"/>
        <v>0</v>
      </c>
      <c r="CI320" s="104"/>
      <c r="CJ320" s="104">
        <f t="shared" si="1015"/>
        <v>0</v>
      </c>
      <c r="CK320" s="110"/>
      <c r="CL320" s="104">
        <f t="shared" si="1016"/>
        <v>0</v>
      </c>
      <c r="CM320" s="104"/>
      <c r="CN320" s="104">
        <f t="shared" si="1017"/>
        <v>0</v>
      </c>
      <c r="CO320" s="104"/>
      <c r="CP320" s="104">
        <f t="shared" si="1018"/>
        <v>0</v>
      </c>
      <c r="CQ320" s="104"/>
      <c r="CR320" s="108"/>
      <c r="CS320" s="104"/>
      <c r="CT320" s="104"/>
      <c r="CU320" s="105">
        <f t="shared" si="982"/>
        <v>103</v>
      </c>
      <c r="CV320" s="105">
        <f t="shared" si="982"/>
        <v>15866804.28256</v>
      </c>
    </row>
    <row r="321" spans="1:100" ht="15.75" customHeight="1" x14ac:dyDescent="0.25">
      <c r="A321" s="93">
        <v>29</v>
      </c>
      <c r="B321" s="119"/>
      <c r="C321" s="78" t="s">
        <v>723</v>
      </c>
      <c r="D321" s="127" t="s">
        <v>724</v>
      </c>
      <c r="E321" s="80">
        <v>28004</v>
      </c>
      <c r="F321" s="120">
        <v>1.37</v>
      </c>
      <c r="G321" s="128"/>
      <c r="H321" s="90"/>
      <c r="I321" s="90"/>
      <c r="J321" s="90"/>
      <c r="K321" s="95"/>
      <c r="L321" s="96">
        <v>1.4</v>
      </c>
      <c r="M321" s="96">
        <v>1.68</v>
      </c>
      <c r="N321" s="96">
        <v>2.23</v>
      </c>
      <c r="O321" s="97">
        <v>2.57</v>
      </c>
      <c r="P321" s="87">
        <f t="shared" ref="P321" si="1019">SUM(P322:P334)</f>
        <v>1121</v>
      </c>
      <c r="Q321" s="87">
        <f t="shared" ref="Q321:CB321" si="1020">SUM(Q322:Q334)</f>
        <v>81045069.453319997</v>
      </c>
      <c r="R321" s="87">
        <f t="shared" si="1020"/>
        <v>3594</v>
      </c>
      <c r="S321" s="87">
        <f t="shared" si="1020"/>
        <v>317121303.65244001</v>
      </c>
      <c r="T321" s="87">
        <f t="shared" si="1020"/>
        <v>1039</v>
      </c>
      <c r="U321" s="87">
        <f t="shared" si="1020"/>
        <v>64571438.93367999</v>
      </c>
      <c r="V321" s="87">
        <f t="shared" si="1020"/>
        <v>0</v>
      </c>
      <c r="W321" s="87">
        <f t="shared" si="1020"/>
        <v>0</v>
      </c>
      <c r="X321" s="87">
        <f t="shared" si="1020"/>
        <v>1</v>
      </c>
      <c r="Y321" s="87">
        <f t="shared" si="1020"/>
        <v>90133.674399999974</v>
      </c>
      <c r="Z321" s="87">
        <f t="shared" si="1020"/>
        <v>0</v>
      </c>
      <c r="AA321" s="87">
        <f t="shared" si="1020"/>
        <v>0</v>
      </c>
      <c r="AB321" s="87">
        <f t="shared" si="1020"/>
        <v>0</v>
      </c>
      <c r="AC321" s="87">
        <f t="shared" si="1020"/>
        <v>0</v>
      </c>
      <c r="AD321" s="87">
        <f t="shared" si="1020"/>
        <v>100</v>
      </c>
      <c r="AE321" s="87">
        <f t="shared" si="1020"/>
        <v>5680558.192400001</v>
      </c>
      <c r="AF321" s="87">
        <f t="shared" si="1020"/>
        <v>29</v>
      </c>
      <c r="AG321" s="87">
        <f t="shared" si="1020"/>
        <v>1577770.5636000002</v>
      </c>
      <c r="AH321" s="87">
        <f t="shared" si="1020"/>
        <v>113</v>
      </c>
      <c r="AI321" s="87">
        <f t="shared" si="1020"/>
        <v>7123339.9546400011</v>
      </c>
      <c r="AJ321" s="87">
        <f t="shared" si="1020"/>
        <v>1713</v>
      </c>
      <c r="AK321" s="87">
        <f t="shared" si="1020"/>
        <v>152178990.67056</v>
      </c>
      <c r="AL321" s="87">
        <f t="shared" si="1020"/>
        <v>0</v>
      </c>
      <c r="AM321" s="87">
        <f t="shared" si="1020"/>
        <v>0</v>
      </c>
      <c r="AN321" s="87">
        <f t="shared" si="1020"/>
        <v>1</v>
      </c>
      <c r="AO321" s="87">
        <f t="shared" si="1020"/>
        <v>51233.878079999995</v>
      </c>
      <c r="AP321" s="87">
        <f t="shared" si="1020"/>
        <v>0</v>
      </c>
      <c r="AQ321" s="87">
        <f t="shared" si="1020"/>
        <v>0</v>
      </c>
      <c r="AR321" s="87">
        <f t="shared" si="1020"/>
        <v>0</v>
      </c>
      <c r="AS321" s="87">
        <f t="shared" si="1020"/>
        <v>0</v>
      </c>
      <c r="AT321" s="87">
        <f t="shared" si="1020"/>
        <v>0</v>
      </c>
      <c r="AU321" s="87">
        <f t="shared" si="1020"/>
        <v>0</v>
      </c>
      <c r="AV321" s="88" t="e">
        <f>AU321-#REF!</f>
        <v>#REF!</v>
      </c>
      <c r="AW321" s="87">
        <f t="shared" si="1020"/>
        <v>1099</v>
      </c>
      <c r="AX321" s="87">
        <f t="shared" si="1020"/>
        <v>73933609.971647993</v>
      </c>
      <c r="AY321" s="87">
        <f t="shared" si="1020"/>
        <v>0</v>
      </c>
      <c r="AZ321" s="87">
        <f t="shared" si="1020"/>
        <v>0</v>
      </c>
      <c r="BA321" s="87">
        <f t="shared" si="1020"/>
        <v>0</v>
      </c>
      <c r="BB321" s="87">
        <f t="shared" si="1020"/>
        <v>0</v>
      </c>
      <c r="BC321" s="87">
        <f t="shared" si="1020"/>
        <v>126</v>
      </c>
      <c r="BD321" s="87"/>
      <c r="BE321" s="87">
        <f t="shared" si="1020"/>
        <v>13</v>
      </c>
      <c r="BF321" s="87">
        <f t="shared" si="1020"/>
        <v>500577.10079999996</v>
      </c>
      <c r="BG321" s="87">
        <f t="shared" si="1020"/>
        <v>80</v>
      </c>
      <c r="BH321" s="87"/>
      <c r="BI321" s="87">
        <f t="shared" si="1020"/>
        <v>218</v>
      </c>
      <c r="BJ321" s="87"/>
      <c r="BK321" s="87">
        <f t="shared" si="1020"/>
        <v>0</v>
      </c>
      <c r="BL321" s="87">
        <f t="shared" si="1020"/>
        <v>0</v>
      </c>
      <c r="BM321" s="87">
        <f t="shared" si="1020"/>
        <v>0</v>
      </c>
      <c r="BN321" s="87">
        <f t="shared" si="1020"/>
        <v>0</v>
      </c>
      <c r="BO321" s="87">
        <f t="shared" si="1020"/>
        <v>0</v>
      </c>
      <c r="BP321" s="87">
        <f t="shared" si="1020"/>
        <v>0</v>
      </c>
      <c r="BQ321" s="87">
        <f t="shared" si="1020"/>
        <v>16</v>
      </c>
      <c r="BR321" s="87"/>
      <c r="BS321" s="87">
        <f t="shared" si="1020"/>
        <v>0</v>
      </c>
      <c r="BT321" s="87">
        <f t="shared" si="1020"/>
        <v>0</v>
      </c>
      <c r="BU321" s="87">
        <f t="shared" si="1020"/>
        <v>0</v>
      </c>
      <c r="BV321" s="87">
        <f t="shared" si="1020"/>
        <v>0</v>
      </c>
      <c r="BW321" s="87">
        <f t="shared" si="1020"/>
        <v>38</v>
      </c>
      <c r="BX321" s="87"/>
      <c r="BY321" s="87">
        <f t="shared" si="1020"/>
        <v>88</v>
      </c>
      <c r="BZ321" s="87">
        <f t="shared" si="1020"/>
        <v>0</v>
      </c>
      <c r="CA321" s="87">
        <f t="shared" si="1020"/>
        <v>65</v>
      </c>
      <c r="CB321" s="87">
        <f t="shared" si="1020"/>
        <v>0</v>
      </c>
      <c r="CC321" s="87">
        <f t="shared" ref="CC321:CT321" si="1021">SUM(CC322:CC334)</f>
        <v>76</v>
      </c>
      <c r="CD321" s="87"/>
      <c r="CE321" s="87">
        <f t="shared" si="1021"/>
        <v>0</v>
      </c>
      <c r="CF321" s="87">
        <f t="shared" si="1021"/>
        <v>0</v>
      </c>
      <c r="CG321" s="87">
        <f t="shared" si="1021"/>
        <v>0</v>
      </c>
      <c r="CH321" s="87">
        <f t="shared" si="1021"/>
        <v>0</v>
      </c>
      <c r="CI321" s="87">
        <f t="shared" si="1021"/>
        <v>0</v>
      </c>
      <c r="CJ321" s="87">
        <f t="shared" si="1021"/>
        <v>0</v>
      </c>
      <c r="CK321" s="87">
        <f t="shared" si="1021"/>
        <v>12</v>
      </c>
      <c r="CL321" s="87"/>
      <c r="CM321" s="87">
        <f t="shared" si="1021"/>
        <v>34</v>
      </c>
      <c r="CN321" s="87">
        <f t="shared" si="1021"/>
        <v>1698715.9190399998</v>
      </c>
      <c r="CO321" s="87">
        <f t="shared" si="1021"/>
        <v>14</v>
      </c>
      <c r="CP321" s="87"/>
      <c r="CQ321" s="87">
        <f t="shared" si="1021"/>
        <v>34</v>
      </c>
      <c r="CR321" s="87"/>
      <c r="CS321" s="87">
        <f t="shared" si="1021"/>
        <v>0</v>
      </c>
      <c r="CT321" s="87">
        <f t="shared" si="1021"/>
        <v>0</v>
      </c>
      <c r="CU321" s="87">
        <f>SUM(CU322:CU334)</f>
        <v>9624</v>
      </c>
      <c r="CV321" s="87">
        <f t="shared" ref="CV321" si="1022">SUM(CV322:CV334)</f>
        <v>705572741.96460807</v>
      </c>
    </row>
    <row r="322" spans="1:100" ht="30" customHeight="1" x14ac:dyDescent="0.25">
      <c r="A322" s="76"/>
      <c r="B322" s="98">
        <v>280</v>
      </c>
      <c r="C322" s="99" t="s">
        <v>725</v>
      </c>
      <c r="D322" s="126" t="s">
        <v>726</v>
      </c>
      <c r="E322" s="80">
        <v>28004</v>
      </c>
      <c r="F322" s="101">
        <v>0.99</v>
      </c>
      <c r="G322" s="89">
        <v>1</v>
      </c>
      <c r="H322" s="90"/>
      <c r="I322" s="90"/>
      <c r="J322" s="90"/>
      <c r="K322" s="53"/>
      <c r="L322" s="102">
        <v>1.4</v>
      </c>
      <c r="M322" s="102">
        <v>1.68</v>
      </c>
      <c r="N322" s="102">
        <v>2.23</v>
      </c>
      <c r="O322" s="103">
        <v>2.57</v>
      </c>
      <c r="P322" s="104">
        <v>4</v>
      </c>
      <c r="Q322" s="104">
        <f>(P322*$E322*$F322*$G322*$L322*$Q$11)</f>
        <v>170779.59359999999</v>
      </c>
      <c r="R322" s="104">
        <v>22</v>
      </c>
      <c r="S322" s="104">
        <f>(R322*$E322*$F322*$G322*$L322*$S$11)</f>
        <v>939287.76480000012</v>
      </c>
      <c r="T322" s="104">
        <v>119</v>
      </c>
      <c r="U322" s="104">
        <f>(T322*$E322*$F322*$G322*$L322*$U$11)</f>
        <v>6466336.430399999</v>
      </c>
      <c r="V322" s="104"/>
      <c r="W322" s="105">
        <f>(V322*$E322*$F322*$G322*$L322*$W$11)</f>
        <v>0</v>
      </c>
      <c r="X322" s="104"/>
      <c r="Y322" s="104">
        <f>(X322*$E322*$F322*$G322*$L322*$Y$11)</f>
        <v>0</v>
      </c>
      <c r="Z322" s="104"/>
      <c r="AA322" s="104">
        <f>(Z322*$E322*$F322*$G322*$L322*$AA$11)</f>
        <v>0</v>
      </c>
      <c r="AB322" s="104"/>
      <c r="AC322" s="104"/>
      <c r="AD322" s="104"/>
      <c r="AE322" s="104">
        <f>(AD322*$E322*$F322*$G322*$L322*$AE$11)</f>
        <v>0</v>
      </c>
      <c r="AF322" s="104">
        <v>0</v>
      </c>
      <c r="AG322" s="105">
        <f>(AF322*$E322*$F322*$G322*$L322*$AG$11)</f>
        <v>0</v>
      </c>
      <c r="AH322" s="104"/>
      <c r="AI322" s="104">
        <f>(AH322*$E322*$F322*$G322*$L322*$AI$11)</f>
        <v>0</v>
      </c>
      <c r="AJ322" s="104">
        <v>30</v>
      </c>
      <c r="AK322" s="104">
        <f>(AJ322*$E322*$F322*$G322*$M322*$AK$11)</f>
        <v>1816473.8592000001</v>
      </c>
      <c r="AL322" s="107"/>
      <c r="AM322" s="104">
        <f>(AL322*$E322*$F322*$G322*$M322*$AM$11)</f>
        <v>0</v>
      </c>
      <c r="AN322" s="104">
        <v>1</v>
      </c>
      <c r="AO322" s="108">
        <f>(AN322*$E322*$F322*$G322*$M322*$AO$11)</f>
        <v>51233.878079999995</v>
      </c>
      <c r="AP322" s="104"/>
      <c r="AQ322" s="104">
        <f>(AP322*$E322*$F322*$G322*$L322*$AQ$11)</f>
        <v>0</v>
      </c>
      <c r="AR322" s="104"/>
      <c r="AS322" s="105">
        <f>(AR322*$E322*$F322*$G322*$L322*$AS$11)</f>
        <v>0</v>
      </c>
      <c r="AT322" s="104"/>
      <c r="AU322" s="104">
        <f>(AT322*$E322*$F322*$G322*$L322*$AU$11)</f>
        <v>0</v>
      </c>
      <c r="AV322" s="88" t="e">
        <f>AU322-#REF!</f>
        <v>#REF!</v>
      </c>
      <c r="AW322" s="104">
        <v>0</v>
      </c>
      <c r="AX322" s="104">
        <f>(AW322*$E322*$F322*$G322*$M322*$AX$11)</f>
        <v>0</v>
      </c>
      <c r="AY322" s="104"/>
      <c r="AZ322" s="104">
        <f>(AY322*$E322*$F322*$G322*$M322*$AZ$11)</f>
        <v>0</v>
      </c>
      <c r="BA322" s="104"/>
      <c r="BB322" s="105">
        <f>(BA322*$E322*$F322*$G322*$M322*$BB$11)</f>
        <v>0</v>
      </c>
      <c r="BC322" s="104"/>
      <c r="BD322" s="104">
        <f>(BC322*$E322*$F322*$G322*$M322*$BD$11)</f>
        <v>0</v>
      </c>
      <c r="BE322" s="104"/>
      <c r="BF322" s="104">
        <f>(BE322*$E322*$F322*$G322*$M322*$BF$11)</f>
        <v>0</v>
      </c>
      <c r="BG322" s="104"/>
      <c r="BH322" s="105">
        <f>(BG322*$E322*$F322*$G322*$M322*$BH$11)</f>
        <v>0</v>
      </c>
      <c r="BI322" s="104"/>
      <c r="BJ322" s="108">
        <f>(BI322*$E322*$F322*$G322*$M322*$BJ$11)</f>
        <v>0</v>
      </c>
      <c r="BK322" s="104"/>
      <c r="BL322" s="104">
        <f>(BK322*$E322*$F322*$G322*$L322*$BL$11)</f>
        <v>0</v>
      </c>
      <c r="BM322" s="104"/>
      <c r="BN322" s="104">
        <f>(BM322*$E322*$F322*$G322*$L322*$BN$11)</f>
        <v>0</v>
      </c>
      <c r="BO322" s="104"/>
      <c r="BP322" s="104">
        <f>(BO322*$E322*$F322*$G322*$L322*$BP$11)</f>
        <v>0</v>
      </c>
      <c r="BQ322" s="104">
        <v>1</v>
      </c>
      <c r="BR322" s="104"/>
      <c r="BS322" s="104"/>
      <c r="BT322" s="105">
        <f>(BS322*$E322*$F322*$G322*$L322*$BT$11)</f>
        <v>0</v>
      </c>
      <c r="BU322" s="104"/>
      <c r="BV322" s="105">
        <f>(BU322*$E322*$F322*$G322*$L322*$BV$11)</f>
        <v>0</v>
      </c>
      <c r="BW322" s="104"/>
      <c r="BX322" s="104">
        <f>(BW322*$E322*$F322*$G322*$L322*$BX$11)</f>
        <v>0</v>
      </c>
      <c r="BY322" s="104"/>
      <c r="BZ322" s="104">
        <f>(BY322*$E322*$F322*$G322*$L322*$BZ$11)</f>
        <v>0</v>
      </c>
      <c r="CA322" s="104"/>
      <c r="CB322" s="104">
        <f>(CA322*$E322*$F322*$G322*$L322*$CB$11)</f>
        <v>0</v>
      </c>
      <c r="CC322" s="104"/>
      <c r="CD322" s="104">
        <f>(CC322*$E322*$F322*$G322*$M322*$CD$11)</f>
        <v>0</v>
      </c>
      <c r="CE322" s="109"/>
      <c r="CF322" s="104">
        <f>(CE322*$E322*$F322*$G322*$M322*$CF$11)</f>
        <v>0</v>
      </c>
      <c r="CG322" s="104"/>
      <c r="CH322" s="108"/>
      <c r="CI322" s="104"/>
      <c r="CJ322" s="104">
        <f>(CI322*$E322*$F322*$G322*$M322*$CJ$11)</f>
        <v>0</v>
      </c>
      <c r="CK322" s="110"/>
      <c r="CL322" s="104">
        <f>(CK322*$E322*$F322*$G322*$M322*$CL$11)</f>
        <v>0</v>
      </c>
      <c r="CM322" s="104"/>
      <c r="CN322" s="104">
        <f>(CM322*$E322*$F322*$G322*$M322*$CN$11)</f>
        <v>0</v>
      </c>
      <c r="CO322" s="104"/>
      <c r="CP322" s="104">
        <f>(CO322*$E322*$F322*$G322*$N322*$CP$11)</f>
        <v>0</v>
      </c>
      <c r="CQ322" s="104"/>
      <c r="CR322" s="111"/>
      <c r="CS322" s="104"/>
      <c r="CT322" s="104">
        <f>(CS322*$E322*$F322*$G322*$L322*CT$11)/12*6+(CS322*$E322*$F322*$G322*1*CT$11)/12*6</f>
        <v>0</v>
      </c>
      <c r="CU322" s="105">
        <f t="shared" ref="CU322:CU334" si="1023">SUM(P322,R322,T322,V322,X322,Z322,AB322,AD322,AF322,AL322,BO322,AH322,AR322,CA322,AT322,AW322,AJ322,BA322,AN322,BC322,CC322,BE322,BG322,BI322,BQ322,BK322,BM322,BS322,BU322,BW322,BY322,CE322,AY322,AP322,CG322,CI322,CK322,CM322,CO322,CQ322,CS322)</f>
        <v>177</v>
      </c>
      <c r="CV322" s="105">
        <f t="shared" ref="CV322:CV334" si="1024">SUM(Q322,S322,U322,W322,Y322,AA322,AC322,AE322,AG322,AM322,BP322,AI322,AS322,CB322,AU322,AX322,AK322,BB322,AO322,BD322,CD322,BF322,BH322,BJ322,BR322,BL322,BN322,BT322,BV322,BX322,BZ322,CF322,AZ322,AQ322,CH322,CJ322,CL322,CN322,CP322,CR322,CT322)</f>
        <v>9444111.5260799993</v>
      </c>
    </row>
    <row r="323" spans="1:100" ht="34.5" customHeight="1" x14ac:dyDescent="0.25">
      <c r="A323" s="76"/>
      <c r="B323" s="98">
        <v>281</v>
      </c>
      <c r="C323" s="99" t="s">
        <v>727</v>
      </c>
      <c r="D323" s="126" t="s">
        <v>728</v>
      </c>
      <c r="E323" s="80">
        <v>28004</v>
      </c>
      <c r="F323" s="101">
        <v>1.52</v>
      </c>
      <c r="G323" s="89">
        <v>1</v>
      </c>
      <c r="H323" s="90"/>
      <c r="I323" s="90"/>
      <c r="J323" s="90"/>
      <c r="K323" s="53"/>
      <c r="L323" s="91">
        <v>1.4</v>
      </c>
      <c r="M323" s="91">
        <v>1.68</v>
      </c>
      <c r="N323" s="91">
        <v>2.23</v>
      </c>
      <c r="O323" s="92">
        <v>2.57</v>
      </c>
      <c r="P323" s="104">
        <v>50</v>
      </c>
      <c r="Q323" s="104">
        <f t="shared" ref="Q323:Q326" si="1025">(P323*$E323*$F323*$G323*$L323)</f>
        <v>2979625.5999999996</v>
      </c>
      <c r="R323" s="104">
        <v>60</v>
      </c>
      <c r="S323" s="108">
        <f t="shared" ref="S323:S326" si="1026">(R323*$E323*$F323*$G323*$L323)</f>
        <v>3575550.7199999997</v>
      </c>
      <c r="T323" s="104">
        <v>6</v>
      </c>
      <c r="U323" s="104">
        <f t="shared" ref="U323:U326" si="1027">(T323*$E323*$F323*$G323*$L323)</f>
        <v>357555.07199999999</v>
      </c>
      <c r="V323" s="104"/>
      <c r="W323" s="104">
        <f t="shared" ref="W323:W326" si="1028">(V323*$E323*$F323*$G323*$L323)</f>
        <v>0</v>
      </c>
      <c r="X323" s="104"/>
      <c r="Y323" s="104">
        <f t="shared" ref="Y323:Y326" si="1029">(X323*$E323*$F323*$G323*$L323)</f>
        <v>0</v>
      </c>
      <c r="Z323" s="104"/>
      <c r="AA323" s="104">
        <f t="shared" ref="AA323:AA326" si="1030">(Z323*$E323*$F323*$G323*$L323)</f>
        <v>0</v>
      </c>
      <c r="AB323" s="104"/>
      <c r="AC323" s="104"/>
      <c r="AD323" s="104"/>
      <c r="AE323" s="104">
        <f t="shared" ref="AE323:AE326" si="1031">(AD323*$E323*$F323*$G323*$L323)</f>
        <v>0</v>
      </c>
      <c r="AF323" s="104">
        <v>0</v>
      </c>
      <c r="AG323" s="104">
        <f t="shared" ref="AG323:AG326" si="1032">(AF323*$E323*$F323*$G323*$L323)</f>
        <v>0</v>
      </c>
      <c r="AH323" s="104"/>
      <c r="AI323" s="104">
        <f t="shared" ref="AI323:AI326" si="1033">(AH323*$E323*$F323*$G323*$L323)</f>
        <v>0</v>
      </c>
      <c r="AJ323" s="104">
        <v>70</v>
      </c>
      <c r="AK323" s="105">
        <f t="shared" ref="AK323:AK326" si="1034">(AJ323*$E323*$F323*$G323*$M323)</f>
        <v>5005771.0080000004</v>
      </c>
      <c r="AL323" s="109"/>
      <c r="AM323" s="104">
        <f>AL323*E323*F323*G323*M323</f>
        <v>0</v>
      </c>
      <c r="AN323" s="104"/>
      <c r="AO323" s="108">
        <f t="shared" ref="AO323:AO326" si="1035">(AN323*$E323*$F323*$G323*$M323)</f>
        <v>0</v>
      </c>
      <c r="AP323" s="104"/>
      <c r="AQ323" s="104">
        <f t="shared" ref="AQ323:AQ326" si="1036">(AP323*$E323*$F323*$G323*$L323)</f>
        <v>0</v>
      </c>
      <c r="AR323" s="104"/>
      <c r="AS323" s="104"/>
      <c r="AT323" s="104"/>
      <c r="AU323" s="104">
        <f t="shared" ref="AU323:AU326" si="1037">(AT323*$E323*$F323*$G323*$L323)</f>
        <v>0</v>
      </c>
      <c r="AV323" s="88" t="e">
        <f>AU323-#REF!</f>
        <v>#REF!</v>
      </c>
      <c r="AW323" s="104">
        <v>99</v>
      </c>
      <c r="AX323" s="104">
        <f t="shared" ref="AX323:AX326" si="1038">(AW323*$E323*$F323*$G323*$M323)</f>
        <v>7079590.4255999997</v>
      </c>
      <c r="AY323" s="104"/>
      <c r="AZ323" s="104">
        <f t="shared" ref="AZ323:AZ326" si="1039">(AY323*$E323*$F323*$G323*$M323)</f>
        <v>0</v>
      </c>
      <c r="BA323" s="104"/>
      <c r="BB323" s="104">
        <f t="shared" ref="BB323:BB326" si="1040">(BA323*$E323*$F323*$G323*$M323)</f>
        <v>0</v>
      </c>
      <c r="BC323" s="104">
        <v>20</v>
      </c>
      <c r="BD323" s="104"/>
      <c r="BE323" s="104">
        <v>2</v>
      </c>
      <c r="BF323" s="104">
        <f t="shared" ref="BF323:BF326" si="1041">(BE323*$E323*$F323*$G323*$M323)</f>
        <v>143022.0288</v>
      </c>
      <c r="BG323" s="104">
        <v>10</v>
      </c>
      <c r="BH323" s="104"/>
      <c r="BI323" s="104">
        <v>22</v>
      </c>
      <c r="BJ323" s="108"/>
      <c r="BK323" s="104"/>
      <c r="BL323" s="104">
        <f t="shared" ref="BL323:BL326" si="1042">(BK323*$E323*$F323*$G323*$L323)</f>
        <v>0</v>
      </c>
      <c r="BM323" s="104"/>
      <c r="BN323" s="104">
        <f t="shared" ref="BN323:BN326" si="1043">(BM323*$E323*$F323*$G323*$L323)</f>
        <v>0</v>
      </c>
      <c r="BO323" s="104"/>
      <c r="BP323" s="104">
        <f t="shared" ref="BP323:BP326" si="1044">(BO323*$E323*$F323*$G323*$L323)</f>
        <v>0</v>
      </c>
      <c r="BQ323" s="104">
        <v>2</v>
      </c>
      <c r="BR323" s="104"/>
      <c r="BS323" s="104"/>
      <c r="BT323" s="104">
        <f t="shared" ref="BT323:BT326" si="1045">(BS323*$E323*$F323*$G323*$L323)</f>
        <v>0</v>
      </c>
      <c r="BU323" s="104"/>
      <c r="BV323" s="104">
        <f t="shared" ref="BV323:BV326" si="1046">(BU323*$E323*$F323*$G323*$L323)</f>
        <v>0</v>
      </c>
      <c r="BW323" s="104">
        <v>5</v>
      </c>
      <c r="BX323" s="104"/>
      <c r="BY323" s="104">
        <v>15</v>
      </c>
      <c r="BZ323" s="104"/>
      <c r="CA323" s="104">
        <v>13</v>
      </c>
      <c r="CB323" s="104"/>
      <c r="CC323" s="104">
        <v>12</v>
      </c>
      <c r="CD323" s="104"/>
      <c r="CE323" s="109"/>
      <c r="CF323" s="104">
        <f t="shared" ref="CF323:CF326" si="1047">(CE323*$E323*$F323*$G323*$M323)</f>
        <v>0</v>
      </c>
      <c r="CG323" s="104"/>
      <c r="CH323" s="108">
        <f t="shared" ref="CH323:CH326" si="1048">(CG323*$E323*$F323*$G323*$M323)</f>
        <v>0</v>
      </c>
      <c r="CI323" s="104"/>
      <c r="CJ323" s="104">
        <f t="shared" ref="CJ323:CJ326" si="1049">(CI323*$E323*$F323*$G323*$M323)</f>
        <v>0</v>
      </c>
      <c r="CK323" s="110"/>
      <c r="CL323" s="104">
        <f t="shared" ref="CL323:CL326" si="1050">(CK323*$E323*$F323*$G323*$M323)</f>
        <v>0</v>
      </c>
      <c r="CM323" s="104">
        <v>5</v>
      </c>
      <c r="CN323" s="104">
        <f t="shared" ref="CN323:CN326" si="1051">(CM323*$E323*$F323*$G323*$M323)</f>
        <v>357555.07199999999</v>
      </c>
      <c r="CO323" s="104"/>
      <c r="CP323" s="104">
        <f t="shared" ref="CP323:CP326" si="1052">(CO323*$E323*$F323*$G323*$N323)</f>
        <v>0</v>
      </c>
      <c r="CQ323" s="104">
        <v>2</v>
      </c>
      <c r="CR323" s="108"/>
      <c r="CS323" s="104"/>
      <c r="CT323" s="104"/>
      <c r="CU323" s="105">
        <f t="shared" si="1023"/>
        <v>393</v>
      </c>
      <c r="CV323" s="105">
        <f t="shared" si="1024"/>
        <v>19498669.926399998</v>
      </c>
    </row>
    <row r="324" spans="1:100" ht="34.5" customHeight="1" x14ac:dyDescent="0.25">
      <c r="A324" s="76"/>
      <c r="B324" s="98">
        <v>282</v>
      </c>
      <c r="C324" s="99" t="s">
        <v>729</v>
      </c>
      <c r="D324" s="126" t="s">
        <v>730</v>
      </c>
      <c r="E324" s="80">
        <v>28004</v>
      </c>
      <c r="F324" s="101">
        <v>0.69</v>
      </c>
      <c r="G324" s="89">
        <v>1</v>
      </c>
      <c r="H324" s="90"/>
      <c r="I324" s="90"/>
      <c r="J324" s="90"/>
      <c r="K324" s="53"/>
      <c r="L324" s="91">
        <v>1.4</v>
      </c>
      <c r="M324" s="91">
        <v>1.68</v>
      </c>
      <c r="N324" s="91">
        <v>2.23</v>
      </c>
      <c r="O324" s="92">
        <v>2.57</v>
      </c>
      <c r="P324" s="104">
        <v>0</v>
      </c>
      <c r="Q324" s="104">
        <f t="shared" si="1025"/>
        <v>0</v>
      </c>
      <c r="R324" s="104">
        <v>8</v>
      </c>
      <c r="S324" s="108">
        <f t="shared" si="1026"/>
        <v>216414.91199999998</v>
      </c>
      <c r="T324" s="104">
        <v>19</v>
      </c>
      <c r="U324" s="104">
        <f t="shared" si="1027"/>
        <v>513985.41599999991</v>
      </c>
      <c r="V324" s="104"/>
      <c r="W324" s="104">
        <f t="shared" si="1028"/>
        <v>0</v>
      </c>
      <c r="X324" s="104"/>
      <c r="Y324" s="104">
        <f t="shared" si="1029"/>
        <v>0</v>
      </c>
      <c r="Z324" s="104"/>
      <c r="AA324" s="104">
        <f t="shared" si="1030"/>
        <v>0</v>
      </c>
      <c r="AB324" s="104"/>
      <c r="AC324" s="104"/>
      <c r="AD324" s="104"/>
      <c r="AE324" s="104">
        <f t="shared" si="1031"/>
        <v>0</v>
      </c>
      <c r="AF324" s="104">
        <v>0</v>
      </c>
      <c r="AG324" s="104">
        <f t="shared" si="1032"/>
        <v>0</v>
      </c>
      <c r="AH324" s="104"/>
      <c r="AI324" s="104">
        <f t="shared" si="1033"/>
        <v>0</v>
      </c>
      <c r="AJ324" s="104">
        <v>6</v>
      </c>
      <c r="AK324" s="105">
        <f t="shared" si="1034"/>
        <v>194773.42079999999</v>
      </c>
      <c r="AL324" s="109"/>
      <c r="AM324" s="104">
        <f t="shared" ref="AM324:AM326" si="1053">(AL324*$E324*$F324*$H324*$M324)</f>
        <v>0</v>
      </c>
      <c r="AN324" s="104"/>
      <c r="AO324" s="108">
        <f t="shared" si="1035"/>
        <v>0</v>
      </c>
      <c r="AP324" s="104"/>
      <c r="AQ324" s="104">
        <f t="shared" si="1036"/>
        <v>0</v>
      </c>
      <c r="AR324" s="104"/>
      <c r="AS324" s="104"/>
      <c r="AT324" s="104"/>
      <c r="AU324" s="104">
        <f t="shared" si="1037"/>
        <v>0</v>
      </c>
      <c r="AV324" s="88" t="e">
        <f>AU324-#REF!</f>
        <v>#REF!</v>
      </c>
      <c r="AW324" s="104">
        <v>10</v>
      </c>
      <c r="AX324" s="104">
        <f t="shared" si="1038"/>
        <v>324622.36799999996</v>
      </c>
      <c r="AY324" s="104"/>
      <c r="AZ324" s="104">
        <f t="shared" si="1039"/>
        <v>0</v>
      </c>
      <c r="BA324" s="104"/>
      <c r="BB324" s="104">
        <f t="shared" si="1040"/>
        <v>0</v>
      </c>
      <c r="BC324" s="104">
        <v>16</v>
      </c>
      <c r="BD324" s="104"/>
      <c r="BE324" s="104"/>
      <c r="BF324" s="104">
        <f t="shared" si="1041"/>
        <v>0</v>
      </c>
      <c r="BG324" s="104">
        <v>3</v>
      </c>
      <c r="BH324" s="104"/>
      <c r="BI324" s="104"/>
      <c r="BJ324" s="108">
        <f t="shared" ref="BJ323:BJ326" si="1054">(BI324*$E324*$F324*$G324*$M324)</f>
        <v>0</v>
      </c>
      <c r="BK324" s="104"/>
      <c r="BL324" s="104">
        <f t="shared" si="1042"/>
        <v>0</v>
      </c>
      <c r="BM324" s="104"/>
      <c r="BN324" s="104">
        <f t="shared" si="1043"/>
        <v>0</v>
      </c>
      <c r="BO324" s="104"/>
      <c r="BP324" s="104">
        <f t="shared" si="1044"/>
        <v>0</v>
      </c>
      <c r="BQ324" s="104"/>
      <c r="BR324" s="104">
        <f t="shared" ref="BR323:BR326" si="1055">(BQ324*$E324*$F324*$G324*$M324)</f>
        <v>0</v>
      </c>
      <c r="BS324" s="104"/>
      <c r="BT324" s="104">
        <f t="shared" si="1045"/>
        <v>0</v>
      </c>
      <c r="BU324" s="104"/>
      <c r="BV324" s="104">
        <f t="shared" si="1046"/>
        <v>0</v>
      </c>
      <c r="BW324" s="104">
        <v>2</v>
      </c>
      <c r="BX324" s="104"/>
      <c r="BY324" s="104">
        <v>1</v>
      </c>
      <c r="BZ324" s="104"/>
      <c r="CA324" s="104">
        <v>3</v>
      </c>
      <c r="CB324" s="104"/>
      <c r="CC324" s="104">
        <v>3</v>
      </c>
      <c r="CD324" s="104"/>
      <c r="CE324" s="109"/>
      <c r="CF324" s="104">
        <f t="shared" si="1047"/>
        <v>0</v>
      </c>
      <c r="CG324" s="104"/>
      <c r="CH324" s="108">
        <f t="shared" si="1048"/>
        <v>0</v>
      </c>
      <c r="CI324" s="104"/>
      <c r="CJ324" s="104">
        <f t="shared" si="1049"/>
        <v>0</v>
      </c>
      <c r="CK324" s="110"/>
      <c r="CL324" s="104">
        <f t="shared" si="1050"/>
        <v>0</v>
      </c>
      <c r="CM324" s="104">
        <v>2</v>
      </c>
      <c r="CN324" s="104">
        <f t="shared" si="1051"/>
        <v>64924.47359999999</v>
      </c>
      <c r="CO324" s="104"/>
      <c r="CP324" s="104">
        <f t="shared" si="1052"/>
        <v>0</v>
      </c>
      <c r="CQ324" s="104">
        <v>5</v>
      </c>
      <c r="CR324" s="108"/>
      <c r="CS324" s="104"/>
      <c r="CT324" s="104"/>
      <c r="CU324" s="105">
        <f t="shared" si="1023"/>
        <v>78</v>
      </c>
      <c r="CV324" s="105">
        <f t="shared" si="1024"/>
        <v>1314720.5903999996</v>
      </c>
    </row>
    <row r="325" spans="1:100" ht="30" customHeight="1" x14ac:dyDescent="0.25">
      <c r="A325" s="76"/>
      <c r="B325" s="98">
        <v>283</v>
      </c>
      <c r="C325" s="99" t="s">
        <v>731</v>
      </c>
      <c r="D325" s="126" t="s">
        <v>732</v>
      </c>
      <c r="E325" s="80">
        <v>28004</v>
      </c>
      <c r="F325" s="101">
        <v>0.56000000000000005</v>
      </c>
      <c r="G325" s="89">
        <v>1</v>
      </c>
      <c r="H325" s="90"/>
      <c r="I325" s="90"/>
      <c r="J325" s="90"/>
      <c r="K325" s="53"/>
      <c r="L325" s="91">
        <v>1.4</v>
      </c>
      <c r="M325" s="91">
        <v>1.68</v>
      </c>
      <c r="N325" s="91">
        <v>2.23</v>
      </c>
      <c r="O325" s="92">
        <v>2.57</v>
      </c>
      <c r="P325" s="104">
        <v>50</v>
      </c>
      <c r="Q325" s="104">
        <f t="shared" si="1025"/>
        <v>1097756.8</v>
      </c>
      <c r="R325" s="104">
        <v>60</v>
      </c>
      <c r="S325" s="108">
        <f t="shared" si="1026"/>
        <v>1317308.1600000001</v>
      </c>
      <c r="T325" s="104">
        <v>23</v>
      </c>
      <c r="U325" s="104">
        <f t="shared" si="1027"/>
        <v>504968.12799999997</v>
      </c>
      <c r="V325" s="104"/>
      <c r="W325" s="104">
        <f t="shared" si="1028"/>
        <v>0</v>
      </c>
      <c r="X325" s="104"/>
      <c r="Y325" s="104">
        <f t="shared" si="1029"/>
        <v>0</v>
      </c>
      <c r="Z325" s="104"/>
      <c r="AA325" s="104">
        <f t="shared" si="1030"/>
        <v>0</v>
      </c>
      <c r="AB325" s="104"/>
      <c r="AC325" s="104"/>
      <c r="AD325" s="104"/>
      <c r="AE325" s="104">
        <f t="shared" si="1031"/>
        <v>0</v>
      </c>
      <c r="AF325" s="104">
        <v>0</v>
      </c>
      <c r="AG325" s="104">
        <f t="shared" si="1032"/>
        <v>0</v>
      </c>
      <c r="AH325" s="104"/>
      <c r="AI325" s="104">
        <f t="shared" si="1033"/>
        <v>0</v>
      </c>
      <c r="AJ325" s="104">
        <v>42</v>
      </c>
      <c r="AK325" s="105">
        <f t="shared" si="1034"/>
        <v>1106538.8544000001</v>
      </c>
      <c r="AL325" s="109"/>
      <c r="AM325" s="104">
        <f t="shared" si="1053"/>
        <v>0</v>
      </c>
      <c r="AN325" s="104"/>
      <c r="AO325" s="108">
        <f t="shared" si="1035"/>
        <v>0</v>
      </c>
      <c r="AP325" s="104"/>
      <c r="AQ325" s="104">
        <f t="shared" si="1036"/>
        <v>0</v>
      </c>
      <c r="AR325" s="104"/>
      <c r="AS325" s="104"/>
      <c r="AT325" s="104"/>
      <c r="AU325" s="104">
        <f t="shared" si="1037"/>
        <v>0</v>
      </c>
      <c r="AV325" s="88" t="e">
        <f>AU325-#REF!</f>
        <v>#REF!</v>
      </c>
      <c r="AW325" s="104">
        <v>59</v>
      </c>
      <c r="AX325" s="104">
        <f t="shared" si="1038"/>
        <v>1554423.6288000001</v>
      </c>
      <c r="AY325" s="104"/>
      <c r="AZ325" s="104">
        <f t="shared" si="1039"/>
        <v>0</v>
      </c>
      <c r="BA325" s="104"/>
      <c r="BB325" s="104">
        <f t="shared" si="1040"/>
        <v>0</v>
      </c>
      <c r="BC325" s="104">
        <v>20</v>
      </c>
      <c r="BD325" s="104"/>
      <c r="BE325" s="104">
        <v>3</v>
      </c>
      <c r="BF325" s="104">
        <f t="shared" si="1041"/>
        <v>79038.489600000001</v>
      </c>
      <c r="BG325" s="104">
        <v>7</v>
      </c>
      <c r="BH325" s="104"/>
      <c r="BI325" s="104">
        <v>20</v>
      </c>
      <c r="BJ325" s="108"/>
      <c r="BK325" s="104"/>
      <c r="BL325" s="104">
        <f t="shared" si="1042"/>
        <v>0</v>
      </c>
      <c r="BM325" s="104"/>
      <c r="BN325" s="104">
        <f t="shared" si="1043"/>
        <v>0</v>
      </c>
      <c r="BO325" s="104"/>
      <c r="BP325" s="104">
        <f t="shared" si="1044"/>
        <v>0</v>
      </c>
      <c r="BQ325" s="104"/>
      <c r="BR325" s="104">
        <f t="shared" si="1055"/>
        <v>0</v>
      </c>
      <c r="BS325" s="104"/>
      <c r="BT325" s="104">
        <f t="shared" si="1045"/>
        <v>0</v>
      </c>
      <c r="BU325" s="104"/>
      <c r="BV325" s="104">
        <f t="shared" si="1046"/>
        <v>0</v>
      </c>
      <c r="BW325" s="104">
        <v>4</v>
      </c>
      <c r="BX325" s="104"/>
      <c r="BY325" s="104">
        <v>6</v>
      </c>
      <c r="BZ325" s="104"/>
      <c r="CA325" s="104">
        <v>7</v>
      </c>
      <c r="CB325" s="104"/>
      <c r="CC325" s="104">
        <v>10</v>
      </c>
      <c r="CD325" s="104"/>
      <c r="CE325" s="109"/>
      <c r="CF325" s="104">
        <f t="shared" si="1047"/>
        <v>0</v>
      </c>
      <c r="CG325" s="104"/>
      <c r="CH325" s="108">
        <f>(CG325*$E325*$F325*$G325*$M325)</f>
        <v>0</v>
      </c>
      <c r="CI325" s="104"/>
      <c r="CJ325" s="104">
        <f t="shared" si="1049"/>
        <v>0</v>
      </c>
      <c r="CK325" s="110">
        <v>9</v>
      </c>
      <c r="CL325" s="104"/>
      <c r="CM325" s="104">
        <v>2</v>
      </c>
      <c r="CN325" s="104">
        <f t="shared" si="1051"/>
        <v>52692.326400000005</v>
      </c>
      <c r="CO325" s="104">
        <v>7</v>
      </c>
      <c r="CP325" s="104"/>
      <c r="CQ325" s="104">
        <v>5</v>
      </c>
      <c r="CR325" s="108"/>
      <c r="CS325" s="104"/>
      <c r="CT325" s="104"/>
      <c r="CU325" s="105">
        <f t="shared" si="1023"/>
        <v>334</v>
      </c>
      <c r="CV325" s="105">
        <f t="shared" si="1024"/>
        <v>5712726.3871999998</v>
      </c>
    </row>
    <row r="326" spans="1:100" ht="30" customHeight="1" x14ac:dyDescent="0.25">
      <c r="A326" s="76"/>
      <c r="B326" s="98">
        <v>284</v>
      </c>
      <c r="C326" s="99" t="s">
        <v>733</v>
      </c>
      <c r="D326" s="126" t="s">
        <v>734</v>
      </c>
      <c r="E326" s="80">
        <v>28004</v>
      </c>
      <c r="F326" s="101">
        <v>0.74</v>
      </c>
      <c r="G326" s="89">
        <v>1</v>
      </c>
      <c r="H326" s="90"/>
      <c r="I326" s="90"/>
      <c r="J326" s="90"/>
      <c r="K326" s="53"/>
      <c r="L326" s="91">
        <v>1.4</v>
      </c>
      <c r="M326" s="91">
        <v>1.68</v>
      </c>
      <c r="N326" s="91">
        <v>2.23</v>
      </c>
      <c r="O326" s="92">
        <v>2.57</v>
      </c>
      <c r="P326" s="104">
        <v>5</v>
      </c>
      <c r="Q326" s="104">
        <f t="shared" si="1025"/>
        <v>145060.72</v>
      </c>
      <c r="R326" s="104">
        <v>35</v>
      </c>
      <c r="S326" s="108">
        <f t="shared" si="1026"/>
        <v>1015425.0399999999</v>
      </c>
      <c r="T326" s="104">
        <v>5</v>
      </c>
      <c r="U326" s="104">
        <f t="shared" si="1027"/>
        <v>145060.72</v>
      </c>
      <c r="V326" s="104"/>
      <c r="W326" s="104">
        <f t="shared" si="1028"/>
        <v>0</v>
      </c>
      <c r="X326" s="104"/>
      <c r="Y326" s="104">
        <f t="shared" si="1029"/>
        <v>0</v>
      </c>
      <c r="Z326" s="104"/>
      <c r="AA326" s="104">
        <f t="shared" si="1030"/>
        <v>0</v>
      </c>
      <c r="AB326" s="104"/>
      <c r="AC326" s="104"/>
      <c r="AD326" s="104"/>
      <c r="AE326" s="104">
        <f t="shared" si="1031"/>
        <v>0</v>
      </c>
      <c r="AF326" s="104">
        <v>0</v>
      </c>
      <c r="AG326" s="104">
        <f t="shared" si="1032"/>
        <v>0</v>
      </c>
      <c r="AH326" s="104"/>
      <c r="AI326" s="104">
        <f t="shared" si="1033"/>
        <v>0</v>
      </c>
      <c r="AJ326" s="104">
        <v>80</v>
      </c>
      <c r="AK326" s="105">
        <f t="shared" si="1034"/>
        <v>2785165.824</v>
      </c>
      <c r="AL326" s="109"/>
      <c r="AM326" s="104">
        <f t="shared" si="1053"/>
        <v>0</v>
      </c>
      <c r="AN326" s="104"/>
      <c r="AO326" s="108">
        <f t="shared" si="1035"/>
        <v>0</v>
      </c>
      <c r="AP326" s="104"/>
      <c r="AQ326" s="104">
        <f t="shared" si="1036"/>
        <v>0</v>
      </c>
      <c r="AR326" s="104"/>
      <c r="AS326" s="104"/>
      <c r="AT326" s="104"/>
      <c r="AU326" s="104">
        <f t="shared" si="1037"/>
        <v>0</v>
      </c>
      <c r="AV326" s="88" t="e">
        <f>AU326-#REF!</f>
        <v>#REF!</v>
      </c>
      <c r="AW326" s="104">
        <v>19</v>
      </c>
      <c r="AX326" s="104">
        <f t="shared" si="1038"/>
        <v>661476.88319999992</v>
      </c>
      <c r="AY326" s="104"/>
      <c r="AZ326" s="104">
        <f t="shared" si="1039"/>
        <v>0</v>
      </c>
      <c r="BA326" s="104"/>
      <c r="BB326" s="104">
        <f t="shared" si="1040"/>
        <v>0</v>
      </c>
      <c r="BC326" s="104">
        <v>12</v>
      </c>
      <c r="BD326" s="104"/>
      <c r="BE326" s="104">
        <v>8</v>
      </c>
      <c r="BF326" s="104">
        <f t="shared" si="1041"/>
        <v>278516.58239999996</v>
      </c>
      <c r="BG326" s="104">
        <v>10</v>
      </c>
      <c r="BH326" s="104"/>
      <c r="BI326" s="104">
        <v>5</v>
      </c>
      <c r="BJ326" s="108"/>
      <c r="BK326" s="104"/>
      <c r="BL326" s="104">
        <f t="shared" si="1042"/>
        <v>0</v>
      </c>
      <c r="BM326" s="104"/>
      <c r="BN326" s="104">
        <f t="shared" si="1043"/>
        <v>0</v>
      </c>
      <c r="BO326" s="104"/>
      <c r="BP326" s="104">
        <f t="shared" si="1044"/>
        <v>0</v>
      </c>
      <c r="BQ326" s="104"/>
      <c r="BR326" s="104">
        <f t="shared" si="1055"/>
        <v>0</v>
      </c>
      <c r="BS326" s="104"/>
      <c r="BT326" s="104">
        <f t="shared" si="1045"/>
        <v>0</v>
      </c>
      <c r="BU326" s="104"/>
      <c r="BV326" s="104">
        <f t="shared" si="1046"/>
        <v>0</v>
      </c>
      <c r="BW326" s="104">
        <v>5</v>
      </c>
      <c r="BX326" s="104"/>
      <c r="BY326" s="104">
        <v>6</v>
      </c>
      <c r="BZ326" s="104"/>
      <c r="CA326" s="104">
        <v>9</v>
      </c>
      <c r="CB326" s="104"/>
      <c r="CC326" s="104">
        <v>12</v>
      </c>
      <c r="CD326" s="104"/>
      <c r="CE326" s="109"/>
      <c r="CF326" s="104">
        <f t="shared" si="1047"/>
        <v>0</v>
      </c>
      <c r="CG326" s="104"/>
      <c r="CH326" s="108">
        <f t="shared" si="1048"/>
        <v>0</v>
      </c>
      <c r="CI326" s="104"/>
      <c r="CJ326" s="104">
        <f t="shared" si="1049"/>
        <v>0</v>
      </c>
      <c r="CK326" s="110">
        <v>1</v>
      </c>
      <c r="CL326" s="104"/>
      <c r="CM326" s="104">
        <v>3</v>
      </c>
      <c r="CN326" s="104">
        <f t="shared" si="1051"/>
        <v>104443.7184</v>
      </c>
      <c r="CO326" s="104">
        <v>7</v>
      </c>
      <c r="CP326" s="104"/>
      <c r="CQ326" s="104">
        <v>5</v>
      </c>
      <c r="CR326" s="108"/>
      <c r="CS326" s="104"/>
      <c r="CT326" s="104"/>
      <c r="CU326" s="105">
        <f t="shared" si="1023"/>
        <v>227</v>
      </c>
      <c r="CV326" s="105">
        <f t="shared" si="1024"/>
        <v>5135149.4879999999</v>
      </c>
    </row>
    <row r="327" spans="1:100" ht="30" customHeight="1" x14ac:dyDescent="0.25">
      <c r="A327" s="76"/>
      <c r="B327" s="98">
        <v>285</v>
      </c>
      <c r="C327" s="99" t="s">
        <v>735</v>
      </c>
      <c r="D327" s="126" t="s">
        <v>736</v>
      </c>
      <c r="E327" s="80">
        <v>28004</v>
      </c>
      <c r="F327" s="101">
        <v>1.44</v>
      </c>
      <c r="G327" s="89">
        <v>1</v>
      </c>
      <c r="H327" s="90"/>
      <c r="I327" s="90"/>
      <c r="J327" s="90"/>
      <c r="K327" s="53"/>
      <c r="L327" s="102">
        <v>1.4</v>
      </c>
      <c r="M327" s="102">
        <v>1.68</v>
      </c>
      <c r="N327" s="102">
        <v>2.23</v>
      </c>
      <c r="O327" s="103">
        <v>2.57</v>
      </c>
      <c r="P327" s="104">
        <v>209</v>
      </c>
      <c r="Q327" s="104">
        <f t="shared" ref="Q327:Q332" si="1056">(P327*$E327*$F327*$G327*$L327*$Q$11)</f>
        <v>12979249.113599999</v>
      </c>
      <c r="R327" s="104">
        <v>450</v>
      </c>
      <c r="S327" s="104">
        <f t="shared" ref="S327:S332" si="1057">(R327*$E327*$F327*$G327*$L327*$S$11)</f>
        <v>27945751.68</v>
      </c>
      <c r="T327" s="104">
        <v>257</v>
      </c>
      <c r="U327" s="104">
        <f t="shared" ref="U327:U332" si="1058">(T327*$E327*$F327*$G327*$L327*$U$11)</f>
        <v>20312891.827199996</v>
      </c>
      <c r="V327" s="104"/>
      <c r="W327" s="105">
        <f t="shared" ref="W327:W332" si="1059">(V327*$E327*$F327*$G327*$L327*$W$11)</f>
        <v>0</v>
      </c>
      <c r="X327" s="104"/>
      <c r="Y327" s="104">
        <f t="shared" ref="Y327:Y332" si="1060">(X327*$E327*$F327*$G327*$L327*$Y$11)</f>
        <v>0</v>
      </c>
      <c r="Z327" s="104"/>
      <c r="AA327" s="104">
        <f t="shared" ref="AA327:AA332" si="1061">(Z327*$E327*$F327*$G327*$L327*$AA$11)</f>
        <v>0</v>
      </c>
      <c r="AB327" s="104"/>
      <c r="AC327" s="104"/>
      <c r="AD327" s="104"/>
      <c r="AE327" s="104">
        <f t="shared" ref="AE327:AE332" si="1062">(AD327*$E327*$F327*$G327*$L327*$AE$11)</f>
        <v>0</v>
      </c>
      <c r="AF327" s="104">
        <v>4</v>
      </c>
      <c r="AG327" s="105">
        <f t="shared" ref="AG327:AG332" si="1063">(AF327*$E327*$F327*$G327*$L327*$AG$11)</f>
        <v>248406.68160000001</v>
      </c>
      <c r="AH327" s="104">
        <v>5</v>
      </c>
      <c r="AI327" s="104">
        <f t="shared" ref="AI327:AI332" si="1064">(AH327*$E327*$F327*$G327*$L327*$AI$11)</f>
        <v>366964.41599999997</v>
      </c>
      <c r="AJ327" s="104">
        <v>210</v>
      </c>
      <c r="AK327" s="104">
        <f t="shared" ref="AK327:AK332" si="1065">(AJ327*$E327*$F327*$G327*$M327*$AK$11)</f>
        <v>18495006.566399999</v>
      </c>
      <c r="AL327" s="109"/>
      <c r="AM327" s="104">
        <f t="shared" ref="AM327:AM332" si="1066">(AL327*$E327*$F327*$G327*$M327*$AM$11)</f>
        <v>0</v>
      </c>
      <c r="AN327" s="104">
        <v>0</v>
      </c>
      <c r="AO327" s="108">
        <f t="shared" ref="AO327:AO332" si="1067">(AN327*$E327*$F327*$G327*$M327*$AO$11)</f>
        <v>0</v>
      </c>
      <c r="AP327" s="104"/>
      <c r="AQ327" s="104">
        <f t="shared" ref="AQ327:AQ332" si="1068">(AP327*$E327*$F327*$G327*$L327*$AQ$11)</f>
        <v>0</v>
      </c>
      <c r="AR327" s="104"/>
      <c r="AS327" s="105">
        <f t="shared" ref="AS327:AS332" si="1069">(AR327*$E327*$F327*$G327*$L327*$AS$11)</f>
        <v>0</v>
      </c>
      <c r="AT327" s="104"/>
      <c r="AU327" s="104">
        <f t="shared" ref="AU327:AU332" si="1070">(AT327*$E327*$F327*$G327*$L327*$AU$11)</f>
        <v>0</v>
      </c>
      <c r="AV327" s="88" t="e">
        <f>AU327-#REF!</f>
        <v>#REF!</v>
      </c>
      <c r="AW327" s="104">
        <v>257</v>
      </c>
      <c r="AX327" s="104">
        <f t="shared" ref="AX327:AX332" si="1071">(AW327*$E327*$F327*$G327*$M327*$AX$11)</f>
        <v>19152155.151360001</v>
      </c>
      <c r="AY327" s="104"/>
      <c r="AZ327" s="104">
        <f t="shared" ref="AZ327:AZ332" si="1072">(AY327*$E327*$F327*$G327*$M327*$AZ$11)</f>
        <v>0</v>
      </c>
      <c r="BA327" s="104"/>
      <c r="BB327" s="105">
        <f t="shared" ref="BB327:BB332" si="1073">(BA327*$E327*$F327*$G327*$M327*$BB$11)</f>
        <v>0</v>
      </c>
      <c r="BC327" s="104">
        <v>10</v>
      </c>
      <c r="BD327" s="104"/>
      <c r="BE327" s="104"/>
      <c r="BF327" s="104">
        <f t="shared" ref="BF327:BF332" si="1074">(BE327*$E327*$F327*$G327*$M327*$BF$11)</f>
        <v>0</v>
      </c>
      <c r="BG327" s="104">
        <v>10</v>
      </c>
      <c r="BH327" s="105"/>
      <c r="BI327" s="104">
        <v>30</v>
      </c>
      <c r="BJ327" s="108"/>
      <c r="BK327" s="104"/>
      <c r="BL327" s="104">
        <f t="shared" ref="BL327:BL332" si="1075">(BK327*$E327*$F327*$G327*$L327*$BL$11)</f>
        <v>0</v>
      </c>
      <c r="BM327" s="104"/>
      <c r="BN327" s="104">
        <f t="shared" ref="BN327:BN332" si="1076">(BM327*$E327*$F327*$G327*$L327*$BN$11)</f>
        <v>0</v>
      </c>
      <c r="BO327" s="104"/>
      <c r="BP327" s="104">
        <f t="shared" ref="BP327:BP332" si="1077">(BO327*$E327*$F327*$G327*$L327*$BP$11)</f>
        <v>0</v>
      </c>
      <c r="BQ327" s="104">
        <v>3</v>
      </c>
      <c r="BR327" s="104"/>
      <c r="BS327" s="104"/>
      <c r="BT327" s="105">
        <f t="shared" ref="BT327:BT332" si="1078">(BS327*$E327*$F327*$G327*$L327*$BT$11)</f>
        <v>0</v>
      </c>
      <c r="BU327" s="104"/>
      <c r="BV327" s="105">
        <f t="shared" ref="BV327:BV332" si="1079">(BU327*$E327*$F327*$G327*$L327*$BV$11)</f>
        <v>0</v>
      </c>
      <c r="BW327" s="104">
        <v>6</v>
      </c>
      <c r="BX327" s="104"/>
      <c r="BY327" s="104">
        <v>3</v>
      </c>
      <c r="BZ327" s="104"/>
      <c r="CA327" s="104">
        <v>12</v>
      </c>
      <c r="CB327" s="104"/>
      <c r="CC327" s="104">
        <v>12</v>
      </c>
      <c r="CD327" s="104"/>
      <c r="CE327" s="109"/>
      <c r="CF327" s="104">
        <f t="shared" ref="CF327:CF332" si="1080">(CE327*$E327*$F327*$G327*$M327*$CF$11)</f>
        <v>0</v>
      </c>
      <c r="CG327" s="104"/>
      <c r="CH327" s="108"/>
      <c r="CI327" s="104"/>
      <c r="CJ327" s="104">
        <f t="shared" ref="CJ327:CJ332" si="1081">(CI327*$E327*$F327*$G327*$M327*$CJ$11)</f>
        <v>0</v>
      </c>
      <c r="CK327" s="110">
        <v>1</v>
      </c>
      <c r="CL327" s="104"/>
      <c r="CM327" s="104">
        <v>10</v>
      </c>
      <c r="CN327" s="104">
        <f t="shared" ref="CN327:CN332" si="1082">(CM327*$E327*$F327*$G327*$M327*$CN$11)</f>
        <v>677472.76799999992</v>
      </c>
      <c r="CO327" s="104"/>
      <c r="CP327" s="104">
        <f t="shared" ref="CP327:CP332" si="1083">(CO327*$E327*$F327*$G327*$N327*$CP$11)</f>
        <v>0</v>
      </c>
      <c r="CQ327" s="104">
        <v>10</v>
      </c>
      <c r="CR327" s="111"/>
      <c r="CS327" s="104"/>
      <c r="CT327" s="104">
        <f t="shared" ref="CT327:CT332" si="1084">(CS327*$E327*$F327*$G327*$L327*CT$11)/12*6+(CS327*$E327*$F327*$G327*1*CT$11)/12*6</f>
        <v>0</v>
      </c>
      <c r="CU327" s="105">
        <f t="shared" si="1023"/>
        <v>1499</v>
      </c>
      <c r="CV327" s="105">
        <f t="shared" si="1024"/>
        <v>100177898.20416</v>
      </c>
    </row>
    <row r="328" spans="1:100" ht="30" customHeight="1" x14ac:dyDescent="0.25">
      <c r="A328" s="76"/>
      <c r="B328" s="98">
        <v>286</v>
      </c>
      <c r="C328" s="99" t="s">
        <v>737</v>
      </c>
      <c r="D328" s="126" t="s">
        <v>738</v>
      </c>
      <c r="E328" s="80">
        <v>28004</v>
      </c>
      <c r="F328" s="101">
        <v>7.07</v>
      </c>
      <c r="G328" s="94">
        <v>0.8</v>
      </c>
      <c r="H328" s="157"/>
      <c r="I328" s="157"/>
      <c r="J328" s="157"/>
      <c r="K328" s="53"/>
      <c r="L328" s="102">
        <v>1.4</v>
      </c>
      <c r="M328" s="102">
        <v>1.68</v>
      </c>
      <c r="N328" s="102">
        <v>2.23</v>
      </c>
      <c r="O328" s="103">
        <v>2.57</v>
      </c>
      <c r="P328" s="104">
        <v>1</v>
      </c>
      <c r="Q328" s="104">
        <f t="shared" si="1056"/>
        <v>243921.56096</v>
      </c>
      <c r="R328" s="104">
        <v>94</v>
      </c>
      <c r="S328" s="104">
        <f t="shared" si="1057"/>
        <v>22928626.730240002</v>
      </c>
      <c r="T328" s="104"/>
      <c r="U328" s="104">
        <f t="shared" si="1058"/>
        <v>0</v>
      </c>
      <c r="V328" s="104"/>
      <c r="W328" s="105">
        <f t="shared" si="1059"/>
        <v>0</v>
      </c>
      <c r="X328" s="104"/>
      <c r="Y328" s="104">
        <f t="shared" si="1060"/>
        <v>0</v>
      </c>
      <c r="Z328" s="104"/>
      <c r="AA328" s="104">
        <f t="shared" si="1061"/>
        <v>0</v>
      </c>
      <c r="AB328" s="104"/>
      <c r="AC328" s="104"/>
      <c r="AD328" s="104"/>
      <c r="AE328" s="104">
        <f t="shared" si="1062"/>
        <v>0</v>
      </c>
      <c r="AF328" s="104">
        <v>0</v>
      </c>
      <c r="AG328" s="105">
        <f t="shared" si="1063"/>
        <v>0</v>
      </c>
      <c r="AH328" s="104"/>
      <c r="AI328" s="104">
        <f t="shared" si="1064"/>
        <v>0</v>
      </c>
      <c r="AJ328" s="104">
        <v>25</v>
      </c>
      <c r="AK328" s="104">
        <f t="shared" si="1065"/>
        <v>8648128.0703999996</v>
      </c>
      <c r="AL328" s="109"/>
      <c r="AM328" s="104">
        <f t="shared" si="1066"/>
        <v>0</v>
      </c>
      <c r="AN328" s="104"/>
      <c r="AO328" s="108">
        <f t="shared" si="1067"/>
        <v>0</v>
      </c>
      <c r="AP328" s="104"/>
      <c r="AQ328" s="104">
        <f t="shared" si="1068"/>
        <v>0</v>
      </c>
      <c r="AR328" s="104"/>
      <c r="AS328" s="105">
        <f t="shared" si="1069"/>
        <v>0</v>
      </c>
      <c r="AT328" s="104"/>
      <c r="AU328" s="104">
        <f t="shared" si="1070"/>
        <v>0</v>
      </c>
      <c r="AV328" s="88" t="e">
        <f>AU328-#REF!</f>
        <v>#REF!</v>
      </c>
      <c r="AW328" s="104">
        <v>0</v>
      </c>
      <c r="AX328" s="104">
        <f t="shared" si="1071"/>
        <v>0</v>
      </c>
      <c r="AY328" s="104"/>
      <c r="AZ328" s="104">
        <f t="shared" si="1072"/>
        <v>0</v>
      </c>
      <c r="BA328" s="104"/>
      <c r="BB328" s="105">
        <f t="shared" si="1073"/>
        <v>0</v>
      </c>
      <c r="BC328" s="104"/>
      <c r="BD328" s="104">
        <f t="shared" ref="BD327:BD332" si="1085">(BC328*$E328*$F328*$G328*$M328*$BD$11)</f>
        <v>0</v>
      </c>
      <c r="BE328" s="104"/>
      <c r="BF328" s="104">
        <f t="shared" si="1074"/>
        <v>0</v>
      </c>
      <c r="BG328" s="104">
        <v>1</v>
      </c>
      <c r="BH328" s="105"/>
      <c r="BI328" s="104"/>
      <c r="BJ328" s="108">
        <f t="shared" ref="BJ327:BJ332" si="1086">(BI328*$E328*$F328*$G328*$M328*$BJ$11)</f>
        <v>0</v>
      </c>
      <c r="BK328" s="104"/>
      <c r="BL328" s="104">
        <f t="shared" si="1075"/>
        <v>0</v>
      </c>
      <c r="BM328" s="104"/>
      <c r="BN328" s="104">
        <f t="shared" si="1076"/>
        <v>0</v>
      </c>
      <c r="BO328" s="104"/>
      <c r="BP328" s="104">
        <f t="shared" si="1077"/>
        <v>0</v>
      </c>
      <c r="BQ328" s="104"/>
      <c r="BR328" s="104">
        <f t="shared" ref="BR327:BR332" si="1087">(BQ328*$E328*$F328*$G328*$M328*$BR$11)</f>
        <v>0</v>
      </c>
      <c r="BS328" s="104"/>
      <c r="BT328" s="105">
        <f t="shared" si="1078"/>
        <v>0</v>
      </c>
      <c r="BU328" s="104"/>
      <c r="BV328" s="105">
        <f t="shared" si="1079"/>
        <v>0</v>
      </c>
      <c r="BW328" s="104"/>
      <c r="BX328" s="104">
        <f t="shared" ref="BX327:BX332" si="1088">(BW328*$E328*$F328*$G328*$L328*$BX$11)</f>
        <v>0</v>
      </c>
      <c r="BY328" s="104"/>
      <c r="BZ328" s="104">
        <f t="shared" ref="BZ327:BZ332" si="1089">(BY328*$E328*$F328*$G328*$L328*$BZ$11)</f>
        <v>0</v>
      </c>
      <c r="CA328" s="104"/>
      <c r="CB328" s="104">
        <f t="shared" ref="CB327:CB332" si="1090">(CA328*$E328*$F328*$G328*$L328*$CB$11)</f>
        <v>0</v>
      </c>
      <c r="CC328" s="104">
        <v>5</v>
      </c>
      <c r="CD328" s="104"/>
      <c r="CE328" s="109"/>
      <c r="CF328" s="104">
        <f t="shared" si="1080"/>
        <v>0</v>
      </c>
      <c r="CG328" s="104"/>
      <c r="CH328" s="108"/>
      <c r="CI328" s="104"/>
      <c r="CJ328" s="104">
        <f t="shared" si="1081"/>
        <v>0</v>
      </c>
      <c r="CK328" s="110"/>
      <c r="CL328" s="104">
        <f t="shared" ref="CL327:CL332" si="1091">(CK328*$E328*$F328*$G328*$M328*$CL$11)</f>
        <v>0</v>
      </c>
      <c r="CM328" s="104"/>
      <c r="CN328" s="104">
        <f t="shared" si="1082"/>
        <v>0</v>
      </c>
      <c r="CO328" s="104"/>
      <c r="CP328" s="104">
        <f t="shared" si="1083"/>
        <v>0</v>
      </c>
      <c r="CQ328" s="104">
        <v>1</v>
      </c>
      <c r="CR328" s="111"/>
      <c r="CS328" s="104"/>
      <c r="CT328" s="104">
        <f t="shared" si="1084"/>
        <v>0</v>
      </c>
      <c r="CU328" s="105">
        <f t="shared" si="1023"/>
        <v>127</v>
      </c>
      <c r="CV328" s="105">
        <f t="shared" si="1024"/>
        <v>31820676.3616</v>
      </c>
    </row>
    <row r="329" spans="1:100" ht="26.25" customHeight="1" x14ac:dyDescent="0.25">
      <c r="A329" s="76"/>
      <c r="B329" s="98">
        <v>287</v>
      </c>
      <c r="C329" s="99" t="s">
        <v>739</v>
      </c>
      <c r="D329" s="126" t="s">
        <v>740</v>
      </c>
      <c r="E329" s="80">
        <v>28004</v>
      </c>
      <c r="F329" s="101">
        <v>4.46</v>
      </c>
      <c r="G329" s="94">
        <v>0.9</v>
      </c>
      <c r="H329" s="157"/>
      <c r="I329" s="157"/>
      <c r="J329" s="157"/>
      <c r="K329" s="53"/>
      <c r="L329" s="102">
        <v>1.4</v>
      </c>
      <c r="M329" s="102">
        <v>1.68</v>
      </c>
      <c r="N329" s="102">
        <v>2.23</v>
      </c>
      <c r="O329" s="103">
        <v>2.57</v>
      </c>
      <c r="P329" s="104">
        <v>50</v>
      </c>
      <c r="Q329" s="104">
        <f t="shared" si="1056"/>
        <v>8655420.311999999</v>
      </c>
      <c r="R329" s="104">
        <v>260</v>
      </c>
      <c r="S329" s="104">
        <f t="shared" si="1057"/>
        <v>45008185.622400001</v>
      </c>
      <c r="T329" s="104"/>
      <c r="U329" s="104">
        <f t="shared" si="1058"/>
        <v>0</v>
      </c>
      <c r="V329" s="104"/>
      <c r="W329" s="105">
        <f t="shared" si="1059"/>
        <v>0</v>
      </c>
      <c r="X329" s="104"/>
      <c r="Y329" s="104">
        <f t="shared" si="1060"/>
        <v>0</v>
      </c>
      <c r="Z329" s="104"/>
      <c r="AA329" s="104">
        <f t="shared" si="1061"/>
        <v>0</v>
      </c>
      <c r="AB329" s="104"/>
      <c r="AC329" s="104"/>
      <c r="AD329" s="104"/>
      <c r="AE329" s="104">
        <f t="shared" si="1062"/>
        <v>0</v>
      </c>
      <c r="AF329" s="104">
        <v>0</v>
      </c>
      <c r="AG329" s="105">
        <f t="shared" si="1063"/>
        <v>0</v>
      </c>
      <c r="AH329" s="104"/>
      <c r="AI329" s="104">
        <f t="shared" si="1064"/>
        <v>0</v>
      </c>
      <c r="AJ329" s="104"/>
      <c r="AK329" s="104">
        <f t="shared" si="1065"/>
        <v>0</v>
      </c>
      <c r="AL329" s="109"/>
      <c r="AM329" s="104">
        <f t="shared" si="1066"/>
        <v>0</v>
      </c>
      <c r="AN329" s="104"/>
      <c r="AO329" s="108">
        <f t="shared" si="1067"/>
        <v>0</v>
      </c>
      <c r="AP329" s="104"/>
      <c r="AQ329" s="104">
        <f t="shared" si="1068"/>
        <v>0</v>
      </c>
      <c r="AR329" s="104"/>
      <c r="AS329" s="105">
        <f t="shared" si="1069"/>
        <v>0</v>
      </c>
      <c r="AT329" s="104"/>
      <c r="AU329" s="104">
        <f t="shared" si="1070"/>
        <v>0</v>
      </c>
      <c r="AV329" s="88" t="e">
        <f>AU329-#REF!</f>
        <v>#REF!</v>
      </c>
      <c r="AW329" s="104">
        <v>0</v>
      </c>
      <c r="AX329" s="104">
        <f t="shared" si="1071"/>
        <v>0</v>
      </c>
      <c r="AY329" s="104"/>
      <c r="AZ329" s="104">
        <f t="shared" si="1072"/>
        <v>0</v>
      </c>
      <c r="BA329" s="104"/>
      <c r="BB329" s="105">
        <f t="shared" si="1073"/>
        <v>0</v>
      </c>
      <c r="BC329" s="104"/>
      <c r="BD329" s="104">
        <f t="shared" si="1085"/>
        <v>0</v>
      </c>
      <c r="BE329" s="104"/>
      <c r="BF329" s="104">
        <f t="shared" si="1074"/>
        <v>0</v>
      </c>
      <c r="BG329" s="104">
        <v>0</v>
      </c>
      <c r="BH329" s="105">
        <f t="shared" ref="BH327:BH332" si="1092">(BG329*$E329*$F329*$G329*$M329*$BH$11)</f>
        <v>0</v>
      </c>
      <c r="BI329" s="104"/>
      <c r="BJ329" s="108">
        <f t="shared" si="1086"/>
        <v>0</v>
      </c>
      <c r="BK329" s="104"/>
      <c r="BL329" s="104">
        <f t="shared" si="1075"/>
        <v>0</v>
      </c>
      <c r="BM329" s="104"/>
      <c r="BN329" s="104">
        <f t="shared" si="1076"/>
        <v>0</v>
      </c>
      <c r="BO329" s="104"/>
      <c r="BP329" s="104">
        <f t="shared" si="1077"/>
        <v>0</v>
      </c>
      <c r="BQ329" s="104"/>
      <c r="BR329" s="104">
        <f t="shared" si="1087"/>
        <v>0</v>
      </c>
      <c r="BS329" s="104"/>
      <c r="BT329" s="105">
        <f t="shared" si="1078"/>
        <v>0</v>
      </c>
      <c r="BU329" s="104"/>
      <c r="BV329" s="105">
        <f t="shared" si="1079"/>
        <v>0</v>
      </c>
      <c r="BW329" s="104"/>
      <c r="BX329" s="104">
        <f t="shared" si="1088"/>
        <v>0</v>
      </c>
      <c r="BY329" s="104"/>
      <c r="BZ329" s="104">
        <f t="shared" si="1089"/>
        <v>0</v>
      </c>
      <c r="CA329" s="104"/>
      <c r="CB329" s="104">
        <f t="shared" si="1090"/>
        <v>0</v>
      </c>
      <c r="CC329" s="104"/>
      <c r="CD329" s="104">
        <f t="shared" ref="CD327:CD332" si="1093">(CC329*$E329*$F329*$G329*$M329*$CD$11)</f>
        <v>0</v>
      </c>
      <c r="CE329" s="109"/>
      <c r="CF329" s="104">
        <f t="shared" si="1080"/>
        <v>0</v>
      </c>
      <c r="CG329" s="104"/>
      <c r="CH329" s="108">
        <f>(CG329*$E329*$F329*$G329*$L329*CH$11)</f>
        <v>0</v>
      </c>
      <c r="CI329" s="104"/>
      <c r="CJ329" s="104">
        <f t="shared" si="1081"/>
        <v>0</v>
      </c>
      <c r="CK329" s="110"/>
      <c r="CL329" s="104">
        <f t="shared" si="1091"/>
        <v>0</v>
      </c>
      <c r="CM329" s="104"/>
      <c r="CN329" s="104">
        <f t="shared" si="1082"/>
        <v>0</v>
      </c>
      <c r="CO329" s="104"/>
      <c r="CP329" s="104">
        <f t="shared" si="1083"/>
        <v>0</v>
      </c>
      <c r="CQ329" s="104"/>
      <c r="CR329" s="111"/>
      <c r="CS329" s="104"/>
      <c r="CT329" s="104">
        <f t="shared" si="1084"/>
        <v>0</v>
      </c>
      <c r="CU329" s="105">
        <f t="shared" si="1023"/>
        <v>310</v>
      </c>
      <c r="CV329" s="105">
        <f t="shared" si="1024"/>
        <v>53663605.9344</v>
      </c>
    </row>
    <row r="330" spans="1:100" ht="30" customHeight="1" x14ac:dyDescent="0.25">
      <c r="A330" s="76"/>
      <c r="B330" s="98">
        <v>288</v>
      </c>
      <c r="C330" s="99" t="s">
        <v>741</v>
      </c>
      <c r="D330" s="126" t="s">
        <v>742</v>
      </c>
      <c r="E330" s="80">
        <v>28004</v>
      </c>
      <c r="F330" s="101">
        <v>0.79</v>
      </c>
      <c r="G330" s="94">
        <v>0.8</v>
      </c>
      <c r="H330" s="90"/>
      <c r="I330" s="90"/>
      <c r="J330" s="90"/>
      <c r="K330" s="53"/>
      <c r="L330" s="102">
        <v>1.4</v>
      </c>
      <c r="M330" s="102">
        <v>1.68</v>
      </c>
      <c r="N330" s="102">
        <v>2.23</v>
      </c>
      <c r="O330" s="103">
        <v>2.57</v>
      </c>
      <c r="P330" s="104">
        <v>75</v>
      </c>
      <c r="Q330" s="104">
        <f t="shared" si="1056"/>
        <v>2044179.9840000002</v>
      </c>
      <c r="R330" s="104">
        <v>120</v>
      </c>
      <c r="S330" s="104">
        <f t="shared" si="1057"/>
        <v>3270687.9744000006</v>
      </c>
      <c r="T330" s="104">
        <v>50</v>
      </c>
      <c r="U330" s="104">
        <f t="shared" si="1058"/>
        <v>1734455.7439999999</v>
      </c>
      <c r="V330" s="104"/>
      <c r="W330" s="105">
        <f t="shared" si="1059"/>
        <v>0</v>
      </c>
      <c r="X330" s="104"/>
      <c r="Y330" s="104">
        <f t="shared" si="1060"/>
        <v>0</v>
      </c>
      <c r="Z330" s="104"/>
      <c r="AA330" s="104">
        <f t="shared" si="1061"/>
        <v>0</v>
      </c>
      <c r="AB330" s="104"/>
      <c r="AC330" s="104"/>
      <c r="AD330" s="104">
        <v>25</v>
      </c>
      <c r="AE330" s="104">
        <f t="shared" si="1062"/>
        <v>681393.32799999998</v>
      </c>
      <c r="AF330" s="104">
        <v>0</v>
      </c>
      <c r="AG330" s="105">
        <f t="shared" si="1063"/>
        <v>0</v>
      </c>
      <c r="AH330" s="104">
        <v>1</v>
      </c>
      <c r="AI330" s="104">
        <f t="shared" si="1064"/>
        <v>32211.320960000001</v>
      </c>
      <c r="AJ330" s="104">
        <v>180</v>
      </c>
      <c r="AK330" s="104">
        <f t="shared" si="1065"/>
        <v>6957645.3273600005</v>
      </c>
      <c r="AL330" s="109"/>
      <c r="AM330" s="104">
        <f t="shared" si="1066"/>
        <v>0</v>
      </c>
      <c r="AN330" s="104">
        <v>0</v>
      </c>
      <c r="AO330" s="108">
        <f t="shared" si="1067"/>
        <v>0</v>
      </c>
      <c r="AP330" s="104"/>
      <c r="AQ330" s="104">
        <f t="shared" si="1068"/>
        <v>0</v>
      </c>
      <c r="AR330" s="104"/>
      <c r="AS330" s="105">
        <f t="shared" si="1069"/>
        <v>0</v>
      </c>
      <c r="AT330" s="104"/>
      <c r="AU330" s="104">
        <f t="shared" si="1070"/>
        <v>0</v>
      </c>
      <c r="AV330" s="88" t="e">
        <f>AU330-#REF!</f>
        <v>#REF!</v>
      </c>
      <c r="AW330" s="104">
        <v>249</v>
      </c>
      <c r="AX330" s="104">
        <f t="shared" si="1071"/>
        <v>8144013.056256</v>
      </c>
      <c r="AY330" s="104"/>
      <c r="AZ330" s="104">
        <f t="shared" si="1072"/>
        <v>0</v>
      </c>
      <c r="BA330" s="104"/>
      <c r="BB330" s="105">
        <f t="shared" si="1073"/>
        <v>0</v>
      </c>
      <c r="BC330" s="104">
        <v>20</v>
      </c>
      <c r="BD330" s="104"/>
      <c r="BE330" s="104"/>
      <c r="BF330" s="104">
        <f t="shared" si="1074"/>
        <v>0</v>
      </c>
      <c r="BG330" s="104">
        <v>20</v>
      </c>
      <c r="BH330" s="105"/>
      <c r="BI330" s="104">
        <v>65</v>
      </c>
      <c r="BJ330" s="108"/>
      <c r="BK330" s="104"/>
      <c r="BL330" s="104">
        <f t="shared" si="1075"/>
        <v>0</v>
      </c>
      <c r="BM330" s="104"/>
      <c r="BN330" s="104">
        <f t="shared" si="1076"/>
        <v>0</v>
      </c>
      <c r="BO330" s="104"/>
      <c r="BP330" s="104">
        <f t="shared" si="1077"/>
        <v>0</v>
      </c>
      <c r="BQ330" s="104">
        <v>3</v>
      </c>
      <c r="BR330" s="104"/>
      <c r="BS330" s="104"/>
      <c r="BT330" s="105">
        <f t="shared" si="1078"/>
        <v>0</v>
      </c>
      <c r="BU330" s="104"/>
      <c r="BV330" s="105">
        <f t="shared" si="1079"/>
        <v>0</v>
      </c>
      <c r="BW330" s="104">
        <v>6</v>
      </c>
      <c r="BX330" s="104"/>
      <c r="BY330" s="104">
        <v>30</v>
      </c>
      <c r="BZ330" s="104"/>
      <c r="CA330" s="104">
        <v>5</v>
      </c>
      <c r="CB330" s="104"/>
      <c r="CC330" s="104">
        <v>10</v>
      </c>
      <c r="CD330" s="104"/>
      <c r="CE330" s="109"/>
      <c r="CF330" s="104">
        <f t="shared" si="1080"/>
        <v>0</v>
      </c>
      <c r="CG330" s="104"/>
      <c r="CH330" s="108"/>
      <c r="CI330" s="104"/>
      <c r="CJ330" s="104">
        <f t="shared" si="1081"/>
        <v>0</v>
      </c>
      <c r="CK330" s="110">
        <v>1</v>
      </c>
      <c r="CL330" s="104"/>
      <c r="CM330" s="104">
        <v>9</v>
      </c>
      <c r="CN330" s="104">
        <f t="shared" si="1082"/>
        <v>267601.74336000002</v>
      </c>
      <c r="CO330" s="104"/>
      <c r="CP330" s="104">
        <f t="shared" si="1083"/>
        <v>0</v>
      </c>
      <c r="CQ330" s="104">
        <v>5</v>
      </c>
      <c r="CR330" s="111"/>
      <c r="CS330" s="104"/>
      <c r="CT330" s="104">
        <f t="shared" si="1084"/>
        <v>0</v>
      </c>
      <c r="CU330" s="105">
        <f t="shared" si="1023"/>
        <v>874</v>
      </c>
      <c r="CV330" s="105">
        <f t="shared" si="1024"/>
        <v>23132188.478336003</v>
      </c>
    </row>
    <row r="331" spans="1:100" ht="30" customHeight="1" x14ac:dyDescent="0.25">
      <c r="A331" s="76"/>
      <c r="B331" s="98">
        <v>289</v>
      </c>
      <c r="C331" s="99" t="s">
        <v>743</v>
      </c>
      <c r="D331" s="126" t="s">
        <v>744</v>
      </c>
      <c r="E331" s="80">
        <v>28004</v>
      </c>
      <c r="F331" s="101">
        <v>0.93</v>
      </c>
      <c r="G331" s="94">
        <v>0.85</v>
      </c>
      <c r="H331" s="90"/>
      <c r="I331" s="90"/>
      <c r="J331" s="90"/>
      <c r="K331" s="53"/>
      <c r="L331" s="102">
        <v>1.4</v>
      </c>
      <c r="M331" s="102">
        <v>1.68</v>
      </c>
      <c r="N331" s="102">
        <v>2.23</v>
      </c>
      <c r="O331" s="103">
        <v>2.57</v>
      </c>
      <c r="P331" s="104">
        <v>77</v>
      </c>
      <c r="Q331" s="104">
        <f t="shared" si="1056"/>
        <v>2625024.6699600001</v>
      </c>
      <c r="R331" s="104">
        <v>35</v>
      </c>
      <c r="S331" s="104">
        <f t="shared" si="1057"/>
        <v>1193193.0318000002</v>
      </c>
      <c r="T331" s="104">
        <v>250</v>
      </c>
      <c r="U331" s="104">
        <f t="shared" si="1058"/>
        <v>10847209.379999999</v>
      </c>
      <c r="V331" s="104"/>
      <c r="W331" s="105">
        <f t="shared" si="1059"/>
        <v>0</v>
      </c>
      <c r="X331" s="104"/>
      <c r="Y331" s="104">
        <f t="shared" si="1060"/>
        <v>0</v>
      </c>
      <c r="Z331" s="104"/>
      <c r="AA331" s="104">
        <f t="shared" si="1061"/>
        <v>0</v>
      </c>
      <c r="AB331" s="104"/>
      <c r="AC331" s="104"/>
      <c r="AD331" s="104"/>
      <c r="AE331" s="104">
        <f t="shared" si="1062"/>
        <v>0</v>
      </c>
      <c r="AF331" s="104">
        <v>0</v>
      </c>
      <c r="AG331" s="105">
        <f t="shared" si="1063"/>
        <v>0</v>
      </c>
      <c r="AH331" s="104"/>
      <c r="AI331" s="104">
        <f t="shared" si="1064"/>
        <v>0</v>
      </c>
      <c r="AJ331" s="104">
        <v>290</v>
      </c>
      <c r="AK331" s="104">
        <f t="shared" si="1065"/>
        <v>14020792.924320001</v>
      </c>
      <c r="AL331" s="107"/>
      <c r="AM331" s="104">
        <f t="shared" si="1066"/>
        <v>0</v>
      </c>
      <c r="AN331" s="104"/>
      <c r="AO331" s="108">
        <f t="shared" si="1067"/>
        <v>0</v>
      </c>
      <c r="AP331" s="104"/>
      <c r="AQ331" s="104">
        <f t="shared" si="1068"/>
        <v>0</v>
      </c>
      <c r="AR331" s="104"/>
      <c r="AS331" s="105">
        <f t="shared" si="1069"/>
        <v>0</v>
      </c>
      <c r="AT331" s="104"/>
      <c r="AU331" s="104">
        <f t="shared" si="1070"/>
        <v>0</v>
      </c>
      <c r="AV331" s="88" t="e">
        <f>AU331-#REF!</f>
        <v>#REF!</v>
      </c>
      <c r="AW331" s="104">
        <v>98</v>
      </c>
      <c r="AX331" s="104">
        <f t="shared" si="1071"/>
        <v>4009128.5868480005</v>
      </c>
      <c r="AY331" s="104"/>
      <c r="AZ331" s="104">
        <f t="shared" si="1072"/>
        <v>0</v>
      </c>
      <c r="BA331" s="104"/>
      <c r="BB331" s="105">
        <f t="shared" si="1073"/>
        <v>0</v>
      </c>
      <c r="BC331" s="104">
        <v>10</v>
      </c>
      <c r="BD331" s="104"/>
      <c r="BE331" s="104"/>
      <c r="BF331" s="104">
        <f t="shared" si="1074"/>
        <v>0</v>
      </c>
      <c r="BG331" s="104">
        <v>0</v>
      </c>
      <c r="BH331" s="105">
        <f t="shared" si="1092"/>
        <v>0</v>
      </c>
      <c r="BI331" s="104">
        <v>20</v>
      </c>
      <c r="BJ331" s="108"/>
      <c r="BK331" s="104"/>
      <c r="BL331" s="104">
        <f t="shared" si="1075"/>
        <v>0</v>
      </c>
      <c r="BM331" s="104"/>
      <c r="BN331" s="104">
        <f t="shared" si="1076"/>
        <v>0</v>
      </c>
      <c r="BO331" s="104"/>
      <c r="BP331" s="104">
        <f t="shared" si="1077"/>
        <v>0</v>
      </c>
      <c r="BQ331" s="104">
        <v>3</v>
      </c>
      <c r="BR331" s="104"/>
      <c r="BS331" s="104"/>
      <c r="BT331" s="105">
        <f t="shared" si="1078"/>
        <v>0</v>
      </c>
      <c r="BU331" s="104"/>
      <c r="BV331" s="105">
        <f t="shared" si="1079"/>
        <v>0</v>
      </c>
      <c r="BW331" s="104"/>
      <c r="BX331" s="104">
        <f t="shared" si="1088"/>
        <v>0</v>
      </c>
      <c r="BY331" s="104">
        <v>6</v>
      </c>
      <c r="BZ331" s="104"/>
      <c r="CA331" s="104">
        <v>2</v>
      </c>
      <c r="CB331" s="104"/>
      <c r="CC331" s="104">
        <v>7</v>
      </c>
      <c r="CD331" s="104"/>
      <c r="CE331" s="109"/>
      <c r="CF331" s="104">
        <f t="shared" si="1080"/>
        <v>0</v>
      </c>
      <c r="CG331" s="104"/>
      <c r="CH331" s="108"/>
      <c r="CI331" s="104"/>
      <c r="CJ331" s="104">
        <f t="shared" si="1081"/>
        <v>0</v>
      </c>
      <c r="CK331" s="110"/>
      <c r="CL331" s="104">
        <f t="shared" si="1091"/>
        <v>0</v>
      </c>
      <c r="CM331" s="104"/>
      <c r="CN331" s="104">
        <f t="shared" si="1082"/>
        <v>0</v>
      </c>
      <c r="CO331" s="104"/>
      <c r="CP331" s="104">
        <f t="shared" si="1083"/>
        <v>0</v>
      </c>
      <c r="CQ331" s="104">
        <v>1</v>
      </c>
      <c r="CR331" s="111"/>
      <c r="CS331" s="104"/>
      <c r="CT331" s="104">
        <f t="shared" si="1084"/>
        <v>0</v>
      </c>
      <c r="CU331" s="105">
        <f t="shared" si="1023"/>
        <v>799</v>
      </c>
      <c r="CV331" s="105">
        <f t="shared" si="1024"/>
        <v>32695348.592928004</v>
      </c>
    </row>
    <row r="332" spans="1:100" ht="30" customHeight="1" x14ac:dyDescent="0.25">
      <c r="A332" s="76"/>
      <c r="B332" s="98">
        <v>290</v>
      </c>
      <c r="C332" s="99" t="s">
        <v>745</v>
      </c>
      <c r="D332" s="126" t="s">
        <v>746</v>
      </c>
      <c r="E332" s="80">
        <v>28004</v>
      </c>
      <c r="F332" s="101">
        <v>1.37</v>
      </c>
      <c r="G332" s="94">
        <v>0.9</v>
      </c>
      <c r="H332" s="90"/>
      <c r="I332" s="90"/>
      <c r="J332" s="90"/>
      <c r="K332" s="53"/>
      <c r="L332" s="102">
        <v>1.4</v>
      </c>
      <c r="M332" s="102">
        <v>1.68</v>
      </c>
      <c r="N332" s="102">
        <v>2.23</v>
      </c>
      <c r="O332" s="103">
        <v>2.57</v>
      </c>
      <c r="P332" s="185">
        <v>240</v>
      </c>
      <c r="Q332" s="104">
        <f t="shared" si="1056"/>
        <v>12761893.267200002</v>
      </c>
      <c r="R332" s="104">
        <v>1110</v>
      </c>
      <c r="S332" s="104">
        <f t="shared" si="1057"/>
        <v>59023756.360800005</v>
      </c>
      <c r="T332" s="104">
        <v>239</v>
      </c>
      <c r="U332" s="104">
        <f t="shared" si="1058"/>
        <v>16174732.906079998</v>
      </c>
      <c r="V332" s="104"/>
      <c r="W332" s="105">
        <f t="shared" si="1059"/>
        <v>0</v>
      </c>
      <c r="X332" s="104"/>
      <c r="Y332" s="104">
        <f t="shared" si="1060"/>
        <v>0</v>
      </c>
      <c r="Z332" s="104"/>
      <c r="AA332" s="104">
        <f t="shared" si="1061"/>
        <v>0</v>
      </c>
      <c r="AB332" s="104"/>
      <c r="AC332" s="104"/>
      <c r="AD332" s="104">
        <v>55</v>
      </c>
      <c r="AE332" s="104">
        <f t="shared" si="1062"/>
        <v>2924600.5404000008</v>
      </c>
      <c r="AF332" s="104">
        <v>25</v>
      </c>
      <c r="AG332" s="105">
        <f t="shared" si="1063"/>
        <v>1329363.8820000002</v>
      </c>
      <c r="AH332" s="104">
        <v>107</v>
      </c>
      <c r="AI332" s="104">
        <f t="shared" si="1064"/>
        <v>6724164.2176800007</v>
      </c>
      <c r="AJ332" s="104">
        <v>210</v>
      </c>
      <c r="AK332" s="104">
        <f t="shared" si="1065"/>
        <v>15836349.372480003</v>
      </c>
      <c r="AL332" s="109"/>
      <c r="AM332" s="104">
        <f t="shared" si="1066"/>
        <v>0</v>
      </c>
      <c r="AN332" s="104"/>
      <c r="AO332" s="108">
        <f t="shared" si="1067"/>
        <v>0</v>
      </c>
      <c r="AP332" s="104"/>
      <c r="AQ332" s="104">
        <f t="shared" si="1068"/>
        <v>0</v>
      </c>
      <c r="AR332" s="104"/>
      <c r="AS332" s="105">
        <f t="shared" si="1069"/>
        <v>0</v>
      </c>
      <c r="AT332" s="104"/>
      <c r="AU332" s="104">
        <f t="shared" si="1070"/>
        <v>0</v>
      </c>
      <c r="AV332" s="88" t="e">
        <f>AU332-#REF!</f>
        <v>#REF!</v>
      </c>
      <c r="AW332" s="104">
        <v>129</v>
      </c>
      <c r="AX332" s="104">
        <f t="shared" si="1071"/>
        <v>8231421.1573440004</v>
      </c>
      <c r="AY332" s="104"/>
      <c r="AZ332" s="104">
        <f t="shared" si="1072"/>
        <v>0</v>
      </c>
      <c r="BA332" s="104"/>
      <c r="BB332" s="105">
        <f t="shared" si="1073"/>
        <v>0</v>
      </c>
      <c r="BC332" s="104">
        <v>14</v>
      </c>
      <c r="BD332" s="104"/>
      <c r="BE332" s="104"/>
      <c r="BF332" s="104">
        <f t="shared" si="1074"/>
        <v>0</v>
      </c>
      <c r="BG332" s="104">
        <v>16</v>
      </c>
      <c r="BH332" s="105"/>
      <c r="BI332" s="104">
        <v>55</v>
      </c>
      <c r="BJ332" s="108"/>
      <c r="BK332" s="104"/>
      <c r="BL332" s="104">
        <f t="shared" si="1075"/>
        <v>0</v>
      </c>
      <c r="BM332" s="104"/>
      <c r="BN332" s="104">
        <f t="shared" si="1076"/>
        <v>0</v>
      </c>
      <c r="BO332" s="104"/>
      <c r="BP332" s="104">
        <f t="shared" si="1077"/>
        <v>0</v>
      </c>
      <c r="BQ332" s="104">
        <v>4</v>
      </c>
      <c r="BR332" s="104"/>
      <c r="BS332" s="104"/>
      <c r="BT332" s="105">
        <f t="shared" si="1078"/>
        <v>0</v>
      </c>
      <c r="BU332" s="104"/>
      <c r="BV332" s="105">
        <f t="shared" si="1079"/>
        <v>0</v>
      </c>
      <c r="BW332" s="104">
        <v>10</v>
      </c>
      <c r="BX332" s="104"/>
      <c r="BY332" s="104">
        <v>21</v>
      </c>
      <c r="BZ332" s="104"/>
      <c r="CA332" s="104">
        <v>14</v>
      </c>
      <c r="CB332" s="104"/>
      <c r="CC332" s="104">
        <v>2</v>
      </c>
      <c r="CD332" s="104"/>
      <c r="CE332" s="109"/>
      <c r="CF332" s="104">
        <f t="shared" si="1080"/>
        <v>0</v>
      </c>
      <c r="CG332" s="104"/>
      <c r="CH332" s="108"/>
      <c r="CI332" s="104"/>
      <c r="CJ332" s="104">
        <f t="shared" si="1081"/>
        <v>0</v>
      </c>
      <c r="CK332" s="110"/>
      <c r="CL332" s="104">
        <f t="shared" si="1091"/>
        <v>0</v>
      </c>
      <c r="CM332" s="104">
        <v>3</v>
      </c>
      <c r="CN332" s="104">
        <f t="shared" si="1082"/>
        <v>174025.81727999999</v>
      </c>
      <c r="CO332" s="104"/>
      <c r="CP332" s="104">
        <f t="shared" si="1083"/>
        <v>0</v>
      </c>
      <c r="CQ332" s="104"/>
      <c r="CR332" s="111"/>
      <c r="CS332" s="104"/>
      <c r="CT332" s="104">
        <f t="shared" si="1084"/>
        <v>0</v>
      </c>
      <c r="CU332" s="105">
        <f t="shared" si="1023"/>
        <v>2254</v>
      </c>
      <c r="CV332" s="105">
        <f t="shared" si="1024"/>
        <v>123180307.521264</v>
      </c>
    </row>
    <row r="333" spans="1:100" ht="30" customHeight="1" x14ac:dyDescent="0.25">
      <c r="A333" s="76"/>
      <c r="B333" s="98">
        <v>291</v>
      </c>
      <c r="C333" s="99" t="s">
        <v>747</v>
      </c>
      <c r="D333" s="126" t="s">
        <v>748</v>
      </c>
      <c r="E333" s="80">
        <v>28004</v>
      </c>
      <c r="F333" s="101">
        <v>2.42</v>
      </c>
      <c r="G333" s="94">
        <v>0.95</v>
      </c>
      <c r="H333" s="157"/>
      <c r="I333" s="157"/>
      <c r="J333" s="157"/>
      <c r="K333" s="53"/>
      <c r="L333" s="91">
        <v>1.4</v>
      </c>
      <c r="M333" s="91">
        <v>1.68</v>
      </c>
      <c r="N333" s="91">
        <v>2.23</v>
      </c>
      <c r="O333" s="92">
        <v>2.57</v>
      </c>
      <c r="P333" s="104">
        <v>180</v>
      </c>
      <c r="Q333" s="104">
        <f t="shared" ref="Q333:Q334" si="1094">(P333*$E333*$F333*$G333*$L333)</f>
        <v>16224061.391999997</v>
      </c>
      <c r="R333" s="104">
        <v>240</v>
      </c>
      <c r="S333" s="108">
        <f t="shared" ref="S333:S334" si="1095">(R333*$E333*$F333*$G333*$L333)</f>
        <v>21632081.855999999</v>
      </c>
      <c r="T333" s="104">
        <v>30</v>
      </c>
      <c r="U333" s="104">
        <f t="shared" ref="U333:U334" si="1096">(T333*$E333*$F333*$G333*$L333)</f>
        <v>2704010.2319999998</v>
      </c>
      <c r="V333" s="104"/>
      <c r="W333" s="104">
        <f t="shared" ref="W333:W334" si="1097">(V333*$E333*$F333*$G333*$L333)</f>
        <v>0</v>
      </c>
      <c r="X333" s="104">
        <v>1</v>
      </c>
      <c r="Y333" s="104">
        <f t="shared" ref="Y333:Y334" si="1098">(X333*$E333*$F333*$G333*$L333)</f>
        <v>90133.674399999974</v>
      </c>
      <c r="Z333" s="104"/>
      <c r="AA333" s="104">
        <f t="shared" ref="AA333:AA334" si="1099">(Z333*$E333*$F333*$G333*$L333)</f>
        <v>0</v>
      </c>
      <c r="AB333" s="104"/>
      <c r="AC333" s="104"/>
      <c r="AD333" s="104">
        <v>10</v>
      </c>
      <c r="AE333" s="104">
        <f t="shared" ref="AE333:AE334" si="1100">(AD333*$E333*$F333*$G333*$L333)</f>
        <v>901336.74399999972</v>
      </c>
      <c r="AF333" s="104">
        <v>0</v>
      </c>
      <c r="AG333" s="104">
        <f t="shared" ref="AG333:AG334" si="1101">(AF333*$E333*$F333*$G333*$L333)</f>
        <v>0</v>
      </c>
      <c r="AH333" s="104"/>
      <c r="AI333" s="104">
        <f t="shared" ref="AI333:AI334" si="1102">(AH333*$E333*$F333*$G333*$L333)</f>
        <v>0</v>
      </c>
      <c r="AJ333" s="104">
        <v>90</v>
      </c>
      <c r="AK333" s="105">
        <f t="shared" ref="AK333:AK334" si="1103">(AJ333*$E333*$F333*$G333*$M333)</f>
        <v>9734436.8351999987</v>
      </c>
      <c r="AL333" s="107"/>
      <c r="AM333" s="104">
        <f t="shared" ref="AM333:AM334" si="1104">(AL333*$E333*$F333*$H333*$M333)</f>
        <v>0</v>
      </c>
      <c r="AN333" s="104"/>
      <c r="AO333" s="108">
        <f t="shared" ref="AO333:AO334" si="1105">(AN333*$E333*$F333*$G333*$M333)</f>
        <v>0</v>
      </c>
      <c r="AP333" s="104"/>
      <c r="AQ333" s="104">
        <f t="shared" ref="AQ333:AQ334" si="1106">(AP333*$E333*$F333*$G333*$L333)</f>
        <v>0</v>
      </c>
      <c r="AR333" s="104"/>
      <c r="AS333" s="104"/>
      <c r="AT333" s="104"/>
      <c r="AU333" s="104">
        <f t="shared" ref="AU333:AU334" si="1107">(AT333*$E333*$F333*$G333*$L333)</f>
        <v>0</v>
      </c>
      <c r="AV333" s="88" t="e">
        <f>AU333-#REF!</f>
        <v>#REF!</v>
      </c>
      <c r="AW333" s="104">
        <v>13</v>
      </c>
      <c r="AX333" s="104">
        <f t="shared" ref="AX333:AX334" si="1108">(AW333*$E333*$F333*$G333*$M333)</f>
        <v>1406085.3206399998</v>
      </c>
      <c r="AY333" s="104"/>
      <c r="AZ333" s="104">
        <f t="shared" ref="AZ333:AZ334" si="1109">(AY333*$E333*$F333*$G333*$M333)</f>
        <v>0</v>
      </c>
      <c r="BA333" s="104"/>
      <c r="BB333" s="104">
        <f t="shared" ref="BB333:BB334" si="1110">(BA333*$E333*$F333*$G333*$M333)</f>
        <v>0</v>
      </c>
      <c r="BC333" s="104">
        <v>2</v>
      </c>
      <c r="BD333" s="104"/>
      <c r="BE333" s="104"/>
      <c r="BF333" s="104">
        <f t="shared" ref="BF333:BF334" si="1111">(BE333*$E333*$F333*$G333*$M333)</f>
        <v>0</v>
      </c>
      <c r="BG333" s="104">
        <v>3</v>
      </c>
      <c r="BH333" s="104"/>
      <c r="BI333" s="104">
        <v>1</v>
      </c>
      <c r="BJ333" s="108"/>
      <c r="BK333" s="104"/>
      <c r="BL333" s="104">
        <f t="shared" ref="BL333:BL334" si="1112">(BK333*$E333*$F333*$G333*$L333)</f>
        <v>0</v>
      </c>
      <c r="BM333" s="104"/>
      <c r="BN333" s="104">
        <f t="shared" ref="BN333:BN334" si="1113">(BM333*$E333*$F333*$G333*$L333)</f>
        <v>0</v>
      </c>
      <c r="BO333" s="104"/>
      <c r="BP333" s="104">
        <f t="shared" ref="BP333:BP334" si="1114">(BO333*$E333*$F333*$G333*$L333)</f>
        <v>0</v>
      </c>
      <c r="BQ333" s="104"/>
      <c r="BR333" s="104">
        <f t="shared" ref="BR333:BR334" si="1115">(BQ333*$E333*$F333*$G333*$M333)</f>
        <v>0</v>
      </c>
      <c r="BS333" s="104"/>
      <c r="BT333" s="104">
        <f t="shared" ref="BT333:BT334" si="1116">(BS333*$E333*$F333*$G333*$L333)</f>
        <v>0</v>
      </c>
      <c r="BU333" s="104"/>
      <c r="BV333" s="104">
        <f t="shared" ref="BV333:BV334" si="1117">(BU333*$E333*$F333*$G333*$L333)</f>
        <v>0</v>
      </c>
      <c r="BW333" s="104"/>
      <c r="BX333" s="104">
        <f t="shared" ref="BX333:BX334" si="1118">(BW333*$E333*$F333*$G333*$L333)</f>
        <v>0</v>
      </c>
      <c r="BY333" s="104"/>
      <c r="BZ333" s="104">
        <f t="shared" ref="BZ333:BZ334" si="1119">(BY333*$E333*$F333*$G333*$L333)</f>
        <v>0</v>
      </c>
      <c r="CA333" s="104"/>
      <c r="CB333" s="104">
        <f t="shared" ref="CB333:CB334" si="1120">(CA333*$E333*$F333*$G333*$L333)</f>
        <v>0</v>
      </c>
      <c r="CC333" s="104">
        <v>3</v>
      </c>
      <c r="CD333" s="104"/>
      <c r="CE333" s="109"/>
      <c r="CF333" s="104">
        <f t="shared" ref="CF333:CF334" si="1121">(CE333*$E333*$F333*$G333*$M333)</f>
        <v>0</v>
      </c>
      <c r="CG333" s="104"/>
      <c r="CH333" s="108">
        <f>(CG333*$E333*$F333*$G333*$L333)</f>
        <v>0</v>
      </c>
      <c r="CI333" s="104"/>
      <c r="CJ333" s="104">
        <f t="shared" ref="CJ333:CJ334" si="1122">(CI333*$E333*$F333*$G333*$M333)</f>
        <v>0</v>
      </c>
      <c r="CK333" s="110"/>
      <c r="CL333" s="104">
        <f t="shared" ref="CL333:CL334" si="1123">(CK333*$E333*$F333*$G333*$M333)</f>
        <v>0</v>
      </c>
      <c r="CM333" s="104"/>
      <c r="CN333" s="104">
        <f t="shared" ref="CN333:CN334" si="1124">(CM333*$E333*$F333*$G333*$M333)</f>
        <v>0</v>
      </c>
      <c r="CO333" s="104"/>
      <c r="CP333" s="104">
        <f t="shared" ref="CP333:CP334" si="1125">(CO333*$E333*$F333*$G333*$N333)</f>
        <v>0</v>
      </c>
      <c r="CQ333" s="104"/>
      <c r="CR333" s="108"/>
      <c r="CS333" s="104"/>
      <c r="CT333" s="104"/>
      <c r="CU333" s="105">
        <f t="shared" si="1023"/>
        <v>573</v>
      </c>
      <c r="CV333" s="105">
        <f t="shared" si="1024"/>
        <v>52692146.054239996</v>
      </c>
    </row>
    <row r="334" spans="1:100" ht="30" customHeight="1" x14ac:dyDescent="0.25">
      <c r="A334" s="76"/>
      <c r="B334" s="98">
        <v>292</v>
      </c>
      <c r="C334" s="99" t="s">
        <v>749</v>
      </c>
      <c r="D334" s="126" t="s">
        <v>750</v>
      </c>
      <c r="E334" s="80">
        <v>28004</v>
      </c>
      <c r="F334" s="101">
        <v>3.15</v>
      </c>
      <c r="G334" s="94">
        <v>0.95</v>
      </c>
      <c r="H334" s="157"/>
      <c r="I334" s="157"/>
      <c r="J334" s="157"/>
      <c r="K334" s="53"/>
      <c r="L334" s="91">
        <v>1.4</v>
      </c>
      <c r="M334" s="91">
        <v>1.68</v>
      </c>
      <c r="N334" s="91">
        <v>2.23</v>
      </c>
      <c r="O334" s="92">
        <v>2.57</v>
      </c>
      <c r="P334" s="104">
        <v>180</v>
      </c>
      <c r="Q334" s="104">
        <f t="shared" si="1094"/>
        <v>21118096.439999998</v>
      </c>
      <c r="R334" s="104">
        <v>1100</v>
      </c>
      <c r="S334" s="108">
        <f t="shared" si="1095"/>
        <v>129055033.8</v>
      </c>
      <c r="T334" s="104">
        <v>41</v>
      </c>
      <c r="U334" s="104">
        <f t="shared" si="1096"/>
        <v>4810233.0779999997</v>
      </c>
      <c r="V334" s="104"/>
      <c r="W334" s="104">
        <f t="shared" si="1097"/>
        <v>0</v>
      </c>
      <c r="X334" s="104"/>
      <c r="Y334" s="104">
        <f t="shared" si="1098"/>
        <v>0</v>
      </c>
      <c r="Z334" s="104"/>
      <c r="AA334" s="104">
        <f t="shared" si="1099"/>
        <v>0</v>
      </c>
      <c r="AB334" s="104"/>
      <c r="AC334" s="104"/>
      <c r="AD334" s="104">
        <v>10</v>
      </c>
      <c r="AE334" s="104">
        <f t="shared" si="1100"/>
        <v>1173227.5799999998</v>
      </c>
      <c r="AF334" s="104">
        <v>0</v>
      </c>
      <c r="AG334" s="104">
        <f t="shared" si="1101"/>
        <v>0</v>
      </c>
      <c r="AH334" s="104"/>
      <c r="AI334" s="104">
        <f t="shared" si="1102"/>
        <v>0</v>
      </c>
      <c r="AJ334" s="104">
        <v>480</v>
      </c>
      <c r="AK334" s="105">
        <f t="shared" si="1103"/>
        <v>67577908.607999995</v>
      </c>
      <c r="AL334" s="109"/>
      <c r="AM334" s="104">
        <f t="shared" si="1104"/>
        <v>0</v>
      </c>
      <c r="AN334" s="104"/>
      <c r="AO334" s="108">
        <f t="shared" si="1105"/>
        <v>0</v>
      </c>
      <c r="AP334" s="104"/>
      <c r="AQ334" s="104">
        <f t="shared" si="1106"/>
        <v>0</v>
      </c>
      <c r="AR334" s="104"/>
      <c r="AS334" s="104"/>
      <c r="AT334" s="104"/>
      <c r="AU334" s="104">
        <f t="shared" si="1107"/>
        <v>0</v>
      </c>
      <c r="AV334" s="88" t="e">
        <f>AU334-#REF!</f>
        <v>#REF!</v>
      </c>
      <c r="AW334" s="104">
        <v>166</v>
      </c>
      <c r="AX334" s="104">
        <f t="shared" si="1108"/>
        <v>23370693.393599998</v>
      </c>
      <c r="AY334" s="104"/>
      <c r="AZ334" s="104">
        <f t="shared" si="1109"/>
        <v>0</v>
      </c>
      <c r="BA334" s="104"/>
      <c r="BB334" s="104">
        <f t="shared" si="1110"/>
        <v>0</v>
      </c>
      <c r="BC334" s="104">
        <v>2</v>
      </c>
      <c r="BD334" s="104"/>
      <c r="BE334" s="104"/>
      <c r="BF334" s="104">
        <f t="shared" si="1111"/>
        <v>0</v>
      </c>
      <c r="BG334" s="104"/>
      <c r="BH334" s="104">
        <f t="shared" ref="BH333:BH334" si="1126">(BG334*$E334*$F334*$G334*$M334)</f>
        <v>0</v>
      </c>
      <c r="BI334" s="104"/>
      <c r="BJ334" s="108">
        <f t="shared" ref="BJ333:BJ334" si="1127">(BI334*$E334*$F334*$G334*$M334)</f>
        <v>0</v>
      </c>
      <c r="BK334" s="104"/>
      <c r="BL334" s="104">
        <f t="shared" si="1112"/>
        <v>0</v>
      </c>
      <c r="BM334" s="104"/>
      <c r="BN334" s="104">
        <f t="shared" si="1113"/>
        <v>0</v>
      </c>
      <c r="BO334" s="104"/>
      <c r="BP334" s="104">
        <f t="shared" si="1114"/>
        <v>0</v>
      </c>
      <c r="BQ334" s="104"/>
      <c r="BR334" s="104">
        <f t="shared" si="1115"/>
        <v>0</v>
      </c>
      <c r="BS334" s="104"/>
      <c r="BT334" s="104">
        <f t="shared" si="1116"/>
        <v>0</v>
      </c>
      <c r="BU334" s="104"/>
      <c r="BV334" s="104">
        <f t="shared" si="1117"/>
        <v>0</v>
      </c>
      <c r="BW334" s="104"/>
      <c r="BX334" s="104">
        <f t="shared" si="1118"/>
        <v>0</v>
      </c>
      <c r="BY334" s="104"/>
      <c r="BZ334" s="104">
        <f t="shared" si="1119"/>
        <v>0</v>
      </c>
      <c r="CA334" s="104"/>
      <c r="CB334" s="104">
        <f t="shared" si="1120"/>
        <v>0</v>
      </c>
      <c r="CC334" s="104"/>
      <c r="CD334" s="104">
        <f t="shared" ref="CD333:CD334" si="1128">CC334*$E334*$F334*$G334*$M334</f>
        <v>0</v>
      </c>
      <c r="CE334" s="109"/>
      <c r="CF334" s="104">
        <f t="shared" si="1121"/>
        <v>0</v>
      </c>
      <c r="CG334" s="104"/>
      <c r="CH334" s="108">
        <f>(CG334*$E334*$F334*$G334*$L334)</f>
        <v>0</v>
      </c>
      <c r="CI334" s="104"/>
      <c r="CJ334" s="104">
        <f t="shared" si="1122"/>
        <v>0</v>
      </c>
      <c r="CK334" s="110"/>
      <c r="CL334" s="104">
        <f t="shared" si="1123"/>
        <v>0</v>
      </c>
      <c r="CM334" s="104"/>
      <c r="CN334" s="104">
        <f t="shared" si="1124"/>
        <v>0</v>
      </c>
      <c r="CO334" s="104"/>
      <c r="CP334" s="104">
        <f t="shared" si="1125"/>
        <v>0</v>
      </c>
      <c r="CQ334" s="104"/>
      <c r="CR334" s="108"/>
      <c r="CS334" s="104"/>
      <c r="CT334" s="104"/>
      <c r="CU334" s="105">
        <f t="shared" si="1023"/>
        <v>1979</v>
      </c>
      <c r="CV334" s="105">
        <f t="shared" si="1024"/>
        <v>247105192.89960003</v>
      </c>
    </row>
    <row r="335" spans="1:100" ht="15.75" customHeight="1" x14ac:dyDescent="0.25">
      <c r="A335" s="93">
        <v>30</v>
      </c>
      <c r="B335" s="119"/>
      <c r="C335" s="78" t="s">
        <v>751</v>
      </c>
      <c r="D335" s="127" t="s">
        <v>752</v>
      </c>
      <c r="E335" s="80">
        <v>28004</v>
      </c>
      <c r="F335" s="120">
        <v>1.2</v>
      </c>
      <c r="G335" s="128"/>
      <c r="H335" s="90"/>
      <c r="I335" s="90"/>
      <c r="J335" s="90"/>
      <c r="K335" s="95"/>
      <c r="L335" s="96">
        <v>1.4</v>
      </c>
      <c r="M335" s="96">
        <v>1.68</v>
      </c>
      <c r="N335" s="96">
        <v>2.23</v>
      </c>
      <c r="O335" s="97">
        <v>2.57</v>
      </c>
      <c r="P335" s="87">
        <f>SUM(P336:P351)</f>
        <v>2062</v>
      </c>
      <c r="Q335" s="87">
        <f t="shared" ref="Q335:AU335" si="1129">SUM(Q336:Q351)</f>
        <v>116845839.910576</v>
      </c>
      <c r="R335" s="87">
        <f t="shared" si="1129"/>
        <v>3</v>
      </c>
      <c r="S335" s="87">
        <f t="shared" si="1129"/>
        <v>71158.164000000004</v>
      </c>
      <c r="T335" s="87">
        <f t="shared" si="1129"/>
        <v>351</v>
      </c>
      <c r="U335" s="87">
        <f t="shared" si="1129"/>
        <v>13960173.225599997</v>
      </c>
      <c r="V335" s="87">
        <f t="shared" si="1129"/>
        <v>10</v>
      </c>
      <c r="W335" s="87">
        <f t="shared" si="1129"/>
        <v>367748.52799999999</v>
      </c>
      <c r="X335" s="87">
        <f t="shared" si="1129"/>
        <v>98</v>
      </c>
      <c r="Y335" s="87">
        <f t="shared" si="1129"/>
        <v>9146509.6576000005</v>
      </c>
      <c r="Z335" s="87">
        <f t="shared" si="1129"/>
        <v>0</v>
      </c>
      <c r="AA335" s="87">
        <f t="shared" si="1129"/>
        <v>0</v>
      </c>
      <c r="AB335" s="87">
        <f t="shared" si="1129"/>
        <v>0</v>
      </c>
      <c r="AC335" s="87">
        <f t="shared" si="1129"/>
        <v>0</v>
      </c>
      <c r="AD335" s="87">
        <f t="shared" si="1129"/>
        <v>267</v>
      </c>
      <c r="AE335" s="87">
        <f t="shared" si="1129"/>
        <v>13788842.793319998</v>
      </c>
      <c r="AF335" s="87">
        <f t="shared" si="1129"/>
        <v>1929</v>
      </c>
      <c r="AG335" s="87">
        <f t="shared" si="1129"/>
        <v>89707097.869199991</v>
      </c>
      <c r="AH335" s="87">
        <f t="shared" si="1129"/>
        <v>48</v>
      </c>
      <c r="AI335" s="87">
        <f t="shared" si="1129"/>
        <v>2551739.6021599998</v>
      </c>
      <c r="AJ335" s="87">
        <f t="shared" si="1129"/>
        <v>0</v>
      </c>
      <c r="AK335" s="87">
        <f t="shared" si="1129"/>
        <v>0</v>
      </c>
      <c r="AL335" s="87">
        <f t="shared" si="1129"/>
        <v>25</v>
      </c>
      <c r="AM335" s="87">
        <f t="shared" si="1129"/>
        <v>2625065.8358399998</v>
      </c>
      <c r="AN335" s="87">
        <f t="shared" si="1129"/>
        <v>45</v>
      </c>
      <c r="AO335" s="87">
        <f t="shared" si="1129"/>
        <v>1805003.8688640001</v>
      </c>
      <c r="AP335" s="87">
        <f t="shared" si="1129"/>
        <v>0</v>
      </c>
      <c r="AQ335" s="87">
        <f t="shared" si="1129"/>
        <v>0</v>
      </c>
      <c r="AR335" s="87">
        <f t="shared" si="1129"/>
        <v>0</v>
      </c>
      <c r="AS335" s="87">
        <f t="shared" si="1129"/>
        <v>0</v>
      </c>
      <c r="AT335" s="87">
        <f t="shared" si="1129"/>
        <v>157</v>
      </c>
      <c r="AU335" s="87">
        <f t="shared" si="1129"/>
        <v>0</v>
      </c>
      <c r="AV335" s="88" t="e">
        <f>AU335-#REF!</f>
        <v>#REF!</v>
      </c>
      <c r="AW335" s="87">
        <f t="shared" ref="AW335:CV335" si="1130">SUM(AW336:AW351)</f>
        <v>1992</v>
      </c>
      <c r="AX335" s="87">
        <f t="shared" si="1130"/>
        <v>108534247.22179201</v>
      </c>
      <c r="AY335" s="87">
        <f t="shared" si="1130"/>
        <v>165</v>
      </c>
      <c r="AZ335" s="87">
        <f t="shared" si="1130"/>
        <v>6318374.4959999993</v>
      </c>
      <c r="BA335" s="87">
        <f t="shared" si="1130"/>
        <v>0</v>
      </c>
      <c r="BB335" s="87">
        <f t="shared" si="1130"/>
        <v>0</v>
      </c>
      <c r="BC335" s="87">
        <f t="shared" si="1130"/>
        <v>121</v>
      </c>
      <c r="BD335" s="87"/>
      <c r="BE335" s="87">
        <f t="shared" si="1130"/>
        <v>39</v>
      </c>
      <c r="BF335" s="87">
        <f t="shared" si="1130"/>
        <v>1322342.1590400001</v>
      </c>
      <c r="BG335" s="87">
        <f t="shared" si="1130"/>
        <v>216</v>
      </c>
      <c r="BH335" s="87"/>
      <c r="BI335" s="87">
        <f t="shared" si="1130"/>
        <v>245</v>
      </c>
      <c r="BJ335" s="87"/>
      <c r="BK335" s="87">
        <f t="shared" si="1130"/>
        <v>25</v>
      </c>
      <c r="BL335" s="87">
        <f t="shared" si="1130"/>
        <v>842920.39999999991</v>
      </c>
      <c r="BM335" s="87">
        <f t="shared" si="1130"/>
        <v>60</v>
      </c>
      <c r="BN335" s="87">
        <f t="shared" si="1130"/>
        <v>2023008.9599999997</v>
      </c>
      <c r="BO335" s="87">
        <f t="shared" si="1130"/>
        <v>5</v>
      </c>
      <c r="BP335" s="87">
        <f t="shared" si="1130"/>
        <v>236605.79599999997</v>
      </c>
      <c r="BQ335" s="87">
        <f t="shared" si="1130"/>
        <v>174</v>
      </c>
      <c r="BR335" s="87"/>
      <c r="BS335" s="87">
        <f t="shared" si="1130"/>
        <v>15</v>
      </c>
      <c r="BT335" s="87">
        <f t="shared" si="1130"/>
        <v>404601.79199999996</v>
      </c>
      <c r="BU335" s="87">
        <f t="shared" si="1130"/>
        <v>0</v>
      </c>
      <c r="BV335" s="87">
        <f t="shared" si="1130"/>
        <v>0</v>
      </c>
      <c r="BW335" s="87">
        <f t="shared" si="1130"/>
        <v>92</v>
      </c>
      <c r="BX335" s="87"/>
      <c r="BY335" s="87">
        <f t="shared" si="1130"/>
        <v>151</v>
      </c>
      <c r="BZ335" s="87">
        <f t="shared" si="1130"/>
        <v>0</v>
      </c>
      <c r="CA335" s="87">
        <f t="shared" si="1130"/>
        <v>227</v>
      </c>
      <c r="CB335" s="87">
        <f t="shared" si="1130"/>
        <v>0</v>
      </c>
      <c r="CC335" s="87">
        <f t="shared" si="1130"/>
        <v>123</v>
      </c>
      <c r="CD335" s="87"/>
      <c r="CE335" s="87">
        <f t="shared" si="1130"/>
        <v>15</v>
      </c>
      <c r="CF335" s="87">
        <f t="shared" si="1130"/>
        <v>546212.4192</v>
      </c>
      <c r="CG335" s="87">
        <f t="shared" si="1130"/>
        <v>0</v>
      </c>
      <c r="CH335" s="87">
        <f t="shared" si="1130"/>
        <v>0</v>
      </c>
      <c r="CI335" s="87">
        <f t="shared" si="1130"/>
        <v>0</v>
      </c>
      <c r="CJ335" s="87">
        <f t="shared" si="1130"/>
        <v>0</v>
      </c>
      <c r="CK335" s="87">
        <f t="shared" si="1130"/>
        <v>16</v>
      </c>
      <c r="CL335" s="87"/>
      <c r="CM335" s="87">
        <f t="shared" si="1130"/>
        <v>125</v>
      </c>
      <c r="CN335" s="87">
        <f t="shared" si="1130"/>
        <v>4327357.3056000005</v>
      </c>
      <c r="CO335" s="87">
        <f t="shared" si="1130"/>
        <v>29</v>
      </c>
      <c r="CP335" s="87"/>
      <c r="CQ335" s="87">
        <f t="shared" si="1130"/>
        <v>45</v>
      </c>
      <c r="CR335" s="87"/>
      <c r="CS335" s="87">
        <f t="shared" si="1130"/>
        <v>0</v>
      </c>
      <c r="CT335" s="87">
        <f t="shared" si="1130"/>
        <v>0</v>
      </c>
      <c r="CU335" s="87">
        <f t="shared" si="1130"/>
        <v>8875</v>
      </c>
      <c r="CV335" s="87">
        <f t="shared" si="1130"/>
        <v>375424850.00479203</v>
      </c>
    </row>
    <row r="336" spans="1:100" ht="30" customHeight="1" x14ac:dyDescent="0.25">
      <c r="A336" s="76"/>
      <c r="B336" s="98">
        <v>293</v>
      </c>
      <c r="C336" s="99" t="s">
        <v>753</v>
      </c>
      <c r="D336" s="126" t="s">
        <v>754</v>
      </c>
      <c r="E336" s="80">
        <v>28004</v>
      </c>
      <c r="F336" s="101">
        <v>0.86</v>
      </c>
      <c r="G336" s="89">
        <v>1</v>
      </c>
      <c r="H336" s="90"/>
      <c r="I336" s="90"/>
      <c r="J336" s="90"/>
      <c r="K336" s="53"/>
      <c r="L336" s="102">
        <v>1.4</v>
      </c>
      <c r="M336" s="102">
        <v>1.68</v>
      </c>
      <c r="N336" s="102">
        <v>2.23</v>
      </c>
      <c r="O336" s="103">
        <v>2.57</v>
      </c>
      <c r="P336" s="104">
        <v>200</v>
      </c>
      <c r="Q336" s="104">
        <f t="shared" ref="Q336:Q338" si="1131">(P336*$E336*$F336*$G336*$L336*$Q$11)</f>
        <v>7417699.5199999996</v>
      </c>
      <c r="R336" s="104"/>
      <c r="S336" s="104">
        <f>(R336*$E336*$F336*$G336*$L336*$S$11)</f>
        <v>0</v>
      </c>
      <c r="T336" s="104">
        <v>120</v>
      </c>
      <c r="U336" s="104">
        <f>(T336*$E336*$F336*$G336*$L336*$U$11)</f>
        <v>5664425.0879999986</v>
      </c>
      <c r="V336" s="104"/>
      <c r="W336" s="105">
        <f>(V336*$E336*$F336*$G336*$L336*$W$11)</f>
        <v>0</v>
      </c>
      <c r="X336" s="104"/>
      <c r="Y336" s="104">
        <f>(X336*$E336*$F336*$G336*$L336*$Y$11)</f>
        <v>0</v>
      </c>
      <c r="Z336" s="104"/>
      <c r="AA336" s="104">
        <f>(Z336*$E336*$F336*$G336*$L336*$AA$11)</f>
        <v>0</v>
      </c>
      <c r="AB336" s="104"/>
      <c r="AC336" s="104"/>
      <c r="AD336" s="104">
        <v>120</v>
      </c>
      <c r="AE336" s="104">
        <f>(AD336*$E336*$F336*$G336*$L336*$AE$11)</f>
        <v>4450619.7119999994</v>
      </c>
      <c r="AF336" s="104">
        <v>200</v>
      </c>
      <c r="AG336" s="105">
        <f>(AF336*$E336*$F336*$G336*$L336*$AG$11)</f>
        <v>7417699.5199999996</v>
      </c>
      <c r="AH336" s="104">
        <v>21</v>
      </c>
      <c r="AI336" s="104">
        <f>(AH336*$E336*$F336*$G336*$L336*$AI$11)</f>
        <v>920469.07679999992</v>
      </c>
      <c r="AJ336" s="104"/>
      <c r="AK336" s="104">
        <f>(AJ336*$E336*$F336*$G336*$M336*$AK$11)</f>
        <v>0</v>
      </c>
      <c r="AL336" s="107"/>
      <c r="AM336" s="104">
        <f>(AL336*$E336*$F336*$G336*$M336*$AM$11)</f>
        <v>0</v>
      </c>
      <c r="AN336" s="104">
        <v>15</v>
      </c>
      <c r="AO336" s="108">
        <f>(AN336*$E336*$F336*$G336*$M336*$AO$11)</f>
        <v>667592.95680000004</v>
      </c>
      <c r="AP336" s="104"/>
      <c r="AQ336" s="104">
        <f>(AP336*$E336*$F336*$G336*$L336*$AQ$11)</f>
        <v>0</v>
      </c>
      <c r="AR336" s="104"/>
      <c r="AS336" s="105">
        <f>(AR336*$E336*$F336*$G336*$L336*$AS$11)</f>
        <v>0</v>
      </c>
      <c r="AT336" s="104">
        <v>45</v>
      </c>
      <c r="AU336" s="104"/>
      <c r="AV336" s="88" t="e">
        <f>AU336-#REF!</f>
        <v>#REF!</v>
      </c>
      <c r="AW336" s="104">
        <v>270</v>
      </c>
      <c r="AX336" s="104">
        <f>(AW336*$E336*$F336*$G336*$M336*$AX$11)</f>
        <v>12016673.2224</v>
      </c>
      <c r="AY336" s="104">
        <v>125</v>
      </c>
      <c r="AZ336" s="104">
        <f>(AY336*$E336*$F336*$G336*$M336*$AZ$11)</f>
        <v>5057522.3999999994</v>
      </c>
      <c r="BA336" s="104"/>
      <c r="BB336" s="105">
        <f>(BA336*$E336*$F336*$G336*$M336*$BB$11)</f>
        <v>0</v>
      </c>
      <c r="BC336" s="104">
        <v>20</v>
      </c>
      <c r="BD336" s="104"/>
      <c r="BE336" s="104">
        <v>23</v>
      </c>
      <c r="BF336" s="104">
        <f>(BE336*$E336*$F336*$G336*$M336*$BF$11)</f>
        <v>837525.70944000001</v>
      </c>
      <c r="BG336" s="104">
        <v>61</v>
      </c>
      <c r="BH336" s="105"/>
      <c r="BI336" s="104">
        <v>86</v>
      </c>
      <c r="BJ336" s="108"/>
      <c r="BK336" s="104">
        <v>25</v>
      </c>
      <c r="BL336" s="104">
        <f>(BK336*$E336*$F336*$G336*$L336*$BL$11)</f>
        <v>842920.39999999991</v>
      </c>
      <c r="BM336" s="104">
        <v>60</v>
      </c>
      <c r="BN336" s="104">
        <f>(BM336*$E336*$F336*$G336*$L336*$BN$11)</f>
        <v>2023008.9599999997</v>
      </c>
      <c r="BO336" s="104"/>
      <c r="BP336" s="104">
        <f>(BO336*$E336*$F336*$G336*$L336*$BP$11)</f>
        <v>0</v>
      </c>
      <c r="BQ336" s="104">
        <v>80</v>
      </c>
      <c r="BR336" s="104"/>
      <c r="BS336" s="104">
        <v>15</v>
      </c>
      <c r="BT336" s="105">
        <f>(BS336*$E336*$F336*$G336*$L336*$BT$11)</f>
        <v>404601.79199999996</v>
      </c>
      <c r="BU336" s="104"/>
      <c r="BV336" s="105">
        <f>(BU336*$E336*$F336*$G336*$L336*$BV$11)</f>
        <v>0</v>
      </c>
      <c r="BW336" s="104"/>
      <c r="BX336" s="104">
        <f>(BW336*$E336*$F336*$G336*$L336*$BX$11)</f>
        <v>0</v>
      </c>
      <c r="BY336" s="104">
        <v>40</v>
      </c>
      <c r="BZ336" s="104"/>
      <c r="CA336" s="104">
        <v>90</v>
      </c>
      <c r="CB336" s="104"/>
      <c r="CC336" s="104">
        <v>40</v>
      </c>
      <c r="CD336" s="104"/>
      <c r="CE336" s="109">
        <v>15</v>
      </c>
      <c r="CF336" s="104">
        <f>(CE336*$E336*$F336*$G336*$M336*$CF$11)</f>
        <v>546212.4192</v>
      </c>
      <c r="CG336" s="104"/>
      <c r="CH336" s="108"/>
      <c r="CI336" s="104"/>
      <c r="CJ336" s="104">
        <f>(CI336*$E336*$F336*$G336*$M336*$CJ$11)</f>
        <v>0</v>
      </c>
      <c r="CK336" s="110">
        <v>10</v>
      </c>
      <c r="CL336" s="104"/>
      <c r="CM336" s="104">
        <v>74</v>
      </c>
      <c r="CN336" s="104">
        <f>(CM336*$E336*$F336*$G336*$M336*$CN$11)</f>
        <v>2994053.2607999998</v>
      </c>
      <c r="CO336" s="104">
        <v>15</v>
      </c>
      <c r="CP336" s="104"/>
      <c r="CQ336" s="104">
        <v>15</v>
      </c>
      <c r="CR336" s="111"/>
      <c r="CS336" s="104"/>
      <c r="CT336" s="104">
        <f t="shared" ref="CT336:CT338" si="1132">(CS336*$E336*$F336*$G336*$L336*CT$11)/12*6+(CS336*$E336*$F336*$G336*1*CT$11)/12*6</f>
        <v>0</v>
      </c>
      <c r="CU336" s="105">
        <f t="shared" ref="CU336:CU351" si="1133">SUM(P336,R336,T336,V336,X336,Z336,AB336,AD336,AF336,AL336,BO336,AH336,AR336,CA336,AT336,AW336,AJ336,BA336,AN336,BC336,CC336,BE336,BG336,BI336,BQ336,BK336,BM336,BS336,BU336,BW336,BY336,CE336,AY336,AP336,CG336,CI336,CK336,CM336,CO336,CQ336,CS336)</f>
        <v>1785</v>
      </c>
      <c r="CV336" s="105">
        <f t="shared" ref="CV336:CV351" si="1134">SUM(Q336,S336,U336,W336,Y336,AA336,AC336,AE336,AG336,AM336,BP336,AI336,AS336,CB336,AU336,AX336,AK336,BB336,AO336,BD336,CD336,BF336,BH336,BJ336,BR336,BL336,BN336,BT336,BV336,BX336,BZ336,CF336,AZ336,AQ336,CH336,CJ336,CL336,CN336,CP336,CR336,CT336)</f>
        <v>51261024.037440002</v>
      </c>
    </row>
    <row r="337" spans="1:100" ht="47.25" customHeight="1" x14ac:dyDescent="0.25">
      <c r="A337" s="76"/>
      <c r="B337" s="98">
        <v>294</v>
      </c>
      <c r="C337" s="99" t="s">
        <v>755</v>
      </c>
      <c r="D337" s="126" t="s">
        <v>756</v>
      </c>
      <c r="E337" s="80">
        <v>28004</v>
      </c>
      <c r="F337" s="101">
        <v>0.49</v>
      </c>
      <c r="G337" s="89">
        <v>1</v>
      </c>
      <c r="H337" s="90"/>
      <c r="I337" s="90"/>
      <c r="J337" s="90"/>
      <c r="K337" s="53"/>
      <c r="L337" s="102">
        <v>1.4</v>
      </c>
      <c r="M337" s="102">
        <v>1.68</v>
      </c>
      <c r="N337" s="102">
        <v>2.23</v>
      </c>
      <c r="O337" s="103">
        <v>2.57</v>
      </c>
      <c r="P337" s="104">
        <v>217</v>
      </c>
      <c r="Q337" s="104">
        <f t="shared" si="1131"/>
        <v>4585604.5927999998</v>
      </c>
      <c r="R337" s="104">
        <v>2</v>
      </c>
      <c r="S337" s="104">
        <f>(R337*$E337*$F337*$G337*$L337*$S$11)</f>
        <v>42263.6368</v>
      </c>
      <c r="T337" s="104">
        <v>20</v>
      </c>
      <c r="U337" s="104">
        <f>(T337*$E337*$F337*$G337*$L337*$U$11)</f>
        <v>537900.83199999994</v>
      </c>
      <c r="V337" s="104"/>
      <c r="W337" s="105">
        <f>(V337*$E337*$F337*$G337*$L337*$W$11)</f>
        <v>0</v>
      </c>
      <c r="X337" s="104"/>
      <c r="Y337" s="104">
        <f>(X337*$E337*$F337*$G337*$L337*$Y$11)</f>
        <v>0</v>
      </c>
      <c r="Z337" s="104"/>
      <c r="AA337" s="104">
        <f>(Z337*$E337*$F337*$G337*$L337*$AA$11)</f>
        <v>0</v>
      </c>
      <c r="AB337" s="104"/>
      <c r="AC337" s="104"/>
      <c r="AD337" s="104">
        <v>15</v>
      </c>
      <c r="AE337" s="104">
        <f>(AD337*$E337*$F337*$G337*$L337*$AE$11)</f>
        <v>316977.27600000001</v>
      </c>
      <c r="AF337" s="104">
        <v>450</v>
      </c>
      <c r="AG337" s="105">
        <f>(AF337*$E337*$F337*$G337*$L337*$AG$11)</f>
        <v>9509318.2799999993</v>
      </c>
      <c r="AH337" s="104">
        <v>2</v>
      </c>
      <c r="AI337" s="104">
        <f>(AH337*$E337*$F337*$G337*$L337*$AI$11)</f>
        <v>49947.934399999998</v>
      </c>
      <c r="AJ337" s="104"/>
      <c r="AK337" s="104">
        <f>(AJ337*$E337*$F337*$G337*$M337*$AK$11)</f>
        <v>0</v>
      </c>
      <c r="AL337" s="109"/>
      <c r="AM337" s="104">
        <f>(AL337*$E337*$F337*$G337*$M337*$AM$11)</f>
        <v>0</v>
      </c>
      <c r="AN337" s="104">
        <v>7</v>
      </c>
      <c r="AO337" s="108">
        <f>(AN337*$E337*$F337*$G337*$M337*$AO$11)</f>
        <v>177507.27456000002</v>
      </c>
      <c r="AP337" s="104"/>
      <c r="AQ337" s="104">
        <f>(AP337*$E337*$F337*$G337*$L337*$AQ$11)</f>
        <v>0</v>
      </c>
      <c r="AR337" s="104"/>
      <c r="AS337" s="105">
        <f>(AR337*$E337*$F337*$G337*$L337*$AS$11)</f>
        <v>0</v>
      </c>
      <c r="AT337" s="104">
        <v>82</v>
      </c>
      <c r="AU337" s="104"/>
      <c r="AV337" s="88" t="e">
        <f>AU337-#REF!</f>
        <v>#REF!</v>
      </c>
      <c r="AW337" s="104">
        <v>558</v>
      </c>
      <c r="AX337" s="104">
        <f>(AW337*$E337*$F337*$G337*$M337*$AX$11)</f>
        <v>14149865.600640001</v>
      </c>
      <c r="AY337" s="104"/>
      <c r="AZ337" s="104">
        <f>(AY337*$E337*$F337*$G337*$M337*$AZ$11)</f>
        <v>0</v>
      </c>
      <c r="BA337" s="104"/>
      <c r="BB337" s="105">
        <f>(BA337*$E337*$F337*$G337*$M337*$BB$11)</f>
        <v>0</v>
      </c>
      <c r="BC337" s="104">
        <v>50</v>
      </c>
      <c r="BD337" s="104"/>
      <c r="BE337" s="104">
        <v>3</v>
      </c>
      <c r="BF337" s="104">
        <f>(BE337*$E337*$F337*$G337*$M337*$BF$11)</f>
        <v>62242.810559999991</v>
      </c>
      <c r="BG337" s="104">
        <v>74</v>
      </c>
      <c r="BH337" s="105"/>
      <c r="BI337" s="104">
        <v>91</v>
      </c>
      <c r="BJ337" s="108"/>
      <c r="BK337" s="104"/>
      <c r="BL337" s="104">
        <f>(BK337*$E337*$F337*$G337*$L337*$BL$11)</f>
        <v>0</v>
      </c>
      <c r="BM337" s="104"/>
      <c r="BN337" s="104">
        <f>(BM337*$E337*$F337*$G337*$L337*$BN$11)</f>
        <v>0</v>
      </c>
      <c r="BO337" s="104"/>
      <c r="BP337" s="104">
        <f>(BO337*$E337*$F337*$G337*$L337*$BP$11)</f>
        <v>0</v>
      </c>
      <c r="BQ337" s="104">
        <v>60</v>
      </c>
      <c r="BR337" s="104"/>
      <c r="BS337" s="104"/>
      <c r="BT337" s="105">
        <f>(BS337*$E337*$F337*$G337*$L337*$BT$11)</f>
        <v>0</v>
      </c>
      <c r="BU337" s="104"/>
      <c r="BV337" s="105">
        <f>(BU337*$E337*$F337*$G337*$L337*$BV$11)</f>
        <v>0</v>
      </c>
      <c r="BW337" s="104">
        <v>90</v>
      </c>
      <c r="BX337" s="104"/>
      <c r="BY337" s="104">
        <v>69</v>
      </c>
      <c r="BZ337" s="104"/>
      <c r="CA337" s="104">
        <v>100</v>
      </c>
      <c r="CB337" s="104"/>
      <c r="CC337" s="104">
        <v>30</v>
      </c>
      <c r="CD337" s="104"/>
      <c r="CE337" s="109"/>
      <c r="CF337" s="104">
        <f>(CE337*$E337*$F337*$G337*$M337*$CF$11)</f>
        <v>0</v>
      </c>
      <c r="CG337" s="104"/>
      <c r="CH337" s="108"/>
      <c r="CI337" s="104">
        <v>0</v>
      </c>
      <c r="CJ337" s="104">
        <f>(CI337*$E337*$F337*$G337*$M337*$CJ$11)</f>
        <v>0</v>
      </c>
      <c r="CK337" s="110">
        <v>5</v>
      </c>
      <c r="CL337" s="104"/>
      <c r="CM337" s="104">
        <v>35</v>
      </c>
      <c r="CN337" s="104">
        <f>(CM337*$E337*$F337*$G337*$M337*$CN$11)</f>
        <v>806851.24799999991</v>
      </c>
      <c r="CO337" s="104">
        <v>10</v>
      </c>
      <c r="CP337" s="104"/>
      <c r="CQ337" s="104">
        <v>25</v>
      </c>
      <c r="CR337" s="111"/>
      <c r="CS337" s="104"/>
      <c r="CT337" s="104">
        <f t="shared" si="1132"/>
        <v>0</v>
      </c>
      <c r="CU337" s="105">
        <f t="shared" si="1133"/>
        <v>1995</v>
      </c>
      <c r="CV337" s="105">
        <f t="shared" si="1134"/>
        <v>30238479.48576</v>
      </c>
    </row>
    <row r="338" spans="1:100" ht="60" customHeight="1" x14ac:dyDescent="0.25">
      <c r="A338" s="76"/>
      <c r="B338" s="98">
        <v>295</v>
      </c>
      <c r="C338" s="99" t="s">
        <v>757</v>
      </c>
      <c r="D338" s="126" t="s">
        <v>758</v>
      </c>
      <c r="E338" s="80">
        <v>28004</v>
      </c>
      <c r="F338" s="101">
        <v>0.64</v>
      </c>
      <c r="G338" s="89">
        <v>1</v>
      </c>
      <c r="H338" s="90"/>
      <c r="I338" s="90"/>
      <c r="J338" s="90"/>
      <c r="K338" s="53"/>
      <c r="L338" s="102">
        <v>1.4</v>
      </c>
      <c r="M338" s="102">
        <v>1.68</v>
      </c>
      <c r="N338" s="102">
        <v>2.23</v>
      </c>
      <c r="O338" s="103">
        <v>2.57</v>
      </c>
      <c r="P338" s="104">
        <v>1</v>
      </c>
      <c r="Q338" s="104">
        <f t="shared" si="1131"/>
        <v>27600.742400000003</v>
      </c>
      <c r="R338" s="104"/>
      <c r="S338" s="104">
        <f>(R338*$E338*$F338*$G338*$L338*$S$11)</f>
        <v>0</v>
      </c>
      <c r="T338" s="104">
        <v>1</v>
      </c>
      <c r="U338" s="104">
        <f>(T338*$E338*$F338*$G338*$L338*$U$11)</f>
        <v>35128.217599999996</v>
      </c>
      <c r="V338" s="104"/>
      <c r="W338" s="105">
        <f>(V338*$E338*$F338*$G338*$L338*$W$11)</f>
        <v>0</v>
      </c>
      <c r="X338" s="104"/>
      <c r="Y338" s="104">
        <f>(X338*$E338*$F338*$G338*$L338*$Y$11)</f>
        <v>0</v>
      </c>
      <c r="Z338" s="104"/>
      <c r="AA338" s="104">
        <f>(Z338*$E338*$F338*$G338*$L338*$AA$11)</f>
        <v>0</v>
      </c>
      <c r="AB338" s="104"/>
      <c r="AC338" s="104"/>
      <c r="AD338" s="104"/>
      <c r="AE338" s="104">
        <f>(AD338*$E338*$F338*$G338*$L338*$AE$11)</f>
        <v>0</v>
      </c>
      <c r="AF338" s="104">
        <v>5</v>
      </c>
      <c r="AG338" s="105">
        <f>(AF338*$E338*$F338*$G338*$L338*$AG$11)</f>
        <v>138003.712</v>
      </c>
      <c r="AH338" s="104"/>
      <c r="AI338" s="104">
        <f>(AH338*$E338*$F338*$G338*$L338*$AI$11)</f>
        <v>0</v>
      </c>
      <c r="AJ338" s="104"/>
      <c r="AK338" s="104">
        <f>(AJ338*$E338*$F338*$G338*$M338*$AK$11)</f>
        <v>0</v>
      </c>
      <c r="AL338" s="109"/>
      <c r="AM338" s="104">
        <f>(AL338*$E338*$F338*$G338*$M338*$AM$11)</f>
        <v>0</v>
      </c>
      <c r="AN338" s="104"/>
      <c r="AO338" s="108">
        <f>(AN338*$E338*$F338*$G338*$M338*$AO$11)</f>
        <v>0</v>
      </c>
      <c r="AP338" s="104"/>
      <c r="AQ338" s="104">
        <f>(AP338*$E338*$F338*$G338*$L338*$AQ$11)</f>
        <v>0</v>
      </c>
      <c r="AR338" s="104"/>
      <c r="AS338" s="105">
        <f>(AR338*$E338*$F338*$G338*$L338*$AS$11)</f>
        <v>0</v>
      </c>
      <c r="AT338" s="104"/>
      <c r="AU338" s="104">
        <f>(AT338*$E338*$F338*$G338*$L338*$AU$11)</f>
        <v>0</v>
      </c>
      <c r="AV338" s="88" t="e">
        <f>AU338-#REF!</f>
        <v>#REF!</v>
      </c>
      <c r="AW338" s="104">
        <v>0</v>
      </c>
      <c r="AX338" s="104">
        <f>(AW338*$E338*$F338*$G338*$M338*$AX$11)</f>
        <v>0</v>
      </c>
      <c r="AY338" s="104"/>
      <c r="AZ338" s="104">
        <f>(AY338*$E338*$F338*$G338*$M338*$AZ$11)</f>
        <v>0</v>
      </c>
      <c r="BA338" s="104"/>
      <c r="BB338" s="105">
        <f>(BA338*$E338*$F338*$G338*$M338*$BB$11)</f>
        <v>0</v>
      </c>
      <c r="BC338" s="104"/>
      <c r="BD338" s="104">
        <f>(BC338*$E338*$F338*$G338*$M338*$BD$11)</f>
        <v>0</v>
      </c>
      <c r="BE338" s="104"/>
      <c r="BF338" s="104">
        <f>(BE338*$E338*$F338*$G338*$M338*$BF$11)</f>
        <v>0</v>
      </c>
      <c r="BG338" s="104">
        <v>5</v>
      </c>
      <c r="BH338" s="105"/>
      <c r="BI338" s="104"/>
      <c r="BJ338" s="108">
        <f>(BI338*$E338*$F338*$G338*$M338*$BJ$11)</f>
        <v>0</v>
      </c>
      <c r="BK338" s="104"/>
      <c r="BL338" s="104">
        <f>(BK338*$E338*$F338*$G338*$L338*$BL$11)</f>
        <v>0</v>
      </c>
      <c r="BM338" s="104"/>
      <c r="BN338" s="104">
        <f>(BM338*$E338*$F338*$G338*$L338*$BN$11)</f>
        <v>0</v>
      </c>
      <c r="BO338" s="104"/>
      <c r="BP338" s="104">
        <f>(BO338*$E338*$F338*$G338*$L338*$BP$11)</f>
        <v>0</v>
      </c>
      <c r="BQ338" s="104">
        <v>1</v>
      </c>
      <c r="BR338" s="104"/>
      <c r="BS338" s="104"/>
      <c r="BT338" s="105">
        <f>(BS338*$E338*$F338*$G338*$L338*$BT$11)</f>
        <v>0</v>
      </c>
      <c r="BU338" s="104"/>
      <c r="BV338" s="105">
        <f>(BU338*$E338*$F338*$G338*$L338*$BV$11)</f>
        <v>0</v>
      </c>
      <c r="BW338" s="104"/>
      <c r="BX338" s="104">
        <f>(BW338*$E338*$F338*$G338*$L338*$BX$11)</f>
        <v>0</v>
      </c>
      <c r="BY338" s="104"/>
      <c r="BZ338" s="104">
        <f>(BY338*$E338*$F338*$G338*$L338*$BZ$11)</f>
        <v>0</v>
      </c>
      <c r="CA338" s="104"/>
      <c r="CB338" s="104">
        <f>(CA338*$E338*$F338*$G338*$L338*$CB$11)</f>
        <v>0</v>
      </c>
      <c r="CC338" s="104"/>
      <c r="CD338" s="104">
        <f>(CC338*$E338*$F338*$G338*$M338*$CD$11)</f>
        <v>0</v>
      </c>
      <c r="CE338" s="109"/>
      <c r="CF338" s="104">
        <f>(CE338*$E338*$F338*$G338*$M338*$CF$11)</f>
        <v>0</v>
      </c>
      <c r="CG338" s="104"/>
      <c r="CH338" s="108"/>
      <c r="CI338" s="104"/>
      <c r="CJ338" s="104">
        <f>(CI338*$E338*$F338*$G338*$M338*$CJ$11)</f>
        <v>0</v>
      </c>
      <c r="CK338" s="110"/>
      <c r="CL338" s="104">
        <f>(CK338*$E338*$F338*$G338*$M338*$CL$11)</f>
        <v>0</v>
      </c>
      <c r="CM338" s="104"/>
      <c r="CN338" s="104">
        <f>(CM338*$E338*$F338*$G338*$M338*$CN$11)</f>
        <v>0</v>
      </c>
      <c r="CO338" s="104"/>
      <c r="CP338" s="104">
        <f>(CO338*$E338*$F338*$G338*$N338*$CP$11)</f>
        <v>0</v>
      </c>
      <c r="CQ338" s="104"/>
      <c r="CR338" s="111"/>
      <c r="CS338" s="104"/>
      <c r="CT338" s="104">
        <f t="shared" si="1132"/>
        <v>0</v>
      </c>
      <c r="CU338" s="105">
        <f t="shared" si="1133"/>
        <v>13</v>
      </c>
      <c r="CV338" s="105">
        <f t="shared" si="1134"/>
        <v>200732.67199999999</v>
      </c>
    </row>
    <row r="339" spans="1:100" ht="24" customHeight="1" x14ac:dyDescent="0.25">
      <c r="A339" s="76"/>
      <c r="B339" s="98">
        <v>296</v>
      </c>
      <c r="C339" s="99" t="s">
        <v>759</v>
      </c>
      <c r="D339" s="126" t="s">
        <v>760</v>
      </c>
      <c r="E339" s="80">
        <v>28004</v>
      </c>
      <c r="F339" s="101">
        <v>0.73</v>
      </c>
      <c r="G339" s="89">
        <v>1</v>
      </c>
      <c r="H339" s="90"/>
      <c r="I339" s="90"/>
      <c r="J339" s="90"/>
      <c r="K339" s="53"/>
      <c r="L339" s="91">
        <v>1.4</v>
      </c>
      <c r="M339" s="91">
        <v>1.68</v>
      </c>
      <c r="N339" s="91">
        <v>2.23</v>
      </c>
      <c r="O339" s="92">
        <v>2.57</v>
      </c>
      <c r="P339" s="104">
        <v>101</v>
      </c>
      <c r="Q339" s="104">
        <f>(P339*$E339*$F339*$G339*$L339)</f>
        <v>2890628.8879999998</v>
      </c>
      <c r="R339" s="104"/>
      <c r="S339" s="108">
        <f>(R339*$E339*$F339*$G339*$L339)</f>
        <v>0</v>
      </c>
      <c r="T339" s="104"/>
      <c r="U339" s="104">
        <f>(T339*$E339*$F339*$G339*$L339)</f>
        <v>0</v>
      </c>
      <c r="V339" s="104"/>
      <c r="W339" s="104">
        <f>(V339*$E339*$F339*$G339*$L339)</f>
        <v>0</v>
      </c>
      <c r="X339" s="104"/>
      <c r="Y339" s="104">
        <f>(X339*$E339*$F339*$G339*$L339)</f>
        <v>0</v>
      </c>
      <c r="Z339" s="104"/>
      <c r="AA339" s="104">
        <f>(Z339*$E339*$F339*$G339*$L339)</f>
        <v>0</v>
      </c>
      <c r="AB339" s="104"/>
      <c r="AC339" s="104"/>
      <c r="AD339" s="104"/>
      <c r="AE339" s="104">
        <f>(AD339*$E339*$F339*$G339*$L339)</f>
        <v>0</v>
      </c>
      <c r="AF339" s="104">
        <v>80</v>
      </c>
      <c r="AG339" s="104">
        <f>(AF339*$E339*$F339*$G339*$L339)</f>
        <v>2289607.0399999996</v>
      </c>
      <c r="AH339" s="104"/>
      <c r="AI339" s="104">
        <f>(AH339*$E339*$F339*$G339*$L339)</f>
        <v>0</v>
      </c>
      <c r="AJ339" s="104"/>
      <c r="AK339" s="105">
        <f>(AJ339*$E339*$F339*$G339*$M339)</f>
        <v>0</v>
      </c>
      <c r="AL339" s="109"/>
      <c r="AM339" s="104">
        <f>(AL339*$E339*$F339*$H339*$M339)</f>
        <v>0</v>
      </c>
      <c r="AN339" s="104">
        <v>10</v>
      </c>
      <c r="AO339" s="108">
        <f>(AN339*$E339*$F339*$G339*$M339)</f>
        <v>343441.05599999998</v>
      </c>
      <c r="AP339" s="104"/>
      <c r="AQ339" s="104">
        <f>(AP339*$E339*$F339*$G339*$L339)</f>
        <v>0</v>
      </c>
      <c r="AR339" s="104"/>
      <c r="AS339" s="104"/>
      <c r="AT339" s="104">
        <v>6</v>
      </c>
      <c r="AU339" s="104"/>
      <c r="AV339" s="88" t="e">
        <f>AU339-#REF!</f>
        <v>#REF!</v>
      </c>
      <c r="AW339" s="104">
        <v>65</v>
      </c>
      <c r="AX339" s="104">
        <f>(AW339*$E339*$F339*$G339*$M339)</f>
        <v>2232366.8640000001</v>
      </c>
      <c r="AY339" s="104"/>
      <c r="AZ339" s="104">
        <f>(AY339*$E339*$F339*$G339*$M339)</f>
        <v>0</v>
      </c>
      <c r="BA339" s="104"/>
      <c r="BB339" s="104">
        <f>(BA339*$E339*$F339*$G339*$M339)</f>
        <v>0</v>
      </c>
      <c r="BC339" s="104">
        <v>14</v>
      </c>
      <c r="BD339" s="104"/>
      <c r="BE339" s="104">
        <v>9</v>
      </c>
      <c r="BF339" s="104">
        <f>(BE339*$E339*$F339*$G339*$M339)</f>
        <v>309096.95039999997</v>
      </c>
      <c r="BG339" s="104">
        <v>38</v>
      </c>
      <c r="BH339" s="104"/>
      <c r="BI339" s="104">
        <v>18</v>
      </c>
      <c r="BJ339" s="108"/>
      <c r="BK339" s="104"/>
      <c r="BL339" s="104">
        <f>(BK339*$E339*$F339*$G339*$L339)</f>
        <v>0</v>
      </c>
      <c r="BM339" s="104"/>
      <c r="BN339" s="104">
        <f>(BM339*$E339*$F339*$G339*$L339)</f>
        <v>0</v>
      </c>
      <c r="BO339" s="104"/>
      <c r="BP339" s="104">
        <f>(BO339*$E339*$F339*$G339*$L339)</f>
        <v>0</v>
      </c>
      <c r="BQ339" s="104">
        <v>12</v>
      </c>
      <c r="BR339" s="104"/>
      <c r="BS339" s="104"/>
      <c r="BT339" s="104">
        <f>(BS339*$E339*$F339*$G339*$L339)</f>
        <v>0</v>
      </c>
      <c r="BU339" s="104"/>
      <c r="BV339" s="104">
        <f>(BU339*$E339*$F339*$G339*$L339)</f>
        <v>0</v>
      </c>
      <c r="BW339" s="104"/>
      <c r="BX339" s="104">
        <f>(BW339*$E339*$F339*$G339*$L339)</f>
        <v>0</v>
      </c>
      <c r="BY339" s="104">
        <v>12</v>
      </c>
      <c r="BZ339" s="104"/>
      <c r="CA339" s="104">
        <v>20</v>
      </c>
      <c r="CB339" s="104"/>
      <c r="CC339" s="104">
        <v>30</v>
      </c>
      <c r="CD339" s="104"/>
      <c r="CE339" s="109"/>
      <c r="CF339" s="104">
        <f>(CE339*$E339*$F339*$G339*$M339)</f>
        <v>0</v>
      </c>
      <c r="CG339" s="104"/>
      <c r="CH339" s="108">
        <f>(CG339*$E339*$F339*$G339*$M339)</f>
        <v>0</v>
      </c>
      <c r="CI339" s="104"/>
      <c r="CJ339" s="104">
        <f>(CI339*$E339*$F339*$G339*$M339)</f>
        <v>0</v>
      </c>
      <c r="CK339" s="110"/>
      <c r="CL339" s="104">
        <f>(CK339*$E339*$F339*$G339*$M339)</f>
        <v>0</v>
      </c>
      <c r="CM339" s="104">
        <v>3</v>
      </c>
      <c r="CN339" s="104">
        <f>(CM339*$E339*$F339*$G339*$M339)</f>
        <v>103032.3168</v>
      </c>
      <c r="CO339" s="104"/>
      <c r="CP339" s="104">
        <f>(CO339*$E339*$F339*$G339*$N339)</f>
        <v>0</v>
      </c>
      <c r="CQ339" s="104">
        <v>3</v>
      </c>
      <c r="CR339" s="108"/>
      <c r="CS339" s="104"/>
      <c r="CT339" s="104"/>
      <c r="CU339" s="105">
        <f t="shared" si="1133"/>
        <v>421</v>
      </c>
      <c r="CV339" s="105">
        <f t="shared" si="1134"/>
        <v>8168173.1151999999</v>
      </c>
    </row>
    <row r="340" spans="1:100" ht="45" customHeight="1" x14ac:dyDescent="0.25">
      <c r="A340" s="76"/>
      <c r="B340" s="98">
        <v>297</v>
      </c>
      <c r="C340" s="99" t="s">
        <v>761</v>
      </c>
      <c r="D340" s="126" t="s">
        <v>762</v>
      </c>
      <c r="E340" s="80">
        <v>28004</v>
      </c>
      <c r="F340" s="101">
        <v>0.67</v>
      </c>
      <c r="G340" s="89">
        <v>1</v>
      </c>
      <c r="H340" s="90"/>
      <c r="I340" s="90"/>
      <c r="J340" s="90"/>
      <c r="K340" s="53"/>
      <c r="L340" s="102">
        <v>1.4</v>
      </c>
      <c r="M340" s="102">
        <v>1.68</v>
      </c>
      <c r="N340" s="102">
        <v>2.23</v>
      </c>
      <c r="O340" s="103">
        <v>2.57</v>
      </c>
      <c r="P340" s="104">
        <v>53</v>
      </c>
      <c r="Q340" s="104">
        <f t="shared" ref="Q340:Q342" si="1135">(P340*$E340*$F340*$G340*$L340*$Q$11)</f>
        <v>1531409.9416</v>
      </c>
      <c r="R340" s="104">
        <v>1</v>
      </c>
      <c r="S340" s="104">
        <f>(R340*$E340*$F340*$G340*$L340*$S$11)</f>
        <v>28894.527200000004</v>
      </c>
      <c r="T340" s="104">
        <v>210</v>
      </c>
      <c r="U340" s="104">
        <f>(T340*$E340*$F340*$G340*$L340*$U$11)</f>
        <v>7722719.0879999995</v>
      </c>
      <c r="V340" s="104">
        <v>10</v>
      </c>
      <c r="W340" s="105">
        <f>(V340*$E340*$F340*$G340*$L340*$W$11)</f>
        <v>367748.52799999999</v>
      </c>
      <c r="X340" s="104"/>
      <c r="Y340" s="104">
        <f>(X340*$E340*$F340*$G340*$L340*$Y$11)</f>
        <v>0</v>
      </c>
      <c r="Z340" s="104"/>
      <c r="AA340" s="104">
        <f>(Z340*$E340*$F340*$G340*$L340*$AA$11)</f>
        <v>0</v>
      </c>
      <c r="AB340" s="104"/>
      <c r="AC340" s="104"/>
      <c r="AD340" s="104">
        <v>8</v>
      </c>
      <c r="AE340" s="104">
        <f>(AD340*$E340*$F340*$G340*$L340*$AE$11)</f>
        <v>231156.21760000003</v>
      </c>
      <c r="AF340" s="104">
        <v>80</v>
      </c>
      <c r="AG340" s="105">
        <f>(AF340*$E340*$F340*$G340*$L340*$AG$11)</f>
        <v>2311562.1760000004</v>
      </c>
      <c r="AH340" s="104">
        <v>1</v>
      </c>
      <c r="AI340" s="104">
        <f>(AH340*$E340*$F340*$G340*$L340*$AI$11)</f>
        <v>34148.077600000004</v>
      </c>
      <c r="AJ340" s="104"/>
      <c r="AK340" s="104">
        <f>(AJ340*$E340*$F340*$G340*$M340*$AK$11)</f>
        <v>0</v>
      </c>
      <c r="AL340" s="109"/>
      <c r="AM340" s="104">
        <f>(AL340*$E340*$F340*$G340*$M340*$AM$11)</f>
        <v>0</v>
      </c>
      <c r="AN340" s="104">
        <v>2</v>
      </c>
      <c r="AO340" s="108">
        <f>(AN340*$E340*$F340*$G340*$M340*$AO$11)</f>
        <v>69346.865280000013</v>
      </c>
      <c r="AP340" s="104"/>
      <c r="AQ340" s="104">
        <f>(AP340*$E340*$F340*$G340*$L340*$AQ$11)</f>
        <v>0</v>
      </c>
      <c r="AR340" s="104"/>
      <c r="AS340" s="105">
        <f>(AR340*$E340*$F340*$G340*$L340*$AS$11)</f>
        <v>0</v>
      </c>
      <c r="AT340" s="104">
        <v>10</v>
      </c>
      <c r="AU340" s="104"/>
      <c r="AV340" s="88" t="e">
        <f>AU340-#REF!</f>
        <v>#REF!</v>
      </c>
      <c r="AW340" s="104">
        <v>68</v>
      </c>
      <c r="AX340" s="104">
        <f>(AW340*$E340*$F340*$G340*$M340*$AX$11)</f>
        <v>2357793.41952</v>
      </c>
      <c r="AY340" s="104">
        <v>40</v>
      </c>
      <c r="AZ340" s="104">
        <f>(AY340*$E340*$F340*$G340*$M340*$AZ$11)</f>
        <v>1260852.0960000001</v>
      </c>
      <c r="BA340" s="104"/>
      <c r="BB340" s="105">
        <f>(BA340*$E340*$F340*$G340*$M340*$BB$11)</f>
        <v>0</v>
      </c>
      <c r="BC340" s="104">
        <v>12</v>
      </c>
      <c r="BD340" s="104"/>
      <c r="BE340" s="104">
        <v>4</v>
      </c>
      <c r="BF340" s="104">
        <f>(BE340*$E340*$F340*$G340*$M340*$BF$11)</f>
        <v>113476.68864000001</v>
      </c>
      <c r="BG340" s="104">
        <v>20</v>
      </c>
      <c r="BH340" s="105"/>
      <c r="BI340" s="104">
        <v>20</v>
      </c>
      <c r="BJ340" s="108"/>
      <c r="BK340" s="104"/>
      <c r="BL340" s="104">
        <f>(BK340*$E340*$F340*$G340*$L340*$BL$11)</f>
        <v>0</v>
      </c>
      <c r="BM340" s="104"/>
      <c r="BN340" s="104">
        <f>(BM340*$E340*$F340*$G340*$L340*$BN$11)</f>
        <v>0</v>
      </c>
      <c r="BO340" s="104"/>
      <c r="BP340" s="104">
        <f>(BO340*$E340*$F340*$G340*$L340*$BP$11)</f>
        <v>0</v>
      </c>
      <c r="BQ340" s="104">
        <v>18</v>
      </c>
      <c r="BR340" s="104"/>
      <c r="BS340" s="104"/>
      <c r="BT340" s="105">
        <f>(BS340*$E340*$F340*$G340*$L340*$BT$11)</f>
        <v>0</v>
      </c>
      <c r="BU340" s="104"/>
      <c r="BV340" s="105">
        <f>(BU340*$E340*$F340*$G340*$L340*$BV$11)</f>
        <v>0</v>
      </c>
      <c r="BW340" s="104"/>
      <c r="BX340" s="104">
        <f>(BW340*$E340*$F340*$G340*$L340*$BX$11)</f>
        <v>0</v>
      </c>
      <c r="BY340" s="104">
        <v>25</v>
      </c>
      <c r="BZ340" s="104"/>
      <c r="CA340" s="104">
        <v>8</v>
      </c>
      <c r="CB340" s="104"/>
      <c r="CC340" s="104">
        <v>5</v>
      </c>
      <c r="CD340" s="104"/>
      <c r="CE340" s="109"/>
      <c r="CF340" s="104">
        <f>(CE340*$E340*$F340*$G340*$M340*$CF$11)</f>
        <v>0</v>
      </c>
      <c r="CG340" s="104"/>
      <c r="CH340" s="108"/>
      <c r="CI340" s="104"/>
      <c r="CJ340" s="104">
        <f>(CI340*$E340*$F340*$G340*$M340*$CJ$11)</f>
        <v>0</v>
      </c>
      <c r="CK340" s="110">
        <v>1</v>
      </c>
      <c r="CL340" s="104"/>
      <c r="CM340" s="104">
        <v>12</v>
      </c>
      <c r="CN340" s="104">
        <f>(CM340*$E340*$F340*$G340*$M340*$CN$11)</f>
        <v>378255.62880000001</v>
      </c>
      <c r="CO340" s="104">
        <v>4</v>
      </c>
      <c r="CP340" s="104"/>
      <c r="CQ340" s="104">
        <v>2</v>
      </c>
      <c r="CR340" s="111"/>
      <c r="CS340" s="104"/>
      <c r="CT340" s="104">
        <f t="shared" ref="CT340:CT342" si="1136">(CS340*$E340*$F340*$G340*$L340*CT$11)/12*6+(CS340*$E340*$F340*$G340*1*CT$11)/12*6</f>
        <v>0</v>
      </c>
      <c r="CU340" s="105">
        <f t="shared" si="1133"/>
        <v>614</v>
      </c>
      <c r="CV340" s="105">
        <f t="shared" si="1134"/>
        <v>16407363.254240002</v>
      </c>
    </row>
    <row r="341" spans="1:100" ht="30.75" customHeight="1" x14ac:dyDescent="0.25">
      <c r="A341" s="76"/>
      <c r="B341" s="98">
        <v>298</v>
      </c>
      <c r="C341" s="99" t="s">
        <v>763</v>
      </c>
      <c r="D341" s="126" t="s">
        <v>764</v>
      </c>
      <c r="E341" s="80">
        <v>28004</v>
      </c>
      <c r="F341" s="89">
        <v>1.2</v>
      </c>
      <c r="G341" s="94">
        <v>0.8</v>
      </c>
      <c r="H341" s="90"/>
      <c r="I341" s="90"/>
      <c r="J341" s="90"/>
      <c r="K341" s="53"/>
      <c r="L341" s="102">
        <v>1.4</v>
      </c>
      <c r="M341" s="102">
        <v>1.68</v>
      </c>
      <c r="N341" s="102">
        <v>2.23</v>
      </c>
      <c r="O341" s="103">
        <v>2.57</v>
      </c>
      <c r="P341" s="104">
        <v>91</v>
      </c>
      <c r="Q341" s="104">
        <f t="shared" si="1135"/>
        <v>3767501.3375999997</v>
      </c>
      <c r="R341" s="104"/>
      <c r="S341" s="104">
        <f>(R341*$E341*$F341*$G341*$L341*$S$11)</f>
        <v>0</v>
      </c>
      <c r="T341" s="104"/>
      <c r="U341" s="104">
        <f>(T341*$E341*$F341*$G341*$L341*$U$11)</f>
        <v>0</v>
      </c>
      <c r="V341" s="104"/>
      <c r="W341" s="105">
        <f>(V341*$E341*$F341*$G341*$L341*$W$11)</f>
        <v>0</v>
      </c>
      <c r="X341" s="104">
        <v>4</v>
      </c>
      <c r="Y341" s="104">
        <f>(X341*$E341*$F341*$G341*$L341*$Y$11)</f>
        <v>210769.30559999993</v>
      </c>
      <c r="Z341" s="104"/>
      <c r="AA341" s="104">
        <f>(Z341*$E341*$F341*$G341*$L341*$AA$11)</f>
        <v>0</v>
      </c>
      <c r="AB341" s="104"/>
      <c r="AC341" s="104"/>
      <c r="AD341" s="104">
        <v>20</v>
      </c>
      <c r="AE341" s="104">
        <f>(AD341*$E341*$F341*$G341*$L341*$AE$11)</f>
        <v>828022.27200000011</v>
      </c>
      <c r="AF341" s="104">
        <v>174</v>
      </c>
      <c r="AG341" s="105">
        <f>(AF341*$E341*$F341*$G341*$L341*$AG$11)</f>
        <v>7203793.7664000001</v>
      </c>
      <c r="AH341" s="104"/>
      <c r="AI341" s="104">
        <f>(AH341*$E341*$F341*$G341*$L341*$AI$11)</f>
        <v>0</v>
      </c>
      <c r="AJ341" s="104"/>
      <c r="AK341" s="104">
        <f>(AJ341*$E341*$F341*$G341*$M341*$AK$11)</f>
        <v>0</v>
      </c>
      <c r="AL341" s="109"/>
      <c r="AM341" s="104">
        <f>(AL341*$E341*$F341*$G341*$M341*$AM$11)</f>
        <v>0</v>
      </c>
      <c r="AN341" s="104">
        <v>10</v>
      </c>
      <c r="AO341" s="108">
        <f>(AN341*$E341*$F341*$G341*$M341*$AO$11)</f>
        <v>496813.36320000008</v>
      </c>
      <c r="AP341" s="104"/>
      <c r="AQ341" s="104">
        <f>(AP341*$E341*$F341*$G341*$L341*$AQ$11)</f>
        <v>0</v>
      </c>
      <c r="AR341" s="104"/>
      <c r="AS341" s="105">
        <f>(AR341*$E341*$F341*$G341*$L341*$AS$11)</f>
        <v>0</v>
      </c>
      <c r="AT341" s="104">
        <v>4</v>
      </c>
      <c r="AU341" s="104"/>
      <c r="AV341" s="88" t="e">
        <f>AU341-#REF!</f>
        <v>#REF!</v>
      </c>
      <c r="AW341" s="104">
        <v>128</v>
      </c>
      <c r="AX341" s="104">
        <f>(AW341*$E341*$F341*$G341*$M341*$AX$11)</f>
        <v>6359211.0489599993</v>
      </c>
      <c r="AY341" s="104"/>
      <c r="AZ341" s="104">
        <f>(AY341*$E341*$F341*$G341*$M341*$AZ$11)</f>
        <v>0</v>
      </c>
      <c r="BA341" s="104"/>
      <c r="BB341" s="105">
        <f>(BA341*$E341*$F341*$G341*$M341*$BB$11)</f>
        <v>0</v>
      </c>
      <c r="BC341" s="104">
        <v>20</v>
      </c>
      <c r="BD341" s="104"/>
      <c r="BE341" s="104"/>
      <c r="BF341" s="104">
        <f>(BE341*$E341*$F341*$G341*$M341*$BF$11)</f>
        <v>0</v>
      </c>
      <c r="BG341" s="104">
        <v>9</v>
      </c>
      <c r="BH341" s="105"/>
      <c r="BI341" s="104">
        <v>7</v>
      </c>
      <c r="BJ341" s="108"/>
      <c r="BK341" s="104"/>
      <c r="BL341" s="104">
        <f>(BK341*$E341*$F341*$G341*$L341*$BL$11)</f>
        <v>0</v>
      </c>
      <c r="BM341" s="104"/>
      <c r="BN341" s="104">
        <f>(BM341*$E341*$F341*$G341*$L341*$BN$11)</f>
        <v>0</v>
      </c>
      <c r="BO341" s="104"/>
      <c r="BP341" s="104">
        <f>(BO341*$E341*$F341*$G341*$L341*$BP$11)</f>
        <v>0</v>
      </c>
      <c r="BQ341" s="104">
        <v>2</v>
      </c>
      <c r="BR341" s="104"/>
      <c r="BS341" s="104"/>
      <c r="BT341" s="105">
        <f>(BS341*$E341*$F341*$G341*$L341*$BT$11)</f>
        <v>0</v>
      </c>
      <c r="BU341" s="104"/>
      <c r="BV341" s="105">
        <f>(BU341*$E341*$F341*$G341*$L341*$BV$11)</f>
        <v>0</v>
      </c>
      <c r="BW341" s="104">
        <v>1</v>
      </c>
      <c r="BX341" s="104"/>
      <c r="BY341" s="104">
        <v>2</v>
      </c>
      <c r="BZ341" s="104"/>
      <c r="CA341" s="104">
        <v>3</v>
      </c>
      <c r="CB341" s="104"/>
      <c r="CC341" s="104">
        <v>10</v>
      </c>
      <c r="CD341" s="104"/>
      <c r="CE341" s="109"/>
      <c r="CF341" s="104">
        <f>(CE341*$E341*$F341*$G341*$M341*$CF$11)</f>
        <v>0</v>
      </c>
      <c r="CG341" s="104"/>
      <c r="CH341" s="108"/>
      <c r="CI341" s="104"/>
      <c r="CJ341" s="104">
        <f>(CI341*$E341*$F341*$G341*$M341*$CJ$11)</f>
        <v>0</v>
      </c>
      <c r="CK341" s="110"/>
      <c r="CL341" s="104">
        <f>(CK341*$E341*$F341*$G341*$M341*$CL$11)</f>
        <v>0</v>
      </c>
      <c r="CM341" s="104">
        <v>1</v>
      </c>
      <c r="CN341" s="104">
        <f>(CM341*$E341*$F341*$G341*$M341*$CN$11)</f>
        <v>45164.85119999999</v>
      </c>
      <c r="CO341" s="104"/>
      <c r="CP341" s="104">
        <f>(CO341*$E341*$F341*$G341*$N341*$CP$11)</f>
        <v>0</v>
      </c>
      <c r="CQ341" s="104"/>
      <c r="CR341" s="111"/>
      <c r="CS341" s="104"/>
      <c r="CT341" s="104">
        <f t="shared" si="1136"/>
        <v>0</v>
      </c>
      <c r="CU341" s="105">
        <f t="shared" si="1133"/>
        <v>486</v>
      </c>
      <c r="CV341" s="105">
        <f t="shared" si="1134"/>
        <v>18911275.944960002</v>
      </c>
    </row>
    <row r="342" spans="1:100" ht="30" customHeight="1" x14ac:dyDescent="0.25">
      <c r="A342" s="76"/>
      <c r="B342" s="98">
        <v>299</v>
      </c>
      <c r="C342" s="99" t="s">
        <v>765</v>
      </c>
      <c r="D342" s="126" t="s">
        <v>766</v>
      </c>
      <c r="E342" s="80">
        <v>28004</v>
      </c>
      <c r="F342" s="101">
        <v>1.42</v>
      </c>
      <c r="G342" s="94">
        <v>0.85</v>
      </c>
      <c r="H342" s="90"/>
      <c r="I342" s="90"/>
      <c r="J342" s="90"/>
      <c r="K342" s="53"/>
      <c r="L342" s="102">
        <v>1.4</v>
      </c>
      <c r="M342" s="102">
        <v>1.68</v>
      </c>
      <c r="N342" s="102">
        <v>2.23</v>
      </c>
      <c r="O342" s="103">
        <v>2.57</v>
      </c>
      <c r="P342" s="104">
        <v>10</v>
      </c>
      <c r="Q342" s="104">
        <f t="shared" si="1135"/>
        <v>520532.7512</v>
      </c>
      <c r="R342" s="104"/>
      <c r="S342" s="104">
        <f>(R342*$E342*$F342*$G342*$L342*$S$11)</f>
        <v>0</v>
      </c>
      <c r="T342" s="104"/>
      <c r="U342" s="104">
        <f>(T342*$E342*$F342*$G342*$L342*$U$11)</f>
        <v>0</v>
      </c>
      <c r="V342" s="104"/>
      <c r="W342" s="105">
        <f>(V342*$E342*$F342*$G342*$L342*$W$11)</f>
        <v>0</v>
      </c>
      <c r="X342" s="104">
        <v>1</v>
      </c>
      <c r="Y342" s="104">
        <f>(X342*$E342*$F342*$G342*$L342*$Y$11)</f>
        <v>66249.622879999995</v>
      </c>
      <c r="Z342" s="104"/>
      <c r="AA342" s="104">
        <f>(Z342*$E342*$F342*$G342*$L342*$AA$11)</f>
        <v>0</v>
      </c>
      <c r="AB342" s="104"/>
      <c r="AC342" s="104"/>
      <c r="AD342" s="104">
        <v>20</v>
      </c>
      <c r="AE342" s="104">
        <f>(AD342*$E342*$F342*$G342*$L342*$AE$11)</f>
        <v>1041065.5024</v>
      </c>
      <c r="AF342" s="104">
        <v>10</v>
      </c>
      <c r="AG342" s="105">
        <f>(AF342*$E342*$F342*$G342*$L342*$AG$11)</f>
        <v>520532.7512</v>
      </c>
      <c r="AH342" s="104">
        <v>20</v>
      </c>
      <c r="AI342" s="104">
        <f>(AH342*$E342*$F342*$G342*$L342*$AI$11)</f>
        <v>1230350.1391999999</v>
      </c>
      <c r="AJ342" s="104"/>
      <c r="AK342" s="104">
        <f>(AJ342*$E342*$F342*$G342*$M342*$AK$11)</f>
        <v>0</v>
      </c>
      <c r="AL342" s="107">
        <v>14</v>
      </c>
      <c r="AM342" s="104">
        <f>(AL342*$E342*$F342*$G342*$M342*$AM$11)</f>
        <v>1112993.664384</v>
      </c>
      <c r="AN342" s="104"/>
      <c r="AO342" s="108">
        <f>(AN342*$E342*$F342*$G342*$M342*$AO$11)</f>
        <v>0</v>
      </c>
      <c r="AP342" s="104"/>
      <c r="AQ342" s="104">
        <f>(AP342*$E342*$F342*$G342*$L342*$AQ$11)</f>
        <v>0</v>
      </c>
      <c r="AR342" s="104"/>
      <c r="AS342" s="105">
        <f>(AR342*$E342*$F342*$G342*$L342*$AS$11)</f>
        <v>0</v>
      </c>
      <c r="AT342" s="104">
        <v>3</v>
      </c>
      <c r="AU342" s="104"/>
      <c r="AV342" s="88" t="e">
        <f>AU342-#REF!</f>
        <v>#REF!</v>
      </c>
      <c r="AW342" s="104">
        <v>110</v>
      </c>
      <c r="AX342" s="104">
        <f>(AW342*$E342*$F342*$G342*$M342*$AX$11)</f>
        <v>6871032.3158399994</v>
      </c>
      <c r="AY342" s="104"/>
      <c r="AZ342" s="104">
        <f>(AY342*$E342*$F342*$G342*$M342*$AZ$11)</f>
        <v>0</v>
      </c>
      <c r="BA342" s="104"/>
      <c r="BB342" s="105">
        <f>(BA342*$E342*$F342*$G342*$M342*$BB$11)</f>
        <v>0</v>
      </c>
      <c r="BC342" s="104"/>
      <c r="BD342" s="104">
        <f>(BC342*$E342*$F342*$G342*$M342*$BD$11)</f>
        <v>0</v>
      </c>
      <c r="BE342" s="104"/>
      <c r="BF342" s="104">
        <f>(BE342*$E342*$F342*$G342*$M342*$BF$11)</f>
        <v>0</v>
      </c>
      <c r="BG342" s="104"/>
      <c r="BH342" s="105">
        <f>(BG342*$E342*$F342*$G342*$M342*$BH$11)</f>
        <v>0</v>
      </c>
      <c r="BI342" s="104">
        <v>1</v>
      </c>
      <c r="BJ342" s="108"/>
      <c r="BK342" s="104"/>
      <c r="BL342" s="104">
        <f>(BK342*$E342*$F342*$G342*$L342*$BL$11)</f>
        <v>0</v>
      </c>
      <c r="BM342" s="104"/>
      <c r="BN342" s="104">
        <f>(BM342*$E342*$F342*$G342*$L342*$BN$11)</f>
        <v>0</v>
      </c>
      <c r="BO342" s="104">
        <v>5</v>
      </c>
      <c r="BP342" s="104">
        <f>(BO342*$E342*$F342*$G342*$L342*$BP$11)</f>
        <v>236605.79599999997</v>
      </c>
      <c r="BQ342" s="104"/>
      <c r="BR342" s="104">
        <f>(BQ342*$E342*$F342*$G342*$M342*$BR$11)</f>
        <v>0</v>
      </c>
      <c r="BS342" s="104"/>
      <c r="BT342" s="105">
        <f>(BS342*$E342*$F342*$G342*$L342*$BT$11)</f>
        <v>0</v>
      </c>
      <c r="BU342" s="104"/>
      <c r="BV342" s="105">
        <f>(BU342*$E342*$F342*$G342*$L342*$BV$11)</f>
        <v>0</v>
      </c>
      <c r="BW342" s="104">
        <v>1</v>
      </c>
      <c r="BX342" s="104"/>
      <c r="BY342" s="104"/>
      <c r="BZ342" s="104">
        <f>(BY342*$E342*$F342*$G342*$L342*$BZ$11)</f>
        <v>0</v>
      </c>
      <c r="CA342" s="104"/>
      <c r="CB342" s="104">
        <f>(CA342*$E342*$F342*$G342*$L342*$CB$11)</f>
        <v>0</v>
      </c>
      <c r="CC342" s="104"/>
      <c r="CD342" s="104">
        <f>(CC342*$E342*$F342*$G342*$M342*$CD$11)</f>
        <v>0</v>
      </c>
      <c r="CE342" s="109"/>
      <c r="CF342" s="104">
        <f>(CE342*$E342*$F342*$G342*$M342*$CF$11)</f>
        <v>0</v>
      </c>
      <c r="CG342" s="104"/>
      <c r="CH342" s="108"/>
      <c r="CI342" s="104"/>
      <c r="CJ342" s="104">
        <f>(CI342*$E342*$F342*$G342*$M342*$CJ$11)</f>
        <v>0</v>
      </c>
      <c r="CK342" s="110"/>
      <c r="CL342" s="104">
        <f>(CK342*$E342*$F342*$G342*$M342*$CL$11)</f>
        <v>0</v>
      </c>
      <c r="CM342" s="104"/>
      <c r="CN342" s="104">
        <f>(CM342*$E342*$F342*$G342*$M342*$CN$11)</f>
        <v>0</v>
      </c>
      <c r="CO342" s="104"/>
      <c r="CP342" s="104">
        <f>(CO342*$E342*$F342*$G342*$N342*$CP$11)</f>
        <v>0</v>
      </c>
      <c r="CQ342" s="104"/>
      <c r="CR342" s="111"/>
      <c r="CS342" s="104"/>
      <c r="CT342" s="104">
        <f t="shared" si="1136"/>
        <v>0</v>
      </c>
      <c r="CU342" s="105">
        <f t="shared" si="1133"/>
        <v>195</v>
      </c>
      <c r="CV342" s="105">
        <f t="shared" si="1134"/>
        <v>11599362.543104</v>
      </c>
    </row>
    <row r="343" spans="1:100" ht="30" customHeight="1" x14ac:dyDescent="0.25">
      <c r="A343" s="76"/>
      <c r="B343" s="98">
        <v>300</v>
      </c>
      <c r="C343" s="99" t="s">
        <v>767</v>
      </c>
      <c r="D343" s="126" t="s">
        <v>768</v>
      </c>
      <c r="E343" s="80">
        <v>28004</v>
      </c>
      <c r="F343" s="101">
        <v>2.31</v>
      </c>
      <c r="G343" s="94">
        <v>0.9</v>
      </c>
      <c r="H343" s="90"/>
      <c r="I343" s="90"/>
      <c r="J343" s="90"/>
      <c r="K343" s="53"/>
      <c r="L343" s="91">
        <v>1.4</v>
      </c>
      <c r="M343" s="91">
        <v>1.68</v>
      </c>
      <c r="N343" s="91">
        <v>2.23</v>
      </c>
      <c r="O343" s="92">
        <v>2.57</v>
      </c>
      <c r="P343" s="104">
        <v>26</v>
      </c>
      <c r="Q343" s="104">
        <f t="shared" ref="Q343:Q344" si="1137">(P343*$E343*$F343*$G343*$L343)</f>
        <v>2119219.5024000001</v>
      </c>
      <c r="R343" s="104"/>
      <c r="S343" s="108">
        <f t="shared" ref="S343:S344" si="1138">(R343*$E343*$F343*$G343*$L343)</f>
        <v>0</v>
      </c>
      <c r="T343" s="104"/>
      <c r="U343" s="104">
        <f t="shared" ref="U343:U344" si="1139">(T343*$E343*$F343*$G343*$L343)</f>
        <v>0</v>
      </c>
      <c r="V343" s="104"/>
      <c r="W343" s="104">
        <f t="shared" ref="W343:W344" si="1140">(V343*$E343*$F343*$G343*$L343)</f>
        <v>0</v>
      </c>
      <c r="X343" s="104">
        <v>6</v>
      </c>
      <c r="Y343" s="104">
        <f t="shared" ref="Y343:Y344" si="1141">(X343*$E343*$F343*$G343*$L343)</f>
        <v>489050.6544</v>
      </c>
      <c r="Z343" s="104"/>
      <c r="AA343" s="104">
        <f t="shared" ref="AA343:AA344" si="1142">(Z343*$E343*$F343*$G343*$L343)</f>
        <v>0</v>
      </c>
      <c r="AB343" s="104"/>
      <c r="AC343" s="104"/>
      <c r="AD343" s="104"/>
      <c r="AE343" s="104">
        <f t="shared" ref="AE343:AE344" si="1143">(AD343*$E343*$F343*$G343*$L343)</f>
        <v>0</v>
      </c>
      <c r="AF343" s="104">
        <v>0</v>
      </c>
      <c r="AG343" s="104">
        <f t="shared" ref="AG343:AG344" si="1144">(AF343*$E343*$F343*$G343*$L343)</f>
        <v>0</v>
      </c>
      <c r="AH343" s="104">
        <v>1</v>
      </c>
      <c r="AI343" s="104">
        <f t="shared" ref="AI343:AI344" si="1145">(AH343*$E343*$F343*$G343*$L343)</f>
        <v>81508.4424</v>
      </c>
      <c r="AJ343" s="104"/>
      <c r="AK343" s="105">
        <f t="shared" ref="AK343:AK344" si="1146">(AJ343*$E343*$F343*$G343*$M343)</f>
        <v>0</v>
      </c>
      <c r="AL343" s="109">
        <v>0</v>
      </c>
      <c r="AM343" s="104">
        <f t="shared" ref="AM343:AM344" si="1147">(AL343*$E343*$F343*$H343*$M343)</f>
        <v>0</v>
      </c>
      <c r="AN343" s="104"/>
      <c r="AO343" s="108">
        <f t="shared" ref="AO343:AO344" si="1148">(AN343*$E343*$F343*$G343*$M343)</f>
        <v>0</v>
      </c>
      <c r="AP343" s="104"/>
      <c r="AQ343" s="104">
        <f t="shared" ref="AQ343:AQ344" si="1149">(AP343*$E343*$F343*$G343*$L343)</f>
        <v>0</v>
      </c>
      <c r="AR343" s="104"/>
      <c r="AS343" s="104"/>
      <c r="AT343" s="104"/>
      <c r="AU343" s="104">
        <f t="shared" ref="AU343:AU344" si="1150">(AT343*$E343*$F343*$G343*$L343)</f>
        <v>0</v>
      </c>
      <c r="AV343" s="88" t="e">
        <f>AU343-#REF!</f>
        <v>#REF!</v>
      </c>
      <c r="AW343" s="104">
        <v>40</v>
      </c>
      <c r="AX343" s="104">
        <f t="shared" ref="AX343:AX344" si="1151">(AW343*$E343*$F343*$G343*$M343)</f>
        <v>3912405.2352</v>
      </c>
      <c r="AY343" s="104"/>
      <c r="AZ343" s="104">
        <f t="shared" ref="AZ343:AZ344" si="1152">(AY343*$E343*$F343*$G343*$M343)</f>
        <v>0</v>
      </c>
      <c r="BA343" s="104"/>
      <c r="BB343" s="104">
        <f t="shared" ref="BB343:BB344" si="1153">(BA343*$E343*$F343*$G343*$M343)</f>
        <v>0</v>
      </c>
      <c r="BC343" s="104"/>
      <c r="BD343" s="104">
        <f t="shared" ref="BD343:BD344" si="1154">(BC343*$E343*$F343*$G343*$M343)</f>
        <v>0</v>
      </c>
      <c r="BE343" s="104"/>
      <c r="BF343" s="104">
        <f t="shared" ref="BF343:BF344" si="1155">(BE343*$E343*$F343*$G343*$M343)</f>
        <v>0</v>
      </c>
      <c r="BG343" s="104"/>
      <c r="BH343" s="104">
        <f t="shared" ref="BH343:BH344" si="1156">(BG343*$E343*$F343*$G343*$M343)</f>
        <v>0</v>
      </c>
      <c r="BI343" s="104">
        <v>2</v>
      </c>
      <c r="BJ343" s="108"/>
      <c r="BK343" s="104"/>
      <c r="BL343" s="104">
        <f t="shared" ref="BL343:BL344" si="1157">(BK343*$E343*$F343*$G343*$L343)</f>
        <v>0</v>
      </c>
      <c r="BM343" s="104"/>
      <c r="BN343" s="104">
        <f t="shared" ref="BN343:BN344" si="1158">(BM343*$E343*$F343*$G343*$L343)</f>
        <v>0</v>
      </c>
      <c r="BO343" s="104"/>
      <c r="BP343" s="104">
        <f t="shared" ref="BP343:BP344" si="1159">(BO343*$E343*$F343*$G343*$L343)</f>
        <v>0</v>
      </c>
      <c r="BQ343" s="104"/>
      <c r="BR343" s="104">
        <f t="shared" ref="BR343:BR344" si="1160">(BQ343*$E343*$F343*$G343*$M343)</f>
        <v>0</v>
      </c>
      <c r="BS343" s="104"/>
      <c r="BT343" s="104">
        <f t="shared" ref="BT343:BT344" si="1161">(BS343*$E343*$F343*$G343*$L343)</f>
        <v>0</v>
      </c>
      <c r="BU343" s="104"/>
      <c r="BV343" s="104">
        <f t="shared" ref="BV343:BV344" si="1162">(BU343*$E343*$F343*$G343*$L343)</f>
        <v>0</v>
      </c>
      <c r="BW343" s="104"/>
      <c r="BX343" s="104">
        <f t="shared" ref="BX343:BX344" si="1163">(BW343*$E343*$F343*$G343*$L343)</f>
        <v>0</v>
      </c>
      <c r="BY343" s="104"/>
      <c r="BZ343" s="104">
        <f t="shared" ref="BZ343:BZ344" si="1164">(BY343*$E343*$F343*$G343*$L343)</f>
        <v>0</v>
      </c>
      <c r="CA343" s="104"/>
      <c r="CB343" s="104">
        <f t="shared" ref="CB343:CB344" si="1165">(CA343*$E343*$F343*$G343*$L343)</f>
        <v>0</v>
      </c>
      <c r="CC343" s="104"/>
      <c r="CD343" s="104">
        <f t="shared" ref="CD343:CD344" si="1166">CC343*$E343*$F343*$G343*$M343</f>
        <v>0</v>
      </c>
      <c r="CE343" s="109"/>
      <c r="CF343" s="104">
        <f t="shared" ref="CF343:CF344" si="1167">(CE343*$E343*$F343*$G343*$M343)</f>
        <v>0</v>
      </c>
      <c r="CG343" s="104"/>
      <c r="CH343" s="108">
        <f t="shared" ref="CH343:CH344" si="1168">(CG343*$E343*$F343*$G343*$M343)</f>
        <v>0</v>
      </c>
      <c r="CI343" s="104"/>
      <c r="CJ343" s="104">
        <f t="shared" ref="CJ343:CJ344" si="1169">(CI343*$E343*$F343*$G343*$M343)</f>
        <v>0</v>
      </c>
      <c r="CK343" s="110"/>
      <c r="CL343" s="104">
        <f t="shared" ref="CL343:CL344" si="1170">(CK343*$E343*$F343*$G343*$M343)</f>
        <v>0</v>
      </c>
      <c r="CM343" s="104"/>
      <c r="CN343" s="104">
        <f t="shared" ref="CN343:CN344" si="1171">(CM343*$E343*$F343*$G343*$M343)</f>
        <v>0</v>
      </c>
      <c r="CO343" s="104"/>
      <c r="CP343" s="104">
        <f t="shared" ref="CP343:CP344" si="1172">(CO343*$E343*$F343*$G343*$N343)</f>
        <v>0</v>
      </c>
      <c r="CQ343" s="104"/>
      <c r="CR343" s="108"/>
      <c r="CS343" s="104"/>
      <c r="CT343" s="104"/>
      <c r="CU343" s="105">
        <f t="shared" si="1133"/>
        <v>75</v>
      </c>
      <c r="CV343" s="105">
        <f t="shared" si="1134"/>
        <v>6602183.8344000001</v>
      </c>
    </row>
    <row r="344" spans="1:100" ht="30" customHeight="1" x14ac:dyDescent="0.25">
      <c r="A344" s="76"/>
      <c r="B344" s="98">
        <v>301</v>
      </c>
      <c r="C344" s="99" t="s">
        <v>769</v>
      </c>
      <c r="D344" s="126" t="s">
        <v>770</v>
      </c>
      <c r="E344" s="80">
        <v>28004</v>
      </c>
      <c r="F344" s="101">
        <v>3.12</v>
      </c>
      <c r="G344" s="94">
        <v>0.95</v>
      </c>
      <c r="H344" s="157"/>
      <c r="I344" s="157"/>
      <c r="J344" s="157"/>
      <c r="K344" s="53"/>
      <c r="L344" s="91">
        <v>1.4</v>
      </c>
      <c r="M344" s="91">
        <v>1.68</v>
      </c>
      <c r="N344" s="91">
        <v>2.23</v>
      </c>
      <c r="O344" s="92">
        <v>2.57</v>
      </c>
      <c r="P344" s="104">
        <v>96</v>
      </c>
      <c r="Q344" s="104">
        <f t="shared" si="1137"/>
        <v>11155718.246399999</v>
      </c>
      <c r="R344" s="104"/>
      <c r="S344" s="108">
        <f t="shared" si="1138"/>
        <v>0</v>
      </c>
      <c r="T344" s="104"/>
      <c r="U344" s="104">
        <f t="shared" si="1139"/>
        <v>0</v>
      </c>
      <c r="V344" s="104"/>
      <c r="W344" s="104">
        <f t="shared" si="1140"/>
        <v>0</v>
      </c>
      <c r="X344" s="104">
        <v>0</v>
      </c>
      <c r="Y344" s="104">
        <f t="shared" si="1141"/>
        <v>0</v>
      </c>
      <c r="Z344" s="104"/>
      <c r="AA344" s="104">
        <f t="shared" si="1142"/>
        <v>0</v>
      </c>
      <c r="AB344" s="104"/>
      <c r="AC344" s="104"/>
      <c r="AD344" s="104">
        <v>25</v>
      </c>
      <c r="AE344" s="104">
        <f t="shared" si="1143"/>
        <v>2905134.9599999995</v>
      </c>
      <c r="AF344" s="104">
        <v>160</v>
      </c>
      <c r="AG344" s="104">
        <f t="shared" si="1144"/>
        <v>18592863.743999999</v>
      </c>
      <c r="AH344" s="104"/>
      <c r="AI344" s="104">
        <f t="shared" si="1145"/>
        <v>0</v>
      </c>
      <c r="AJ344" s="104"/>
      <c r="AK344" s="105">
        <f t="shared" si="1146"/>
        <v>0</v>
      </c>
      <c r="AL344" s="109">
        <v>0</v>
      </c>
      <c r="AM344" s="104">
        <f t="shared" si="1147"/>
        <v>0</v>
      </c>
      <c r="AN344" s="104"/>
      <c r="AO344" s="108">
        <f t="shared" si="1148"/>
        <v>0</v>
      </c>
      <c r="AP344" s="104"/>
      <c r="AQ344" s="104">
        <f t="shared" si="1149"/>
        <v>0</v>
      </c>
      <c r="AR344" s="104"/>
      <c r="AS344" s="104"/>
      <c r="AT344" s="104"/>
      <c r="AU344" s="104">
        <f t="shared" si="1150"/>
        <v>0</v>
      </c>
      <c r="AV344" s="88" t="e">
        <f>AU344-#REF!</f>
        <v>#REF!</v>
      </c>
      <c r="AW344" s="104">
        <v>80</v>
      </c>
      <c r="AX344" s="104">
        <f t="shared" si="1151"/>
        <v>11155718.246400001</v>
      </c>
      <c r="AY344" s="104"/>
      <c r="AZ344" s="104">
        <f t="shared" si="1152"/>
        <v>0</v>
      </c>
      <c r="BA344" s="104"/>
      <c r="BB344" s="104">
        <f t="shared" si="1153"/>
        <v>0</v>
      </c>
      <c r="BC344" s="104"/>
      <c r="BD344" s="104">
        <f t="shared" si="1154"/>
        <v>0</v>
      </c>
      <c r="BE344" s="104"/>
      <c r="BF344" s="104">
        <f t="shared" si="1155"/>
        <v>0</v>
      </c>
      <c r="BG344" s="104"/>
      <c r="BH344" s="104">
        <f t="shared" si="1156"/>
        <v>0</v>
      </c>
      <c r="BI344" s="104"/>
      <c r="BJ344" s="108">
        <f t="shared" ref="BJ343:BJ344" si="1173">(BI344*$E344*$F344*$G344*$M344)</f>
        <v>0</v>
      </c>
      <c r="BK344" s="104"/>
      <c r="BL344" s="104">
        <f t="shared" si="1157"/>
        <v>0</v>
      </c>
      <c r="BM344" s="104"/>
      <c r="BN344" s="104">
        <f t="shared" si="1158"/>
        <v>0</v>
      </c>
      <c r="BO344" s="104"/>
      <c r="BP344" s="104">
        <f t="shared" si="1159"/>
        <v>0</v>
      </c>
      <c r="BQ344" s="104"/>
      <c r="BR344" s="104">
        <f t="shared" si="1160"/>
        <v>0</v>
      </c>
      <c r="BS344" s="104"/>
      <c r="BT344" s="104">
        <f t="shared" si="1161"/>
        <v>0</v>
      </c>
      <c r="BU344" s="104"/>
      <c r="BV344" s="104">
        <f t="shared" si="1162"/>
        <v>0</v>
      </c>
      <c r="BW344" s="104"/>
      <c r="BX344" s="104">
        <f t="shared" si="1163"/>
        <v>0</v>
      </c>
      <c r="BY344" s="104"/>
      <c r="BZ344" s="104">
        <f t="shared" si="1164"/>
        <v>0</v>
      </c>
      <c r="CA344" s="104"/>
      <c r="CB344" s="104">
        <f t="shared" si="1165"/>
        <v>0</v>
      </c>
      <c r="CC344" s="104"/>
      <c r="CD344" s="104">
        <f t="shared" si="1166"/>
        <v>0</v>
      </c>
      <c r="CE344" s="109"/>
      <c r="CF344" s="104">
        <f t="shared" si="1167"/>
        <v>0</v>
      </c>
      <c r="CG344" s="104"/>
      <c r="CH344" s="108">
        <f t="shared" si="1168"/>
        <v>0</v>
      </c>
      <c r="CI344" s="104"/>
      <c r="CJ344" s="104">
        <f t="shared" si="1169"/>
        <v>0</v>
      </c>
      <c r="CK344" s="110"/>
      <c r="CL344" s="104">
        <f t="shared" si="1170"/>
        <v>0</v>
      </c>
      <c r="CM344" s="104"/>
      <c r="CN344" s="104">
        <f t="shared" si="1171"/>
        <v>0</v>
      </c>
      <c r="CO344" s="104"/>
      <c r="CP344" s="104">
        <f t="shared" si="1172"/>
        <v>0</v>
      </c>
      <c r="CQ344" s="104"/>
      <c r="CR344" s="108"/>
      <c r="CS344" s="104"/>
      <c r="CT344" s="104"/>
      <c r="CU344" s="105">
        <f t="shared" si="1133"/>
        <v>361</v>
      </c>
      <c r="CV344" s="105">
        <f t="shared" si="1134"/>
        <v>43809435.196799994</v>
      </c>
    </row>
    <row r="345" spans="1:100" ht="45" x14ac:dyDescent="0.25">
      <c r="A345" s="76"/>
      <c r="B345" s="98">
        <v>302</v>
      </c>
      <c r="C345" s="99" t="s">
        <v>771</v>
      </c>
      <c r="D345" s="126" t="s">
        <v>772</v>
      </c>
      <c r="E345" s="80">
        <v>28004</v>
      </c>
      <c r="F345" s="101">
        <v>1.08</v>
      </c>
      <c r="G345" s="94">
        <v>0.9</v>
      </c>
      <c r="H345" s="90"/>
      <c r="I345" s="90"/>
      <c r="J345" s="90"/>
      <c r="K345" s="53"/>
      <c r="L345" s="102">
        <v>1.4</v>
      </c>
      <c r="M345" s="102">
        <v>1.68</v>
      </c>
      <c r="N345" s="102">
        <v>2.23</v>
      </c>
      <c r="O345" s="103">
        <v>2.57</v>
      </c>
      <c r="P345" s="104">
        <v>250</v>
      </c>
      <c r="Q345" s="104">
        <f t="shared" ref="Q345:Q349" si="1174">(P345*$E345*$F345*$G345*$L345*$Q$11)</f>
        <v>10479656.880000001</v>
      </c>
      <c r="R345" s="104"/>
      <c r="S345" s="104">
        <f>(R345*$E345*$F345*$G345*$L345*$S$11)</f>
        <v>0</v>
      </c>
      <c r="T345" s="104"/>
      <c r="U345" s="104">
        <f>(T345*$E345*$F345*$G345*$L345*$U$11)</f>
        <v>0</v>
      </c>
      <c r="V345" s="104"/>
      <c r="W345" s="105">
        <f>(V345*$E345*$F345*$G345*$L345*$W$11)</f>
        <v>0</v>
      </c>
      <c r="X345" s="104">
        <v>35</v>
      </c>
      <c r="Y345" s="104">
        <f>(X345*$E345*$F345*$G345*$L345*$Y$11)</f>
        <v>1867284.3167999997</v>
      </c>
      <c r="Z345" s="104"/>
      <c r="AA345" s="104">
        <f>(Z345*$E345*$F345*$G345*$L345*$AA$11)</f>
        <v>0</v>
      </c>
      <c r="AB345" s="104"/>
      <c r="AC345" s="104"/>
      <c r="AD345" s="104">
        <v>15</v>
      </c>
      <c r="AE345" s="104">
        <f>(AD345*$E345*$F345*$G345*$L345*$AE$11)</f>
        <v>628779.41280000005</v>
      </c>
      <c r="AF345" s="104">
        <v>280</v>
      </c>
      <c r="AG345" s="105">
        <f>(AF345*$E345*$F345*$G345*$L345*$AG$11)</f>
        <v>11737215.705599999</v>
      </c>
      <c r="AH345" s="104"/>
      <c r="AI345" s="104">
        <f>(AH345*$E345*$F345*$G345*$L345*$AI$11)</f>
        <v>0</v>
      </c>
      <c r="AJ345" s="104"/>
      <c r="AK345" s="104">
        <f>(AJ345*$E345*$F345*$G345*$M345*$AK$11)</f>
        <v>0</v>
      </c>
      <c r="AL345" s="109">
        <v>1</v>
      </c>
      <c r="AM345" s="104">
        <f>(AL345*$E345*$F345*$G345*$M345*$AM$11)</f>
        <v>64021.176575999998</v>
      </c>
      <c r="AN345" s="104">
        <v>1</v>
      </c>
      <c r="AO345" s="108">
        <f>(AN345*$E345*$F345*$G345*$M345*$AO$11)</f>
        <v>50302.353024000004</v>
      </c>
      <c r="AP345" s="104"/>
      <c r="AQ345" s="104">
        <f>(AP345*$E345*$F345*$G345*$L345*$AQ$11)</f>
        <v>0</v>
      </c>
      <c r="AR345" s="104"/>
      <c r="AS345" s="105">
        <f>(AR345*$E345*$F345*$G345*$L345*$AS$11)</f>
        <v>0</v>
      </c>
      <c r="AT345" s="104">
        <v>2</v>
      </c>
      <c r="AU345" s="104"/>
      <c r="AV345" s="88" t="e">
        <f>AU345-#REF!</f>
        <v>#REF!</v>
      </c>
      <c r="AW345" s="104">
        <v>232</v>
      </c>
      <c r="AX345" s="104">
        <f>(AW345*$E345*$F345*$G345*$M345*$AX$11)</f>
        <v>11670145.901568003</v>
      </c>
      <c r="AY345" s="104"/>
      <c r="AZ345" s="104">
        <f>(AY345*$E345*$F345*$G345*$M345*$AZ$11)</f>
        <v>0</v>
      </c>
      <c r="BA345" s="104"/>
      <c r="BB345" s="105">
        <f>(BA345*$E345*$F345*$G345*$M345*$BB$11)</f>
        <v>0</v>
      </c>
      <c r="BC345" s="104"/>
      <c r="BD345" s="104">
        <f>(BC345*$E345*$F345*$G345*$M345*$BD$11)</f>
        <v>0</v>
      </c>
      <c r="BE345" s="104"/>
      <c r="BF345" s="104">
        <f>(BE345*$E345*$F345*$G345*$M345*$BF$11)</f>
        <v>0</v>
      </c>
      <c r="BG345" s="104">
        <v>7</v>
      </c>
      <c r="BH345" s="105"/>
      <c r="BI345" s="104">
        <v>15</v>
      </c>
      <c r="BJ345" s="108"/>
      <c r="BK345" s="104"/>
      <c r="BL345" s="104">
        <f>(BK345*$E345*$F345*$G345*$L345*$BL$11)</f>
        <v>0</v>
      </c>
      <c r="BM345" s="104"/>
      <c r="BN345" s="104">
        <f>(BM345*$E345*$F345*$G345*$L345*$BN$11)</f>
        <v>0</v>
      </c>
      <c r="BO345" s="104"/>
      <c r="BP345" s="104">
        <f>(BO345*$E345*$F345*$G345*$L345*$BP$11)</f>
        <v>0</v>
      </c>
      <c r="BQ345" s="104">
        <v>1</v>
      </c>
      <c r="BR345" s="104"/>
      <c r="BS345" s="104"/>
      <c r="BT345" s="105">
        <f>(BS345*$E345*$F345*$G345*$L345*$BT$11)</f>
        <v>0</v>
      </c>
      <c r="BU345" s="104"/>
      <c r="BV345" s="105">
        <f>(BU345*$E345*$F345*$G345*$L345*$BV$11)</f>
        <v>0</v>
      </c>
      <c r="BW345" s="104"/>
      <c r="BX345" s="104">
        <f>(BW345*$E345*$F345*$G345*$L345*$BX$11)</f>
        <v>0</v>
      </c>
      <c r="BY345" s="104">
        <v>2</v>
      </c>
      <c r="BZ345" s="104"/>
      <c r="CA345" s="104"/>
      <c r="CB345" s="104">
        <f>(CA345*$E345*$F345*$G345*$L345*$CB$11)</f>
        <v>0</v>
      </c>
      <c r="CC345" s="104">
        <v>8</v>
      </c>
      <c r="CD345" s="104"/>
      <c r="CE345" s="109"/>
      <c r="CF345" s="104">
        <f>(CE345*$E345*$F345*$G345*$M345*$CF$11)</f>
        <v>0</v>
      </c>
      <c r="CG345" s="104"/>
      <c r="CH345" s="108"/>
      <c r="CI345" s="104"/>
      <c r="CJ345" s="104">
        <f>(CI345*$E345*$F345*$G345*$M345*$CJ$11)</f>
        <v>0</v>
      </c>
      <c r="CK345" s="110"/>
      <c r="CL345" s="104">
        <f>(CK345*$E345*$F345*$G345*$M345*$CL$11)</f>
        <v>0</v>
      </c>
      <c r="CM345" s="104"/>
      <c r="CN345" s="104">
        <f>(CM345*$E345*$F345*$G345*$M345*$CN$11)</f>
        <v>0</v>
      </c>
      <c r="CO345" s="104"/>
      <c r="CP345" s="104">
        <f>(CO345*$E345*$F345*$G345*$N345*$CP$11)</f>
        <v>0</v>
      </c>
      <c r="CQ345" s="104"/>
      <c r="CR345" s="111"/>
      <c r="CS345" s="104"/>
      <c r="CT345" s="104">
        <f t="shared" ref="CT345:CT349" si="1175">(CS345*$E345*$F345*$G345*$L345*CT$11)/12*6+(CS345*$E345*$F345*$G345*1*CT$11)/12*6</f>
        <v>0</v>
      </c>
      <c r="CU345" s="105">
        <f t="shared" si="1133"/>
        <v>849</v>
      </c>
      <c r="CV345" s="105">
        <f t="shared" si="1134"/>
        <v>36497405.746367998</v>
      </c>
    </row>
    <row r="346" spans="1:100" ht="45" x14ac:dyDescent="0.25">
      <c r="A346" s="76"/>
      <c r="B346" s="98">
        <v>303</v>
      </c>
      <c r="C346" s="99" t="s">
        <v>773</v>
      </c>
      <c r="D346" s="126" t="s">
        <v>774</v>
      </c>
      <c r="E346" s="80">
        <v>28004</v>
      </c>
      <c r="F346" s="101">
        <v>1.1200000000000001</v>
      </c>
      <c r="G346" s="94">
        <v>0.9</v>
      </c>
      <c r="H346" s="90"/>
      <c r="I346" s="90"/>
      <c r="J346" s="90"/>
      <c r="K346" s="53"/>
      <c r="L346" s="102">
        <v>1.4</v>
      </c>
      <c r="M346" s="102">
        <v>1.68</v>
      </c>
      <c r="N346" s="102">
        <v>2.23</v>
      </c>
      <c r="O346" s="103">
        <v>2.57</v>
      </c>
      <c r="P346" s="104">
        <v>320</v>
      </c>
      <c r="Q346" s="104">
        <f t="shared" si="1174"/>
        <v>13910774.169600004</v>
      </c>
      <c r="R346" s="104"/>
      <c r="S346" s="104">
        <f>(R346*$E346*$F346*$G346*$L346*$S$11)</f>
        <v>0</v>
      </c>
      <c r="T346" s="104"/>
      <c r="U346" s="104">
        <f>(T346*$E346*$F346*$G346*$L346*$U$11)</f>
        <v>0</v>
      </c>
      <c r="V346" s="104"/>
      <c r="W346" s="105">
        <f>(V346*$E346*$F346*$G346*$L346*$W$11)</f>
        <v>0</v>
      </c>
      <c r="X346" s="104">
        <v>2</v>
      </c>
      <c r="Y346" s="104">
        <f>(X346*$E346*$F346*$G346*$L346*$Y$11)</f>
        <v>110653.88544</v>
      </c>
      <c r="Z346" s="104"/>
      <c r="AA346" s="104">
        <f>(Z346*$E346*$F346*$G346*$L346*$AA$11)</f>
        <v>0</v>
      </c>
      <c r="AB346" s="104"/>
      <c r="AC346" s="104"/>
      <c r="AD346" s="104">
        <v>10</v>
      </c>
      <c r="AE346" s="104">
        <f>(AD346*$E346*$F346*$G346*$L346*$AE$11)</f>
        <v>434711.69280000014</v>
      </c>
      <c r="AF346" s="104">
        <v>280</v>
      </c>
      <c r="AG346" s="105">
        <f>(AF346*$E346*$F346*$G346*$L346*$AG$11)</f>
        <v>12171927.398400001</v>
      </c>
      <c r="AH346" s="104"/>
      <c r="AI346" s="104">
        <f>(AH346*$E346*$F346*$G346*$L346*$AI$11)</f>
        <v>0</v>
      </c>
      <c r="AJ346" s="104"/>
      <c r="AK346" s="104">
        <f>(AJ346*$E346*$F346*$G346*$M346*$AK$11)</f>
        <v>0</v>
      </c>
      <c r="AL346" s="109">
        <v>1</v>
      </c>
      <c r="AM346" s="104">
        <f>(AL346*$E346*$F346*$G346*$M346*$AM$11)</f>
        <v>66392.331264000008</v>
      </c>
      <c r="AN346" s="104">
        <v>0</v>
      </c>
      <c r="AO346" s="108">
        <f>(AN346*$E346*$F346*$G346*$M346*$AO$11)</f>
        <v>0</v>
      </c>
      <c r="AP346" s="104"/>
      <c r="AQ346" s="104">
        <f>(AP346*$E346*$F346*$G346*$L346*$AQ$11)</f>
        <v>0</v>
      </c>
      <c r="AR346" s="104"/>
      <c r="AS346" s="105">
        <f>(AR346*$E346*$F346*$G346*$L346*$AS$11)</f>
        <v>0</v>
      </c>
      <c r="AT346" s="104">
        <v>5</v>
      </c>
      <c r="AU346" s="104"/>
      <c r="AV346" s="88" t="e">
        <f>AU346-#REF!</f>
        <v>#REF!</v>
      </c>
      <c r="AW346" s="104">
        <v>134</v>
      </c>
      <c r="AX346" s="104">
        <f>(AW346*$E346*$F346*$G346*$M346*$AX$11)</f>
        <v>6990164.0202240003</v>
      </c>
      <c r="AY346" s="104"/>
      <c r="AZ346" s="104">
        <f>(AY346*$E346*$F346*$G346*$M346*$AZ$11)</f>
        <v>0</v>
      </c>
      <c r="BA346" s="104"/>
      <c r="BB346" s="105">
        <f>(BA346*$E346*$F346*$G346*$M346*$BB$11)</f>
        <v>0</v>
      </c>
      <c r="BC346" s="104">
        <v>5</v>
      </c>
      <c r="BD346" s="104"/>
      <c r="BE346" s="104"/>
      <c r="BF346" s="104">
        <f>(BE346*$E346*$F346*$G346*$M346*$BF$11)</f>
        <v>0</v>
      </c>
      <c r="BG346" s="104"/>
      <c r="BH346" s="105">
        <f>(BG346*$E346*$F346*$G346*$M346*$BH$11)</f>
        <v>0</v>
      </c>
      <c r="BI346" s="104">
        <v>4</v>
      </c>
      <c r="BJ346" s="108"/>
      <c r="BK346" s="104"/>
      <c r="BL346" s="104">
        <f>(BK346*$E346*$F346*$G346*$L346*$BL$11)</f>
        <v>0</v>
      </c>
      <c r="BM346" s="104"/>
      <c r="BN346" s="104">
        <f>(BM346*$E346*$F346*$G346*$L346*$BN$11)</f>
        <v>0</v>
      </c>
      <c r="BO346" s="104"/>
      <c r="BP346" s="104">
        <f>(BO346*$E346*$F346*$G346*$L346*$BP$11)</f>
        <v>0</v>
      </c>
      <c r="BQ346" s="104"/>
      <c r="BR346" s="104">
        <f>(BQ346*$E346*$F346*$G346*$M346*$BR$11)</f>
        <v>0</v>
      </c>
      <c r="BS346" s="104"/>
      <c r="BT346" s="105">
        <f>(BS346*$E346*$F346*$G346*$L346*$BT$11)</f>
        <v>0</v>
      </c>
      <c r="BU346" s="104"/>
      <c r="BV346" s="105">
        <f>(BU346*$E346*$F346*$G346*$L346*$BV$11)</f>
        <v>0</v>
      </c>
      <c r="BW346" s="104"/>
      <c r="BX346" s="104">
        <f>(BW346*$E346*$F346*$G346*$L346*$BX$11)</f>
        <v>0</v>
      </c>
      <c r="BY346" s="104">
        <v>1</v>
      </c>
      <c r="BZ346" s="104"/>
      <c r="CA346" s="104">
        <v>6</v>
      </c>
      <c r="CB346" s="104"/>
      <c r="CC346" s="104"/>
      <c r="CD346" s="104">
        <f>(CC346*$E346*$F346*$G346*$M346*$CD$11)</f>
        <v>0</v>
      </c>
      <c r="CE346" s="109"/>
      <c r="CF346" s="104">
        <f>(CE346*$E346*$F346*$G346*$M346*$CF$11)</f>
        <v>0</v>
      </c>
      <c r="CG346" s="104"/>
      <c r="CH346" s="108"/>
      <c r="CI346" s="104"/>
      <c r="CJ346" s="104">
        <f>(CI346*$E346*$F346*$G346*$M346*$CJ$11)</f>
        <v>0</v>
      </c>
      <c r="CK346" s="110"/>
      <c r="CL346" s="104">
        <f>(CK346*$E346*$F346*$G346*$M346*$CL$11)</f>
        <v>0</v>
      </c>
      <c r="CM346" s="104"/>
      <c r="CN346" s="104">
        <f>(CM346*$E346*$F346*$G346*$M346*$CN$11)</f>
        <v>0</v>
      </c>
      <c r="CO346" s="104"/>
      <c r="CP346" s="104">
        <f>(CO346*$E346*$F346*$G346*$N346*$CP$11)</f>
        <v>0</v>
      </c>
      <c r="CQ346" s="104"/>
      <c r="CR346" s="111"/>
      <c r="CS346" s="104"/>
      <c r="CT346" s="104">
        <f t="shared" si="1175"/>
        <v>0</v>
      </c>
      <c r="CU346" s="105">
        <f t="shared" si="1133"/>
        <v>768</v>
      </c>
      <c r="CV346" s="105">
        <f t="shared" si="1134"/>
        <v>33684623.497728005</v>
      </c>
    </row>
    <row r="347" spans="1:100" ht="45" x14ac:dyDescent="0.25">
      <c r="A347" s="76"/>
      <c r="B347" s="98">
        <v>304</v>
      </c>
      <c r="C347" s="99" t="s">
        <v>775</v>
      </c>
      <c r="D347" s="126" t="s">
        <v>776</v>
      </c>
      <c r="E347" s="80">
        <v>28004</v>
      </c>
      <c r="F347" s="101">
        <v>1.62</v>
      </c>
      <c r="G347" s="94">
        <v>0.95</v>
      </c>
      <c r="H347" s="157"/>
      <c r="I347" s="157"/>
      <c r="J347" s="157"/>
      <c r="K347" s="53"/>
      <c r="L347" s="102">
        <v>1.4</v>
      </c>
      <c r="M347" s="102">
        <v>1.68</v>
      </c>
      <c r="N347" s="102">
        <v>2.23</v>
      </c>
      <c r="O347" s="103">
        <v>2.57</v>
      </c>
      <c r="P347" s="104">
        <v>192</v>
      </c>
      <c r="Q347" s="104">
        <f t="shared" si="1174"/>
        <v>12743262.76608</v>
      </c>
      <c r="R347" s="104"/>
      <c r="S347" s="104">
        <f>(R347*$E347*$F347*$G347*$L347*$S$11)</f>
        <v>0</v>
      </c>
      <c r="T347" s="104"/>
      <c r="U347" s="104">
        <f>(T347*$E347*$F347*$G347*$L347*$U$11)</f>
        <v>0</v>
      </c>
      <c r="V347" s="104"/>
      <c r="W347" s="105">
        <f>(V347*$E347*$F347*$G347*$L347*$W$11)</f>
        <v>0</v>
      </c>
      <c r="X347" s="104">
        <v>12</v>
      </c>
      <c r="Y347" s="104">
        <f>(X347*$E347*$F347*$G347*$L347*$Y$11)</f>
        <v>1013668.6291199998</v>
      </c>
      <c r="Z347" s="104"/>
      <c r="AA347" s="104">
        <f>(Z347*$E347*$F347*$G347*$L347*$AA$11)</f>
        <v>0</v>
      </c>
      <c r="AB347" s="104"/>
      <c r="AC347" s="104"/>
      <c r="AD347" s="104">
        <v>3</v>
      </c>
      <c r="AE347" s="104">
        <f>(AD347*$E347*$F347*$G347*$L347*$AE$11)</f>
        <v>199113.48071999999</v>
      </c>
      <c r="AF347" s="104">
        <v>30</v>
      </c>
      <c r="AG347" s="105">
        <f>(AF347*$E347*$F347*$G347*$L347*$AG$11)</f>
        <v>1991134.8072000004</v>
      </c>
      <c r="AH347" s="104">
        <v>3</v>
      </c>
      <c r="AI347" s="104">
        <f>(AH347*$E347*$F347*$G347*$L347*$AI$11)</f>
        <v>235315.93175999998</v>
      </c>
      <c r="AJ347" s="104"/>
      <c r="AK347" s="104">
        <f>(AJ347*$E347*$F347*$G347*$M347*$AK$11)</f>
        <v>0</v>
      </c>
      <c r="AL347" s="109">
        <v>2</v>
      </c>
      <c r="AM347" s="104">
        <f>(AL347*$E347*$F347*$G347*$M347*$AM$11)</f>
        <v>202733.72582399999</v>
      </c>
      <c r="AN347" s="104"/>
      <c r="AO347" s="108">
        <f>(AN347*$E347*$F347*$G347*$M347*$AO$11)</f>
        <v>0</v>
      </c>
      <c r="AP347" s="104"/>
      <c r="AQ347" s="104">
        <f>(AP347*$E347*$F347*$G347*$L347*$AQ$11)</f>
        <v>0</v>
      </c>
      <c r="AR347" s="104"/>
      <c r="AS347" s="105">
        <f>(AR347*$E347*$F347*$G347*$L347*$AS$11)</f>
        <v>0</v>
      </c>
      <c r="AT347" s="104"/>
      <c r="AU347" s="104">
        <f>(AT347*$E347*$F347*$G347*$L347*$AU$11)</f>
        <v>0</v>
      </c>
      <c r="AV347" s="88" t="e">
        <f>AU347-#REF!</f>
        <v>#REF!</v>
      </c>
      <c r="AW347" s="104">
        <v>60</v>
      </c>
      <c r="AX347" s="104">
        <f>(AW347*$E347*$F347*$G347*$M347*$AX$11)</f>
        <v>4778723.5372800007</v>
      </c>
      <c r="AY347" s="104"/>
      <c r="AZ347" s="104">
        <f>(AY347*$E347*$F347*$G347*$M347*$AZ$11)</f>
        <v>0</v>
      </c>
      <c r="BA347" s="104"/>
      <c r="BB347" s="105">
        <f>(BA347*$E347*$F347*$G347*$M347*$BB$11)</f>
        <v>0</v>
      </c>
      <c r="BC347" s="104"/>
      <c r="BD347" s="104">
        <f>(BC347*$E347*$F347*$G347*$M347*$BD$11)</f>
        <v>0</v>
      </c>
      <c r="BE347" s="104"/>
      <c r="BF347" s="104">
        <f>(BE347*$E347*$F347*$G347*$M347*$BF$11)</f>
        <v>0</v>
      </c>
      <c r="BG347" s="104">
        <v>2</v>
      </c>
      <c r="BH347" s="105"/>
      <c r="BI347" s="104">
        <v>1</v>
      </c>
      <c r="BJ347" s="108"/>
      <c r="BK347" s="104"/>
      <c r="BL347" s="104">
        <f>(BK347*$E347*$F347*$G347*$L347*$BL$11)</f>
        <v>0</v>
      </c>
      <c r="BM347" s="104"/>
      <c r="BN347" s="104">
        <f>(BM347*$E347*$F347*$G347*$L347*$BN$11)</f>
        <v>0</v>
      </c>
      <c r="BO347" s="104"/>
      <c r="BP347" s="104">
        <f>(BO347*$E347*$F347*$G347*$L347*$BP$11)</f>
        <v>0</v>
      </c>
      <c r="BQ347" s="104"/>
      <c r="BR347" s="104">
        <f>(BQ347*$E347*$F347*$G347*$M347*$BR$11)</f>
        <v>0</v>
      </c>
      <c r="BS347" s="104"/>
      <c r="BT347" s="105">
        <f>(BS347*$E347*$F347*$G347*$L347*$BT$11)</f>
        <v>0</v>
      </c>
      <c r="BU347" s="104"/>
      <c r="BV347" s="105">
        <f>(BU347*$E347*$F347*$G347*$L347*$BV$11)</f>
        <v>0</v>
      </c>
      <c r="BW347" s="104"/>
      <c r="BX347" s="104">
        <f>(BW347*$E347*$F347*$G347*$L347*$BX$11)</f>
        <v>0</v>
      </c>
      <c r="BY347" s="104"/>
      <c r="BZ347" s="104">
        <f>(BY347*$E347*$F347*$G347*$L347*$BZ$11)</f>
        <v>0</v>
      </c>
      <c r="CA347" s="104"/>
      <c r="CB347" s="104">
        <f>(CA347*$E347*$F347*$G347*$L347*$CB$11)</f>
        <v>0</v>
      </c>
      <c r="CC347" s="104"/>
      <c r="CD347" s="104">
        <f>(CC347*$E347*$F347*$G347*$M347*$CD$11)</f>
        <v>0</v>
      </c>
      <c r="CE347" s="109"/>
      <c r="CF347" s="104">
        <f>(CE347*$E347*$F347*$G347*$M347*$CF$11)</f>
        <v>0</v>
      </c>
      <c r="CG347" s="104"/>
      <c r="CH347" s="108"/>
      <c r="CI347" s="104"/>
      <c r="CJ347" s="104">
        <f>(CI347*$E347*$F347*$G347*$M347*$CJ$11)</f>
        <v>0</v>
      </c>
      <c r="CK347" s="110"/>
      <c r="CL347" s="104">
        <f>(CK347*$E347*$F347*$G347*$M347*$CL$11)</f>
        <v>0</v>
      </c>
      <c r="CM347" s="104"/>
      <c r="CN347" s="104">
        <f>(CM347*$E347*$F347*$G347*$M347*$CN$11)</f>
        <v>0</v>
      </c>
      <c r="CO347" s="104"/>
      <c r="CP347" s="104">
        <f>(CO347*$E347*$F347*$G347*$N347*$CP$11)</f>
        <v>0</v>
      </c>
      <c r="CQ347" s="104"/>
      <c r="CR347" s="111"/>
      <c r="CS347" s="104"/>
      <c r="CT347" s="104">
        <f t="shared" si="1175"/>
        <v>0</v>
      </c>
      <c r="CU347" s="105">
        <f t="shared" si="1133"/>
        <v>305</v>
      </c>
      <c r="CV347" s="105">
        <f t="shared" si="1134"/>
        <v>21163952.877984002</v>
      </c>
    </row>
    <row r="348" spans="1:100" ht="45" x14ac:dyDescent="0.25">
      <c r="A348" s="76"/>
      <c r="B348" s="98">
        <v>305</v>
      </c>
      <c r="C348" s="99" t="s">
        <v>777</v>
      </c>
      <c r="D348" s="126" t="s">
        <v>778</v>
      </c>
      <c r="E348" s="80">
        <v>28004</v>
      </c>
      <c r="F348" s="101">
        <v>1.95</v>
      </c>
      <c r="G348" s="94">
        <v>0.95</v>
      </c>
      <c r="H348" s="90"/>
      <c r="I348" s="90"/>
      <c r="J348" s="90"/>
      <c r="K348" s="53"/>
      <c r="L348" s="102">
        <v>1.4</v>
      </c>
      <c r="M348" s="102">
        <v>1.68</v>
      </c>
      <c r="N348" s="102">
        <v>2.23</v>
      </c>
      <c r="O348" s="103">
        <v>2.57</v>
      </c>
      <c r="P348" s="104">
        <v>45</v>
      </c>
      <c r="Q348" s="104">
        <f t="shared" si="1174"/>
        <v>3595104.5129999998</v>
      </c>
      <c r="R348" s="104"/>
      <c r="S348" s="104">
        <f>(R348*$E348*$F348*$G348*$L348*$S$11)</f>
        <v>0</v>
      </c>
      <c r="T348" s="104"/>
      <c r="U348" s="104">
        <f>(T348*$E348*$F348*$G348*$L348*$U$11)</f>
        <v>0</v>
      </c>
      <c r="V348" s="104"/>
      <c r="W348" s="105">
        <f>(V348*$E348*$F348*$G348*$L348*$W$11)</f>
        <v>0</v>
      </c>
      <c r="X348" s="104">
        <v>6</v>
      </c>
      <c r="Y348" s="104">
        <f>(X348*$E348*$F348*$G348*$L348*$Y$11)</f>
        <v>610078.34159999993</v>
      </c>
      <c r="Z348" s="104"/>
      <c r="AA348" s="104">
        <f>(Z348*$E348*$F348*$G348*$L348*$AA$11)</f>
        <v>0</v>
      </c>
      <c r="AB348" s="104"/>
      <c r="AC348" s="104"/>
      <c r="AD348" s="104">
        <v>5</v>
      </c>
      <c r="AE348" s="104">
        <f>(AD348*$E348*$F348*$G348*$L348*$AE$11)</f>
        <v>399456.05699999997</v>
      </c>
      <c r="AF348" s="104">
        <v>90</v>
      </c>
      <c r="AG348" s="105">
        <f>(AF348*$E348*$F348*$G348*$L348*$AG$11)</f>
        <v>7190209.0259999996</v>
      </c>
      <c r="AH348" s="104"/>
      <c r="AI348" s="104">
        <f>(AH348*$E348*$F348*$G348*$L348*$AI$11)</f>
        <v>0</v>
      </c>
      <c r="AJ348" s="104"/>
      <c r="AK348" s="104">
        <f>(AJ348*$E348*$F348*$G348*$M348*$AK$11)</f>
        <v>0</v>
      </c>
      <c r="AL348" s="107">
        <v>0</v>
      </c>
      <c r="AM348" s="104">
        <f>(AL348*$E348*$F348*$G348*$M348*$AM$11)</f>
        <v>0</v>
      </c>
      <c r="AN348" s="104"/>
      <c r="AO348" s="108">
        <f>(AN348*$E348*$F348*$G348*$M348*$AO$11)</f>
        <v>0</v>
      </c>
      <c r="AP348" s="104"/>
      <c r="AQ348" s="104">
        <f>(AP348*$E348*$F348*$G348*$L348*$AQ$11)</f>
        <v>0</v>
      </c>
      <c r="AR348" s="104"/>
      <c r="AS348" s="105">
        <f>(AR348*$E348*$F348*$G348*$L348*$AS$11)</f>
        <v>0</v>
      </c>
      <c r="AT348" s="104"/>
      <c r="AU348" s="104">
        <f>(AT348*$E348*$F348*$G348*$L348*$AU$11)</f>
        <v>0</v>
      </c>
      <c r="AV348" s="88" t="e">
        <f>AU348-#REF!</f>
        <v>#REF!</v>
      </c>
      <c r="AW348" s="104">
        <v>42</v>
      </c>
      <c r="AX348" s="104">
        <f>(AW348*$E348*$F348*$G348*$M348*$AX$11)</f>
        <v>4026517.0545600005</v>
      </c>
      <c r="AY348" s="104"/>
      <c r="AZ348" s="104">
        <f>(AY348*$E348*$F348*$G348*$M348*$AZ$11)</f>
        <v>0</v>
      </c>
      <c r="BA348" s="104"/>
      <c r="BB348" s="105">
        <f>(BA348*$E348*$F348*$G348*$M348*$BB$11)</f>
        <v>0</v>
      </c>
      <c r="BC348" s="104"/>
      <c r="BD348" s="104">
        <f>(BC348*$E348*$F348*$G348*$M348*$BD$11)</f>
        <v>0</v>
      </c>
      <c r="BE348" s="104"/>
      <c r="BF348" s="104">
        <f>(BE348*$E348*$F348*$G348*$M348*$BF$11)</f>
        <v>0</v>
      </c>
      <c r="BG348" s="104"/>
      <c r="BH348" s="105">
        <f>(BG348*$E348*$F348*$G348*$M348*$BH$11)</f>
        <v>0</v>
      </c>
      <c r="BI348" s="104"/>
      <c r="BJ348" s="108">
        <f>(BI348*$E348*$F348*$G348*$M348*$BJ$11)</f>
        <v>0</v>
      </c>
      <c r="BK348" s="104"/>
      <c r="BL348" s="104">
        <f>(BK348*$E348*$F348*$G348*$L348*$BL$11)</f>
        <v>0</v>
      </c>
      <c r="BM348" s="104"/>
      <c r="BN348" s="104">
        <f>(BM348*$E348*$F348*$G348*$L348*$BN$11)</f>
        <v>0</v>
      </c>
      <c r="BO348" s="104"/>
      <c r="BP348" s="104">
        <f>(BO348*$E348*$F348*$G348*$L348*$BP$11)</f>
        <v>0</v>
      </c>
      <c r="BQ348" s="104"/>
      <c r="BR348" s="104">
        <f>(BQ348*$E348*$F348*$G348*$M348*$BR$11)</f>
        <v>0</v>
      </c>
      <c r="BS348" s="104"/>
      <c r="BT348" s="105">
        <f>(BS348*$E348*$F348*$G348*$L348*$BT$11)</f>
        <v>0</v>
      </c>
      <c r="BU348" s="104"/>
      <c r="BV348" s="105">
        <f>(BU348*$E348*$F348*$G348*$L348*$BV$11)</f>
        <v>0</v>
      </c>
      <c r="BW348" s="104"/>
      <c r="BX348" s="104">
        <f>(BW348*$E348*$F348*$G348*$L348*$BX$11)</f>
        <v>0</v>
      </c>
      <c r="BY348" s="104"/>
      <c r="BZ348" s="104">
        <f>(BY348*$E348*$F348*$G348*$L348*$BZ$11)</f>
        <v>0</v>
      </c>
      <c r="CA348" s="104"/>
      <c r="CB348" s="104">
        <f>(CA348*$E348*$F348*$G348*$L348*$CB$11)</f>
        <v>0</v>
      </c>
      <c r="CC348" s="104"/>
      <c r="CD348" s="104">
        <f>(CC348*$E348*$F348*$G348*$M348*$CD$11)</f>
        <v>0</v>
      </c>
      <c r="CE348" s="109"/>
      <c r="CF348" s="104">
        <f>(CE348*$E348*$F348*$G348*$M348*$CF$11)</f>
        <v>0</v>
      </c>
      <c r="CG348" s="104"/>
      <c r="CH348" s="108"/>
      <c r="CI348" s="104"/>
      <c r="CJ348" s="104">
        <f>(CI348*$E348*$F348*$G348*$M348*$CJ$11)</f>
        <v>0</v>
      </c>
      <c r="CK348" s="110"/>
      <c r="CL348" s="104">
        <f>(CK348*$E348*$F348*$G348*$M348*$CL$11)</f>
        <v>0</v>
      </c>
      <c r="CM348" s="104"/>
      <c r="CN348" s="104">
        <f>(CM348*$E348*$F348*$G348*$M348*$CN$11)</f>
        <v>0</v>
      </c>
      <c r="CO348" s="104"/>
      <c r="CP348" s="104">
        <f>(CO348*$E348*$F348*$G348*$N348*$CP$11)</f>
        <v>0</v>
      </c>
      <c r="CQ348" s="104"/>
      <c r="CR348" s="111"/>
      <c r="CS348" s="104"/>
      <c r="CT348" s="104">
        <f t="shared" si="1175"/>
        <v>0</v>
      </c>
      <c r="CU348" s="105">
        <f t="shared" si="1133"/>
        <v>188</v>
      </c>
      <c r="CV348" s="105">
        <f t="shared" si="1134"/>
        <v>15821364.992159998</v>
      </c>
    </row>
    <row r="349" spans="1:100" ht="45" x14ac:dyDescent="0.25">
      <c r="A349" s="76"/>
      <c r="B349" s="98">
        <v>306</v>
      </c>
      <c r="C349" s="99" t="s">
        <v>779</v>
      </c>
      <c r="D349" s="126" t="s">
        <v>780</v>
      </c>
      <c r="E349" s="80">
        <v>28004</v>
      </c>
      <c r="F349" s="101">
        <v>2.14</v>
      </c>
      <c r="G349" s="94">
        <v>0.95</v>
      </c>
      <c r="H349" s="157"/>
      <c r="I349" s="157"/>
      <c r="J349" s="157"/>
      <c r="K349" s="53"/>
      <c r="L349" s="102">
        <v>1.4</v>
      </c>
      <c r="M349" s="102">
        <v>1.68</v>
      </c>
      <c r="N349" s="102">
        <v>2.23</v>
      </c>
      <c r="O349" s="103">
        <v>2.57</v>
      </c>
      <c r="P349" s="104">
        <v>434</v>
      </c>
      <c r="Q349" s="104">
        <f t="shared" si="1174"/>
        <v>38051159.743520007</v>
      </c>
      <c r="R349" s="104"/>
      <c r="S349" s="104">
        <f>(R349*$E349*$F349*$G349*$L349*$S$11)</f>
        <v>0</v>
      </c>
      <c r="T349" s="104"/>
      <c r="U349" s="104">
        <f>(T349*$E349*$F349*$G349*$L349*$U$11)</f>
        <v>0</v>
      </c>
      <c r="V349" s="104"/>
      <c r="W349" s="105">
        <f>(V349*$E349*$F349*$G349*$L349*$W$11)</f>
        <v>0</v>
      </c>
      <c r="X349" s="104">
        <v>8</v>
      </c>
      <c r="Y349" s="104">
        <f>(X349*$E349*$F349*$G349*$L349*$Y$11)</f>
        <v>892695.82975999999</v>
      </c>
      <c r="Z349" s="104"/>
      <c r="AA349" s="104">
        <f>(Z349*$E349*$F349*$G349*$L349*$AA$11)</f>
        <v>0</v>
      </c>
      <c r="AB349" s="104"/>
      <c r="AC349" s="104"/>
      <c r="AD349" s="104">
        <v>25</v>
      </c>
      <c r="AE349" s="104">
        <f>(AD349*$E349*$F349*$G349*$L349*$AE$11)</f>
        <v>2191887.0819999999</v>
      </c>
      <c r="AF349" s="104">
        <v>80</v>
      </c>
      <c r="AG349" s="105">
        <f>(AF349*$E349*$F349*$G349*$L349*$AG$11)</f>
        <v>7014038.6623999998</v>
      </c>
      <c r="AH349" s="104"/>
      <c r="AI349" s="104">
        <f>(AH349*$E349*$F349*$G349*$L349*$AI$11)</f>
        <v>0</v>
      </c>
      <c r="AJ349" s="104"/>
      <c r="AK349" s="104">
        <f>(AJ349*$E349*$F349*$G349*$M349*$AK$11)</f>
        <v>0</v>
      </c>
      <c r="AL349" s="109">
        <v>3</v>
      </c>
      <c r="AM349" s="104">
        <f>(AL349*$E349*$F349*$G349*$M349*$AM$11)</f>
        <v>401713.12339199998</v>
      </c>
      <c r="AN349" s="104"/>
      <c r="AO349" s="108">
        <f>(AN349*$E349*$F349*$G349*$M349*$AO$11)</f>
        <v>0</v>
      </c>
      <c r="AP349" s="104"/>
      <c r="AQ349" s="104">
        <f>(AP349*$E349*$F349*$G349*$L349*$AQ$11)</f>
        <v>0</v>
      </c>
      <c r="AR349" s="104"/>
      <c r="AS349" s="105">
        <f>(AR349*$E349*$F349*$G349*$L349*$AS$11)</f>
        <v>0</v>
      </c>
      <c r="AT349" s="104"/>
      <c r="AU349" s="104">
        <f>(AT349*$E349*$F349*$G349*$L349*$AU$11)</f>
        <v>0</v>
      </c>
      <c r="AV349" s="88" t="e">
        <f>AU349-#REF!</f>
        <v>#REF!</v>
      </c>
      <c r="AW349" s="104">
        <v>200</v>
      </c>
      <c r="AX349" s="104">
        <f>(AW349*$E349*$F349*$G349*$M349*$AX$11)</f>
        <v>21042115.987199999</v>
      </c>
      <c r="AY349" s="104"/>
      <c r="AZ349" s="104">
        <f>(AY349*$E349*$F349*$G349*$M349*$AZ$11)</f>
        <v>0</v>
      </c>
      <c r="BA349" s="104"/>
      <c r="BB349" s="105">
        <f>(BA349*$E349*$F349*$G349*$M349*$BB$11)</f>
        <v>0</v>
      </c>
      <c r="BC349" s="104"/>
      <c r="BD349" s="104">
        <f>(BC349*$E349*$F349*$G349*$M349*$BD$11)</f>
        <v>0</v>
      </c>
      <c r="BE349" s="104"/>
      <c r="BF349" s="104">
        <f>(BE349*$E349*$F349*$G349*$M349*$BF$11)</f>
        <v>0</v>
      </c>
      <c r="BG349" s="104"/>
      <c r="BH349" s="105">
        <f>(BG349*$E349*$F349*$G349*$M349*$BH$11)</f>
        <v>0</v>
      </c>
      <c r="BI349" s="104"/>
      <c r="BJ349" s="108">
        <f>(BI349*$E349*$F349*$G349*$M349*$BJ$11)</f>
        <v>0</v>
      </c>
      <c r="BK349" s="104"/>
      <c r="BL349" s="104">
        <f>(BK349*$E349*$F349*$G349*$L349*$BL$11)</f>
        <v>0</v>
      </c>
      <c r="BM349" s="104"/>
      <c r="BN349" s="104">
        <f>(BM349*$E349*$F349*$G349*$L349*$BN$11)</f>
        <v>0</v>
      </c>
      <c r="BO349" s="104"/>
      <c r="BP349" s="104">
        <f>(BO349*$E349*$F349*$G349*$L349*$BP$11)</f>
        <v>0</v>
      </c>
      <c r="BQ349" s="104"/>
      <c r="BR349" s="104">
        <f>(BQ349*$E349*$F349*$G349*$M349*$BR$11)</f>
        <v>0</v>
      </c>
      <c r="BS349" s="104"/>
      <c r="BT349" s="105">
        <f>(BS349*$E349*$F349*$G349*$L349*$BT$11)</f>
        <v>0</v>
      </c>
      <c r="BU349" s="104"/>
      <c r="BV349" s="105">
        <f>(BU349*$E349*$F349*$G349*$L349*$BV$11)</f>
        <v>0</v>
      </c>
      <c r="BW349" s="104"/>
      <c r="BX349" s="104">
        <f>(BW349*$E349*$F349*$G349*$L349*$BX$11)</f>
        <v>0</v>
      </c>
      <c r="BY349" s="104"/>
      <c r="BZ349" s="104">
        <f>(BY349*$E349*$F349*$G349*$L349*$BZ$11)</f>
        <v>0</v>
      </c>
      <c r="CA349" s="104"/>
      <c r="CB349" s="104">
        <f>(CA349*$E349*$F349*$G349*$L349*$CB$11)</f>
        <v>0</v>
      </c>
      <c r="CC349" s="104"/>
      <c r="CD349" s="104">
        <f>(CC349*$E349*$F349*$G349*$M349*$CD$11)</f>
        <v>0</v>
      </c>
      <c r="CE349" s="109"/>
      <c r="CF349" s="104">
        <f>(CE349*$E349*$F349*$G349*$M349*$CF$11)</f>
        <v>0</v>
      </c>
      <c r="CG349" s="104"/>
      <c r="CH349" s="108"/>
      <c r="CI349" s="104"/>
      <c r="CJ349" s="104">
        <f>(CI349*$E349*$F349*$G349*$M349*$CJ$11)</f>
        <v>0</v>
      </c>
      <c r="CK349" s="110"/>
      <c r="CL349" s="104">
        <f>(CK349*$E349*$F349*$G349*$M349*$CL$11)</f>
        <v>0</v>
      </c>
      <c r="CM349" s="104"/>
      <c r="CN349" s="104">
        <f>(CM349*$E349*$F349*$G349*$M349*$CN$11)</f>
        <v>0</v>
      </c>
      <c r="CO349" s="104"/>
      <c r="CP349" s="104">
        <f>(CO349*$E349*$F349*$G349*$N349*$CP$11)</f>
        <v>0</v>
      </c>
      <c r="CQ349" s="104"/>
      <c r="CR349" s="111"/>
      <c r="CS349" s="104"/>
      <c r="CT349" s="104">
        <f t="shared" si="1175"/>
        <v>0</v>
      </c>
      <c r="CU349" s="105">
        <f t="shared" si="1133"/>
        <v>750</v>
      </c>
      <c r="CV349" s="105">
        <f t="shared" si="1134"/>
        <v>69593610.428272009</v>
      </c>
    </row>
    <row r="350" spans="1:100" ht="45" x14ac:dyDescent="0.25">
      <c r="A350" s="76"/>
      <c r="B350" s="98">
        <v>307</v>
      </c>
      <c r="C350" s="99" t="s">
        <v>781</v>
      </c>
      <c r="D350" s="126" t="s">
        <v>782</v>
      </c>
      <c r="E350" s="80">
        <v>28004</v>
      </c>
      <c r="F350" s="101">
        <v>4.13</v>
      </c>
      <c r="G350" s="89">
        <v>1</v>
      </c>
      <c r="H350" s="90"/>
      <c r="I350" s="90"/>
      <c r="J350" s="90"/>
      <c r="K350" s="53"/>
      <c r="L350" s="91">
        <v>1.4</v>
      </c>
      <c r="M350" s="91">
        <v>1.68</v>
      </c>
      <c r="N350" s="91">
        <v>2.23</v>
      </c>
      <c r="O350" s="92">
        <v>2.57</v>
      </c>
      <c r="P350" s="104">
        <v>16</v>
      </c>
      <c r="Q350" s="104">
        <f>(P350*$E350*$F350*$G350*$L350)</f>
        <v>2590706.048</v>
      </c>
      <c r="R350" s="104"/>
      <c r="S350" s="108">
        <f>(R350*$E350*$F350*$G350*$L350)</f>
        <v>0</v>
      </c>
      <c r="T350" s="104"/>
      <c r="U350" s="104">
        <f>(T350*$E350*$F350*$G350*$L350)</f>
        <v>0</v>
      </c>
      <c r="V350" s="104"/>
      <c r="W350" s="104">
        <f>(V350*$E350*$F350*$G350*$L350)</f>
        <v>0</v>
      </c>
      <c r="X350" s="104">
        <v>24</v>
      </c>
      <c r="Y350" s="104">
        <f>(X350*$E350*$F350*$G350*$L350)</f>
        <v>3886059.0719999997</v>
      </c>
      <c r="Z350" s="104"/>
      <c r="AA350" s="104">
        <f>(Z350*$E350*$F350*$G350*$L350)</f>
        <v>0</v>
      </c>
      <c r="AB350" s="104"/>
      <c r="AC350" s="104"/>
      <c r="AD350" s="104">
        <v>1</v>
      </c>
      <c r="AE350" s="104">
        <f>(AD350*$E350*$F350*$G350*$L350)</f>
        <v>161919.128</v>
      </c>
      <c r="AF350" s="104">
        <v>10</v>
      </c>
      <c r="AG350" s="104">
        <f>(AF350*$E350*$F350*$G350*$L350)</f>
        <v>1619191.2799999998</v>
      </c>
      <c r="AH350" s="104"/>
      <c r="AI350" s="104">
        <f>(AH350*$E350*$F350*$G350*$L350)</f>
        <v>0</v>
      </c>
      <c r="AJ350" s="104"/>
      <c r="AK350" s="105">
        <f>(AJ350*$E350*$F350*$G350*$M350)</f>
        <v>0</v>
      </c>
      <c r="AL350" s="109">
        <v>4</v>
      </c>
      <c r="AM350" s="104">
        <f>AL350*E350*F350*G350*M350</f>
        <v>777211.81440000003</v>
      </c>
      <c r="AN350" s="104"/>
      <c r="AO350" s="108">
        <f>(AN350*$E350*$F350*$G350*$M350)</f>
        <v>0</v>
      </c>
      <c r="AP350" s="104"/>
      <c r="AQ350" s="104">
        <f>(AP350*$E350*$F350*$G350*$L350)</f>
        <v>0</v>
      </c>
      <c r="AR350" s="104"/>
      <c r="AS350" s="104"/>
      <c r="AT350" s="104"/>
      <c r="AU350" s="104">
        <f>(AT350*$E350*$F350*$G350*$L350)</f>
        <v>0</v>
      </c>
      <c r="AV350" s="88" t="e">
        <f>AU350-#REF!</f>
        <v>#REF!</v>
      </c>
      <c r="AW350" s="104">
        <v>5</v>
      </c>
      <c r="AX350" s="104">
        <f>(AW350*$E350*$F350*$G350*$M350)</f>
        <v>971514.76799999992</v>
      </c>
      <c r="AY350" s="104"/>
      <c r="AZ350" s="104">
        <f>(AY350*$E350*$F350*$G350*$M350)</f>
        <v>0</v>
      </c>
      <c r="BA350" s="104"/>
      <c r="BB350" s="104">
        <f>(BA350*$E350*$F350*$G350*$M350)</f>
        <v>0</v>
      </c>
      <c r="BC350" s="104"/>
      <c r="BD350" s="104">
        <f>(BC350*$E350*$F350*$G350*$M350)</f>
        <v>0</v>
      </c>
      <c r="BE350" s="104"/>
      <c r="BF350" s="104">
        <f>(BE350*$E350*$F350*$G350*$M350)</f>
        <v>0</v>
      </c>
      <c r="BG350" s="104"/>
      <c r="BH350" s="104">
        <f>(BG350*$E350*$F350*$G350*$M350)</f>
        <v>0</v>
      </c>
      <c r="BI350" s="104"/>
      <c r="BJ350" s="108">
        <f>(BI350*$E350*$F350*$G350*$M350)</f>
        <v>0</v>
      </c>
      <c r="BK350" s="104"/>
      <c r="BL350" s="104">
        <f>(BK350*$E350*$F350*$G350*$L350)</f>
        <v>0</v>
      </c>
      <c r="BM350" s="104"/>
      <c r="BN350" s="104">
        <f>(BM350*$E350*$F350*$G350*$L350)</f>
        <v>0</v>
      </c>
      <c r="BO350" s="104"/>
      <c r="BP350" s="104">
        <f>(BO350*$E350*$F350*$G350*$L350)</f>
        <v>0</v>
      </c>
      <c r="BQ350" s="104"/>
      <c r="BR350" s="104">
        <f>(BQ350*$E350*$F350*$G350*$M350)</f>
        <v>0</v>
      </c>
      <c r="BS350" s="104"/>
      <c r="BT350" s="104">
        <f>(BS350*$E350*$F350*$G350*$L350)</f>
        <v>0</v>
      </c>
      <c r="BU350" s="104"/>
      <c r="BV350" s="104">
        <f>(BU350*$E350*$F350*$G350*$L350)</f>
        <v>0</v>
      </c>
      <c r="BW350" s="104"/>
      <c r="BX350" s="104">
        <f>(BW350*$E350*$F350*$G350*$L350)</f>
        <v>0</v>
      </c>
      <c r="BY350" s="104"/>
      <c r="BZ350" s="104">
        <f>(BY350*$E350*$F350*$G350*$L350)</f>
        <v>0</v>
      </c>
      <c r="CA350" s="104"/>
      <c r="CB350" s="104">
        <f>(CA350*$E350*$F350*$G350*$L350)</f>
        <v>0</v>
      </c>
      <c r="CC350" s="104"/>
      <c r="CD350" s="104">
        <f>CC350*$E350*$F350*$G350*$M350</f>
        <v>0</v>
      </c>
      <c r="CE350" s="109"/>
      <c r="CF350" s="104">
        <f>(CE350*$E350*$F350*$G350*$M350)</f>
        <v>0</v>
      </c>
      <c r="CG350" s="104"/>
      <c r="CH350" s="108">
        <f>(CG350*$E350*$F350*$G350*$M350)</f>
        <v>0</v>
      </c>
      <c r="CI350" s="104"/>
      <c r="CJ350" s="104">
        <f>(CI350*$E350*$F350*$G350*$M350)</f>
        <v>0</v>
      </c>
      <c r="CK350" s="110"/>
      <c r="CL350" s="104">
        <f>(CK350*$E350*$F350*$G350*$M350)</f>
        <v>0</v>
      </c>
      <c r="CM350" s="104"/>
      <c r="CN350" s="104">
        <f>(CM350*$E350*$F350*$G350*$M350)</f>
        <v>0</v>
      </c>
      <c r="CO350" s="104"/>
      <c r="CP350" s="104">
        <f>(CO350*$E350*$F350*$G350*$N350)</f>
        <v>0</v>
      </c>
      <c r="CQ350" s="104"/>
      <c r="CR350" s="108"/>
      <c r="CS350" s="104"/>
      <c r="CT350" s="104"/>
      <c r="CU350" s="105">
        <f t="shared" si="1133"/>
        <v>60</v>
      </c>
      <c r="CV350" s="105">
        <f t="shared" si="1134"/>
        <v>10006602.110399999</v>
      </c>
    </row>
    <row r="351" spans="1:100" s="187" customFormat="1" ht="30" customHeight="1" x14ac:dyDescent="0.25">
      <c r="A351" s="186"/>
      <c r="B351" s="98">
        <v>308</v>
      </c>
      <c r="C351" s="233" t="s">
        <v>783</v>
      </c>
      <c r="D351" s="231" t="s">
        <v>784</v>
      </c>
      <c r="E351" s="80">
        <v>28004</v>
      </c>
      <c r="F351" s="232">
        <v>4.7</v>
      </c>
      <c r="G351" s="89">
        <v>1</v>
      </c>
      <c r="H351" s="90"/>
      <c r="I351" s="90"/>
      <c r="J351" s="90"/>
      <c r="K351" s="238">
        <v>0.20130000000000001</v>
      </c>
      <c r="L351" s="102">
        <v>1.4</v>
      </c>
      <c r="M351" s="102">
        <v>1.68</v>
      </c>
      <c r="N351" s="102">
        <v>2.23</v>
      </c>
      <c r="O351" s="103">
        <v>2.57</v>
      </c>
      <c r="P351" s="104">
        <v>10</v>
      </c>
      <c r="Q351" s="117">
        <f>(P351*$E351*$F351*((1-$K351)+$K351*$L351*$Q$11*$G351))</f>
        <v>1459260.2679760002</v>
      </c>
      <c r="R351" s="104"/>
      <c r="S351" s="117">
        <f>(R351*$E351*$F351*((1-$K351)+$K351*$L351*$S$11*$G351))</f>
        <v>0</v>
      </c>
      <c r="T351" s="104"/>
      <c r="U351" s="117">
        <f>(T351*$E351*$F351*((1-$K351)+$K351*$L351*U$11*$G351))</f>
        <v>0</v>
      </c>
      <c r="V351" s="104"/>
      <c r="W351" s="117">
        <f>(V351*$E351*$F351*((1-$K351)+$K351*$L351*$W$11*$G351))</f>
        <v>0</v>
      </c>
      <c r="X351" s="104"/>
      <c r="Y351" s="117">
        <f>(X351*$E351*$F351*((1-$K351)+$K351*$L351*$Y$11*$G351))</f>
        <v>0</v>
      </c>
      <c r="Z351" s="104"/>
      <c r="AA351" s="117">
        <f>(Z351*$E351*$F351*((1-$K351)+$K351*$L351*$AA$11*$G351))</f>
        <v>0</v>
      </c>
      <c r="AB351" s="104"/>
      <c r="AC351" s="104"/>
      <c r="AD351" s="104"/>
      <c r="AE351" s="117">
        <f>(AD351*$E351*$F351*((1-$K351)+$K351*$L351*AE$11*$G351))</f>
        <v>0</v>
      </c>
      <c r="AF351" s="104">
        <v>0</v>
      </c>
      <c r="AG351" s="117">
        <f>(AF351*$E351*$F351*((1-$K351)+$K351*$G351*AG$11*$L351))</f>
        <v>0</v>
      </c>
      <c r="AH351" s="104"/>
      <c r="AI351" s="117">
        <f>(AH351*$E351*$F351*((1-$K351)+$K351*$G351*AI$11*$L351))</f>
        <v>0</v>
      </c>
      <c r="AJ351" s="104"/>
      <c r="AK351" s="117">
        <f>(AJ351*$E351*$F351*((1-$K351)+$K351*$G351*AK$11*$M351))</f>
        <v>0</v>
      </c>
      <c r="AL351" s="109"/>
      <c r="AM351" s="117">
        <f>(AL351*$E351*$F351*((1-$K351)+$K351*$M351*$AM$11*G351))</f>
        <v>0</v>
      </c>
      <c r="AN351" s="104"/>
      <c r="AO351" s="117">
        <f>(AN351*$E351*$F351*((1-$K351)+$K351*$G351*AO$11*$M351))</f>
        <v>0</v>
      </c>
      <c r="AP351" s="104"/>
      <c r="AQ351" s="104"/>
      <c r="AR351" s="104"/>
      <c r="AS351" s="104"/>
      <c r="AT351" s="104"/>
      <c r="AU351" s="117">
        <f>(AT351*$E351*$F351*((1-$K351)+$K351*$G351*AU$11*$L351))</f>
        <v>0</v>
      </c>
      <c r="AV351" s="88" t="e">
        <f>AU351-#REF!</f>
        <v>#REF!</v>
      </c>
      <c r="AW351" s="104"/>
      <c r="AX351" s="104"/>
      <c r="AY351" s="104"/>
      <c r="AZ351" s="117">
        <f>(AY351*$E351*$F351*((1-$K351)+$K351*$G351*AZ$11*$M351))</f>
        <v>0</v>
      </c>
      <c r="BA351" s="104"/>
      <c r="BB351" s="104"/>
      <c r="BC351" s="104"/>
      <c r="BD351" s="117">
        <f>(BC351*$E351*$F351*((1-$K351)+$K351*$G351*BD$11*$M351))</f>
        <v>0</v>
      </c>
      <c r="BE351" s="104"/>
      <c r="BF351" s="117">
        <f>(BE351*$E351*$F351*((1-$K351)+$K351*$G351*BF$11*$M351))</f>
        <v>0</v>
      </c>
      <c r="BG351" s="104"/>
      <c r="BH351" s="117">
        <f>(BG351*$E351*$F351*((1-$K351)+$K351*$G351*BH$11*$M351))</f>
        <v>0</v>
      </c>
      <c r="BI351" s="104"/>
      <c r="BJ351" s="117">
        <f>(BI351*$E351*$F351*((1-$K351)+$K351*$G351*BJ$11*$M351))</f>
        <v>0</v>
      </c>
      <c r="BK351" s="104"/>
      <c r="BL351" s="117">
        <f>(BK351*$E351*$F351*((1-$K351)+$K351*$G351*BL$11*$L351))</f>
        <v>0</v>
      </c>
      <c r="BM351" s="104"/>
      <c r="BN351" s="117">
        <f>(BM351*$E351*$F351*((1-$K351)+$K351*$G351*BN$11*$L351))</f>
        <v>0</v>
      </c>
      <c r="BO351" s="104"/>
      <c r="BP351" s="104"/>
      <c r="BQ351" s="104"/>
      <c r="BR351" s="117">
        <f>(BQ351*$E351*$F351*((1-$K351)+$K351*$G351*BR$11*$M351))</f>
        <v>0</v>
      </c>
      <c r="BS351" s="104"/>
      <c r="BT351" s="104"/>
      <c r="BU351" s="104"/>
      <c r="BV351" s="117">
        <f>(BU351*$E351*$F351*((1-$K351)+$K351*$G351*BV$11*$L351))</f>
        <v>0</v>
      </c>
      <c r="BW351" s="104"/>
      <c r="BX351" s="117">
        <f>(BW351*$E351*$F351*((1-$K351)+$K351*$G351*BX$11*$L351))</f>
        <v>0</v>
      </c>
      <c r="BY351" s="104"/>
      <c r="BZ351" s="117">
        <f>(BY351*$E351*$F351*((1-$K351)+$K351*$G351*BZ$11*$L351))</f>
        <v>0</v>
      </c>
      <c r="CA351" s="104"/>
      <c r="CB351" s="118">
        <f>CA351*$E351*$F351*((1-$K351)+$K351*$L351*$CB$11*$G351)</f>
        <v>0</v>
      </c>
      <c r="CC351" s="104"/>
      <c r="CD351" s="117">
        <f>(CC351*$E351*$F351*((1-$K351)+$K351*$G351*CD$11*$M351))</f>
        <v>0</v>
      </c>
      <c r="CE351" s="109"/>
      <c r="CF351" s="117">
        <f>(CE351*$E351*$F351*((1-$K351)+$K351*$G351*CF$11*$M351))</f>
        <v>0</v>
      </c>
      <c r="CG351" s="104"/>
      <c r="CH351" s="108"/>
      <c r="CI351" s="104"/>
      <c r="CJ351" s="104"/>
      <c r="CK351" s="110"/>
      <c r="CL351" s="117">
        <f>((CK351*$E351*$F351*((1-$K351)+$K351*$G351*CL$11*$M351)))</f>
        <v>0</v>
      </c>
      <c r="CM351" s="104"/>
      <c r="CN351" s="117">
        <f>(CM351*$E351*$F351*((1-$K351)+$K351*$G351*CN$11*$M351))</f>
        <v>0</v>
      </c>
      <c r="CO351" s="104"/>
      <c r="CP351" s="117">
        <f>(CO351*$E351*$F351*((1-$K351)+$K351*$G351*CP$11*$N351))</f>
        <v>0</v>
      </c>
      <c r="CQ351" s="104"/>
      <c r="CR351" s="117"/>
      <c r="CS351" s="104"/>
      <c r="CT351" s="104"/>
      <c r="CU351" s="105">
        <f t="shared" si="1133"/>
        <v>10</v>
      </c>
      <c r="CV351" s="118">
        <f t="shared" si="1134"/>
        <v>1459260.2679760002</v>
      </c>
    </row>
    <row r="352" spans="1:100" ht="15.75" customHeight="1" x14ac:dyDescent="0.25">
      <c r="A352" s="93">
        <v>31</v>
      </c>
      <c r="B352" s="119"/>
      <c r="C352" s="78" t="s">
        <v>785</v>
      </c>
      <c r="D352" s="127" t="s">
        <v>786</v>
      </c>
      <c r="E352" s="80">
        <v>28004</v>
      </c>
      <c r="F352" s="175">
        <v>0.9</v>
      </c>
      <c r="G352" s="128"/>
      <c r="H352" s="90"/>
      <c r="I352" s="90"/>
      <c r="J352" s="90"/>
      <c r="K352" s="95"/>
      <c r="L352" s="96">
        <v>1.4</v>
      </c>
      <c r="M352" s="96">
        <v>1.68</v>
      </c>
      <c r="N352" s="96">
        <v>2.23</v>
      </c>
      <c r="O352" s="97">
        <v>2.57</v>
      </c>
      <c r="P352" s="87">
        <f t="shared" ref="P352" si="1176">SUM(P353:P371)</f>
        <v>643</v>
      </c>
      <c r="Q352" s="87">
        <f t="shared" ref="Q352:CB352" si="1177">SUM(Q353:Q371)</f>
        <v>29058782.981759995</v>
      </c>
      <c r="R352" s="87">
        <f t="shared" si="1177"/>
        <v>578</v>
      </c>
      <c r="S352" s="87">
        <f t="shared" si="1177"/>
        <v>34398405.355999999</v>
      </c>
      <c r="T352" s="87">
        <f t="shared" si="1177"/>
        <v>588</v>
      </c>
      <c r="U352" s="87">
        <f t="shared" si="1177"/>
        <v>24936910.066880003</v>
      </c>
      <c r="V352" s="87">
        <f t="shared" si="1177"/>
        <v>0</v>
      </c>
      <c r="W352" s="87">
        <f t="shared" si="1177"/>
        <v>0</v>
      </c>
      <c r="X352" s="87">
        <f t="shared" si="1177"/>
        <v>191</v>
      </c>
      <c r="Y352" s="87">
        <f t="shared" si="1177"/>
        <v>14115160.803519998</v>
      </c>
      <c r="Z352" s="87">
        <f t="shared" si="1177"/>
        <v>0</v>
      </c>
      <c r="AA352" s="87">
        <f t="shared" si="1177"/>
        <v>0</v>
      </c>
      <c r="AB352" s="87">
        <f t="shared" si="1177"/>
        <v>0</v>
      </c>
      <c r="AC352" s="87">
        <f t="shared" si="1177"/>
        <v>0</v>
      </c>
      <c r="AD352" s="87">
        <f t="shared" si="1177"/>
        <v>29</v>
      </c>
      <c r="AE352" s="87">
        <f t="shared" si="1177"/>
        <v>1528485.2038399999</v>
      </c>
      <c r="AF352" s="87">
        <f t="shared" si="1177"/>
        <v>313</v>
      </c>
      <c r="AG352" s="87">
        <f t="shared" si="1177"/>
        <v>9282143.3910799995</v>
      </c>
      <c r="AH352" s="87">
        <f t="shared" si="1177"/>
        <v>344</v>
      </c>
      <c r="AI352" s="87">
        <f t="shared" si="1177"/>
        <v>14729163.625680001</v>
      </c>
      <c r="AJ352" s="87">
        <f t="shared" si="1177"/>
        <v>1114</v>
      </c>
      <c r="AK352" s="87">
        <f t="shared" si="1177"/>
        <v>42612343.16808001</v>
      </c>
      <c r="AL352" s="87">
        <f t="shared" si="1177"/>
        <v>214</v>
      </c>
      <c r="AM352" s="87">
        <f t="shared" si="1177"/>
        <v>15332408.4312</v>
      </c>
      <c r="AN352" s="87">
        <f t="shared" si="1177"/>
        <v>44</v>
      </c>
      <c r="AO352" s="87">
        <f t="shared" si="1177"/>
        <v>1363856.1847680002</v>
      </c>
      <c r="AP352" s="87">
        <f t="shared" si="1177"/>
        <v>0</v>
      </c>
      <c r="AQ352" s="87">
        <f t="shared" si="1177"/>
        <v>0</v>
      </c>
      <c r="AR352" s="87">
        <f t="shared" si="1177"/>
        <v>0</v>
      </c>
      <c r="AS352" s="87">
        <f t="shared" si="1177"/>
        <v>0</v>
      </c>
      <c r="AT352" s="87">
        <f t="shared" si="1177"/>
        <v>131</v>
      </c>
      <c r="AU352" s="87">
        <f t="shared" si="1177"/>
        <v>0</v>
      </c>
      <c r="AV352" s="88" t="e">
        <f>AU352-#REF!</f>
        <v>#REF!</v>
      </c>
      <c r="AW352" s="87">
        <f t="shared" si="1177"/>
        <v>659</v>
      </c>
      <c r="AX352" s="87">
        <f t="shared" si="1177"/>
        <v>21834893.208912</v>
      </c>
      <c r="AY352" s="87">
        <f t="shared" si="1177"/>
        <v>5</v>
      </c>
      <c r="AZ352" s="87">
        <f t="shared" si="1177"/>
        <v>160899.7824</v>
      </c>
      <c r="BA352" s="87">
        <f t="shared" si="1177"/>
        <v>0</v>
      </c>
      <c r="BB352" s="87">
        <f t="shared" si="1177"/>
        <v>0</v>
      </c>
      <c r="BC352" s="87">
        <f t="shared" si="1177"/>
        <v>134</v>
      </c>
      <c r="BD352" s="87"/>
      <c r="BE352" s="87">
        <f t="shared" si="1177"/>
        <v>57</v>
      </c>
      <c r="BF352" s="87">
        <f t="shared" si="1177"/>
        <v>1391420.8580159999</v>
      </c>
      <c r="BG352" s="87">
        <f t="shared" si="1177"/>
        <v>191</v>
      </c>
      <c r="BH352" s="87"/>
      <c r="BI352" s="87">
        <f t="shared" si="1177"/>
        <v>200</v>
      </c>
      <c r="BJ352" s="87"/>
      <c r="BK352" s="87">
        <f t="shared" si="1177"/>
        <v>0</v>
      </c>
      <c r="BL352" s="87">
        <f t="shared" si="1177"/>
        <v>0</v>
      </c>
      <c r="BM352" s="87">
        <f t="shared" si="1177"/>
        <v>35</v>
      </c>
      <c r="BN352" s="87">
        <f t="shared" si="1177"/>
        <v>938582.0639999999</v>
      </c>
      <c r="BO352" s="87">
        <f t="shared" si="1177"/>
        <v>20</v>
      </c>
      <c r="BP352" s="87">
        <f t="shared" si="1177"/>
        <v>1163386.9743999999</v>
      </c>
      <c r="BQ352" s="87">
        <f t="shared" si="1177"/>
        <v>103</v>
      </c>
      <c r="BR352" s="87"/>
      <c r="BS352" s="87">
        <f t="shared" si="1177"/>
        <v>37</v>
      </c>
      <c r="BT352" s="87">
        <f t="shared" si="1177"/>
        <v>992215.32479999983</v>
      </c>
      <c r="BU352" s="87">
        <f t="shared" si="1177"/>
        <v>0</v>
      </c>
      <c r="BV352" s="87">
        <f t="shared" si="1177"/>
        <v>0</v>
      </c>
      <c r="BW352" s="87">
        <f t="shared" si="1177"/>
        <v>231</v>
      </c>
      <c r="BX352" s="87"/>
      <c r="BY352" s="87">
        <f t="shared" si="1177"/>
        <v>103</v>
      </c>
      <c r="BZ352" s="87">
        <f t="shared" si="1177"/>
        <v>0</v>
      </c>
      <c r="CA352" s="87">
        <f t="shared" si="1177"/>
        <v>297</v>
      </c>
      <c r="CB352" s="87">
        <f t="shared" si="1177"/>
        <v>0</v>
      </c>
      <c r="CC352" s="87">
        <f t="shared" ref="CC352:CT352" si="1178">SUM(CC353:CC371)</f>
        <v>297</v>
      </c>
      <c r="CD352" s="87"/>
      <c r="CE352" s="87">
        <f t="shared" si="1178"/>
        <v>40</v>
      </c>
      <c r="CF352" s="87">
        <f t="shared" si="1178"/>
        <v>885325.17695999995</v>
      </c>
      <c r="CG352" s="87">
        <f t="shared" si="1178"/>
        <v>0</v>
      </c>
      <c r="CH352" s="87">
        <f t="shared" si="1178"/>
        <v>0</v>
      </c>
      <c r="CI352" s="87">
        <f t="shared" si="1178"/>
        <v>2</v>
      </c>
      <c r="CJ352" s="87">
        <f t="shared" si="1178"/>
        <v>42756.059136000003</v>
      </c>
      <c r="CK352" s="87">
        <f t="shared" si="1178"/>
        <v>53</v>
      </c>
      <c r="CL352" s="87"/>
      <c r="CM352" s="87">
        <f t="shared" si="1178"/>
        <v>215</v>
      </c>
      <c r="CN352" s="87">
        <f t="shared" si="1178"/>
        <v>6448646.8636799995</v>
      </c>
      <c r="CO352" s="87">
        <f t="shared" si="1178"/>
        <v>50</v>
      </c>
      <c r="CP352" s="87"/>
      <c r="CQ352" s="87">
        <f t="shared" si="1178"/>
        <v>65</v>
      </c>
      <c r="CR352" s="87"/>
      <c r="CS352" s="87">
        <f t="shared" si="1178"/>
        <v>0</v>
      </c>
      <c r="CT352" s="87">
        <f t="shared" si="1178"/>
        <v>0</v>
      </c>
      <c r="CU352" s="87">
        <f>SUM(CU353:CU371)</f>
        <v>6983</v>
      </c>
      <c r="CV352" s="87">
        <f t="shared" ref="CV352" si="1179">SUM(CV353:CV371)</f>
        <v>221215785.525112</v>
      </c>
    </row>
    <row r="353" spans="1:100" ht="30" customHeight="1" x14ac:dyDescent="0.25">
      <c r="A353" s="76"/>
      <c r="B353" s="98">
        <v>309</v>
      </c>
      <c r="C353" s="99" t="s">
        <v>787</v>
      </c>
      <c r="D353" s="126" t="s">
        <v>788</v>
      </c>
      <c r="E353" s="80">
        <v>28004</v>
      </c>
      <c r="F353" s="101">
        <v>0.61</v>
      </c>
      <c r="G353" s="89">
        <v>1</v>
      </c>
      <c r="H353" s="90"/>
      <c r="I353" s="90"/>
      <c r="J353" s="90"/>
      <c r="K353" s="53"/>
      <c r="L353" s="102">
        <v>1.4</v>
      </c>
      <c r="M353" s="102">
        <v>1.68</v>
      </c>
      <c r="N353" s="102">
        <v>2.23</v>
      </c>
      <c r="O353" s="103">
        <v>2.57</v>
      </c>
      <c r="P353" s="160">
        <v>11</v>
      </c>
      <c r="Q353" s="104">
        <f>(P353*$E353*$F353*$G353*$L353*$Q$11)</f>
        <v>289376.53360000002</v>
      </c>
      <c r="R353" s="104">
        <v>4</v>
      </c>
      <c r="S353" s="104">
        <f>(R353*$E353*$F353*$G353*$L353*$S$11)</f>
        <v>105227.83039999999</v>
      </c>
      <c r="T353" s="104">
        <v>193</v>
      </c>
      <c r="U353" s="104">
        <f>(T353*$E353*$F353*$G353*$L353*$U$11)</f>
        <v>6461945.4031999996</v>
      </c>
      <c r="V353" s="104"/>
      <c r="W353" s="105">
        <f>(V353*$E353*$F353*$G353*$L353*$W$11)</f>
        <v>0</v>
      </c>
      <c r="X353" s="104"/>
      <c r="Y353" s="104">
        <f>(X353*$E353*$F353*$G353*$L353*$Y$11)</f>
        <v>0</v>
      </c>
      <c r="Z353" s="104"/>
      <c r="AA353" s="104">
        <f>(Z353*$E353*$F353*$G353*$L353*$AA$11)</f>
        <v>0</v>
      </c>
      <c r="AB353" s="104"/>
      <c r="AC353" s="104"/>
      <c r="AD353" s="104"/>
      <c r="AE353" s="104">
        <f>(AD353*$E353*$F353*$G353*$L353*$AE$11)</f>
        <v>0</v>
      </c>
      <c r="AF353" s="104">
        <v>10</v>
      </c>
      <c r="AG353" s="105">
        <f>(AF353*$E353*$F353*$G353*$L353*$AG$11)</f>
        <v>263069.576</v>
      </c>
      <c r="AH353" s="104">
        <v>1</v>
      </c>
      <c r="AI353" s="104">
        <f>(AH353*$E353*$F353*$G353*$L353*$AI$11)</f>
        <v>31090.040799999999</v>
      </c>
      <c r="AJ353" s="104">
        <v>150</v>
      </c>
      <c r="AK353" s="104">
        <f>(AJ353*$E353*$F353*$G353*$M353*$AK$11)</f>
        <v>5596207.3440000005</v>
      </c>
      <c r="AL353" s="107"/>
      <c r="AM353" s="104">
        <f>(AL353*$E353*$F353*$G353*$M353*$AM$11)</f>
        <v>0</v>
      </c>
      <c r="AN353" s="104">
        <v>2</v>
      </c>
      <c r="AO353" s="108">
        <f>(AN353*$E353*$F353*$G353*$M353*$AO$11)</f>
        <v>63136.698240000005</v>
      </c>
      <c r="AP353" s="104"/>
      <c r="AQ353" s="104">
        <f>(AP353*$E353*$F353*$G353*$L353*$AQ$11)</f>
        <v>0</v>
      </c>
      <c r="AR353" s="104"/>
      <c r="AS353" s="105">
        <f>(AR353*$E353*$F353*$G353*$L353*$AS$11)</f>
        <v>0</v>
      </c>
      <c r="AT353" s="104">
        <v>10</v>
      </c>
      <c r="AU353" s="104"/>
      <c r="AV353" s="88" t="e">
        <f>AU353-#REF!</f>
        <v>#REF!</v>
      </c>
      <c r="AW353" s="104">
        <v>9</v>
      </c>
      <c r="AX353" s="104">
        <f>(AW353*$E353*$F353*$G353*$M353*$AX$11)</f>
        <v>284115.14208000002</v>
      </c>
      <c r="AY353" s="104"/>
      <c r="AZ353" s="104">
        <f>(AY353*$E353*$F353*$G353*$M353*$AZ$11)</f>
        <v>0</v>
      </c>
      <c r="BA353" s="104"/>
      <c r="BB353" s="105">
        <f>(BA353*$E353*$F353*$G353*$M353*$BB$11)</f>
        <v>0</v>
      </c>
      <c r="BC353" s="104">
        <v>24</v>
      </c>
      <c r="BD353" s="104"/>
      <c r="BE353" s="104">
        <v>5</v>
      </c>
      <c r="BF353" s="104">
        <f>(BE353*$E353*$F353*$G353*$M353*$BF$11)</f>
        <v>129143.24639999999</v>
      </c>
      <c r="BG353" s="104">
        <v>14</v>
      </c>
      <c r="BH353" s="105"/>
      <c r="BI353" s="104">
        <v>35</v>
      </c>
      <c r="BJ353" s="108"/>
      <c r="BK353" s="104"/>
      <c r="BL353" s="104">
        <f>(BK353*$E353*$F353*$G353*$L353*$BL$11)</f>
        <v>0</v>
      </c>
      <c r="BM353" s="104"/>
      <c r="BN353" s="104">
        <f>(BM353*$E353*$F353*$G353*$L353*$BN$11)</f>
        <v>0</v>
      </c>
      <c r="BO353" s="104"/>
      <c r="BP353" s="104">
        <f>(BO353*$E353*$F353*$G353*$L353*$BP$11)</f>
        <v>0</v>
      </c>
      <c r="BQ353" s="104"/>
      <c r="BR353" s="104">
        <f>(BQ353*$E353*$F353*$G353*$M353*$BR$11)</f>
        <v>0</v>
      </c>
      <c r="BS353" s="104"/>
      <c r="BT353" s="105">
        <f>(BS353*$E353*$F353*$G353*$L353*$BT$11)</f>
        <v>0</v>
      </c>
      <c r="BU353" s="104"/>
      <c r="BV353" s="105">
        <f>(BU353*$E353*$F353*$G353*$L353*$BV$11)</f>
        <v>0</v>
      </c>
      <c r="BW353" s="104">
        <v>60</v>
      </c>
      <c r="BX353" s="104"/>
      <c r="BY353" s="104">
        <v>14</v>
      </c>
      <c r="BZ353" s="104"/>
      <c r="CA353" s="104">
        <v>41</v>
      </c>
      <c r="CB353" s="104"/>
      <c r="CC353" s="104"/>
      <c r="CD353" s="104">
        <f>(CC353*$E353*$F353*$G353*$M353*$CD$11)</f>
        <v>0</v>
      </c>
      <c r="CE353" s="109"/>
      <c r="CF353" s="104">
        <f>(CE353*$E353*$F353*$G353*$M353*$CF$11)</f>
        <v>0</v>
      </c>
      <c r="CG353" s="104"/>
      <c r="CH353" s="108"/>
      <c r="CI353" s="104"/>
      <c r="CJ353" s="104">
        <f>(CI353*$E353*$F353*$G353*$M353*$CJ$11)</f>
        <v>0</v>
      </c>
      <c r="CK353" s="110">
        <v>2</v>
      </c>
      <c r="CL353" s="104"/>
      <c r="CM353" s="104">
        <v>3</v>
      </c>
      <c r="CN353" s="104">
        <f>(CM353*$E353*$F353*$G353*$M353*$CN$11)</f>
        <v>86095.497600000002</v>
      </c>
      <c r="CO353" s="104"/>
      <c r="CP353" s="104">
        <f>(CO353*$E353*$F353*$G353*$N353*$CP$11)</f>
        <v>0</v>
      </c>
      <c r="CQ353" s="104">
        <v>2</v>
      </c>
      <c r="CR353" s="111"/>
      <c r="CS353" s="104"/>
      <c r="CT353" s="104">
        <f>(CS353*$E353*$F353*$G353*$L353*CT$11)/12*6+(CS353*$E353*$F353*$G353*1*CT$11)/12*6</f>
        <v>0</v>
      </c>
      <c r="CU353" s="105">
        <f t="shared" ref="CU353:CU371" si="1180">SUM(P353,R353,T353,V353,X353,Z353,AB353,AD353,AF353,AL353,BO353,AH353,AR353,CA353,AT353,AW353,AJ353,BA353,AN353,BC353,CC353,BE353,BG353,BI353,BQ353,BK353,BM353,BS353,BU353,BW353,BY353,CE353,AY353,AP353,CG353,CI353,CK353,CM353,CO353,CQ353,CS353)</f>
        <v>590</v>
      </c>
      <c r="CV353" s="105">
        <f t="shared" ref="CV353:CV371" si="1181">SUM(Q353,S353,U353,W353,Y353,AA353,AC353,AE353,AG353,AM353,BP353,AI353,AS353,CB353,AU353,AX353,AK353,BB353,AO353,BD353,CD353,BF353,BH353,BJ353,BR353,BL353,BN353,BT353,BV353,BX353,BZ353,CF353,AZ353,AQ353,CH353,CJ353,CL353,CN353,CP353,CR353,CT353)</f>
        <v>13309407.312320001</v>
      </c>
    </row>
    <row r="354" spans="1:100" ht="30" customHeight="1" x14ac:dyDescent="0.25">
      <c r="A354" s="76"/>
      <c r="B354" s="98">
        <v>310</v>
      </c>
      <c r="C354" s="99" t="s">
        <v>789</v>
      </c>
      <c r="D354" s="126" t="s">
        <v>790</v>
      </c>
      <c r="E354" s="80">
        <v>28004</v>
      </c>
      <c r="F354" s="101">
        <v>0.55000000000000004</v>
      </c>
      <c r="G354" s="94">
        <v>0.8</v>
      </c>
      <c r="H354" s="90"/>
      <c r="I354" s="90"/>
      <c r="J354" s="90"/>
      <c r="K354" s="53"/>
      <c r="L354" s="91">
        <v>1.4</v>
      </c>
      <c r="M354" s="91">
        <v>1.68</v>
      </c>
      <c r="N354" s="91">
        <v>2.23</v>
      </c>
      <c r="O354" s="92">
        <v>2.57</v>
      </c>
      <c r="P354" s="160">
        <v>26</v>
      </c>
      <c r="Q354" s="104">
        <f>(P354*$E354*$F354*$G354*$L354)</f>
        <v>448512.06400000001</v>
      </c>
      <c r="R354" s="104">
        <v>30</v>
      </c>
      <c r="S354" s="108">
        <f>(R354*$E354*$F354*$G354*$L354)</f>
        <v>517513.92000000004</v>
      </c>
      <c r="T354" s="104"/>
      <c r="U354" s="104">
        <f>(T354*$E354*$F354*$G354*$L354)</f>
        <v>0</v>
      </c>
      <c r="V354" s="104"/>
      <c r="W354" s="104">
        <f>(V354*$E354*$F354*$G354*$L354)</f>
        <v>0</v>
      </c>
      <c r="X354" s="104"/>
      <c r="Y354" s="104">
        <f>(X354*$E354*$F354*$G354*$L354)</f>
        <v>0</v>
      </c>
      <c r="Z354" s="104"/>
      <c r="AA354" s="104">
        <f>(Z354*$E354*$F354*$G354*$L354)</f>
        <v>0</v>
      </c>
      <c r="AB354" s="104"/>
      <c r="AC354" s="104"/>
      <c r="AD354" s="104"/>
      <c r="AE354" s="104">
        <f>(AD354*$E354*$F354*$G354*$L354)</f>
        <v>0</v>
      </c>
      <c r="AF354" s="104">
        <v>2</v>
      </c>
      <c r="AG354" s="104">
        <f>(AF354*$E354*$F354*$G354*$L354)</f>
        <v>34500.928</v>
      </c>
      <c r="AH354" s="104">
        <v>18</v>
      </c>
      <c r="AI354" s="104">
        <f>(AH354*$E354*$F354*$G354*$L354)</f>
        <v>310508.35200000007</v>
      </c>
      <c r="AJ354" s="104">
        <v>100</v>
      </c>
      <c r="AK354" s="105">
        <f>(AJ354*$E354*$F354*$G354*$M354)</f>
        <v>2070055.6800000004</v>
      </c>
      <c r="AL354" s="109">
        <v>11</v>
      </c>
      <c r="AM354" s="104">
        <f>AL354*E354*F354*G354*M354</f>
        <v>227706.12480000002</v>
      </c>
      <c r="AN354" s="104">
        <v>5</v>
      </c>
      <c r="AO354" s="108">
        <f>(AN354*$E354*$F354*$G354*$M354)</f>
        <v>103502.784</v>
      </c>
      <c r="AP354" s="104"/>
      <c r="AQ354" s="104">
        <f>(AP354*$E354*$F354*$G354*$L354)</f>
        <v>0</v>
      </c>
      <c r="AR354" s="104"/>
      <c r="AS354" s="104"/>
      <c r="AT354" s="104">
        <v>11</v>
      </c>
      <c r="AU354" s="104"/>
      <c r="AV354" s="88" t="e">
        <f>AU354-#REF!</f>
        <v>#REF!</v>
      </c>
      <c r="AW354" s="104">
        <v>64</v>
      </c>
      <c r="AX354" s="104">
        <f>(AW354*$E354*$F354*$G354*$M354)</f>
        <v>1324835.6352000001</v>
      </c>
      <c r="AY354" s="104"/>
      <c r="AZ354" s="104">
        <f>(AY354*$E354*$F354*$G354*$M354)</f>
        <v>0</v>
      </c>
      <c r="BA354" s="104"/>
      <c r="BB354" s="104">
        <f>(BA354*$E354*$F354*$G354*$M354)</f>
        <v>0</v>
      </c>
      <c r="BC354" s="104">
        <v>30</v>
      </c>
      <c r="BD354" s="104"/>
      <c r="BE354" s="104">
        <v>32</v>
      </c>
      <c r="BF354" s="104">
        <f>(BE354*$E354*$F354*$G354*$M354)</f>
        <v>662417.81760000007</v>
      </c>
      <c r="BG354" s="104">
        <v>55</v>
      </c>
      <c r="BH354" s="104"/>
      <c r="BI354" s="104">
        <v>7</v>
      </c>
      <c r="BJ354" s="108"/>
      <c r="BK354" s="104"/>
      <c r="BL354" s="104">
        <f>(BK354*$E354*$F354*$G354*$L354)</f>
        <v>0</v>
      </c>
      <c r="BM354" s="104"/>
      <c r="BN354" s="104">
        <f>(BM354*$E354*$F354*$G354*$L354)</f>
        <v>0</v>
      </c>
      <c r="BO354" s="104"/>
      <c r="BP354" s="104">
        <f>(BO354*$E354*$F354*$G354*$L354)</f>
        <v>0</v>
      </c>
      <c r="BQ354" s="104">
        <v>20</v>
      </c>
      <c r="BR354" s="104"/>
      <c r="BS354" s="104"/>
      <c r="BT354" s="104">
        <f>(BS354*$E354*$F354*$G354*$L354)</f>
        <v>0</v>
      </c>
      <c r="BU354" s="104"/>
      <c r="BV354" s="104">
        <f>(BU354*$E354*$F354*$G354*$L354)</f>
        <v>0</v>
      </c>
      <c r="BW354" s="104">
        <v>10</v>
      </c>
      <c r="BX354" s="104"/>
      <c r="BY354" s="104">
        <v>2</v>
      </c>
      <c r="BZ354" s="104"/>
      <c r="CA354" s="104">
        <v>10</v>
      </c>
      <c r="CB354" s="104"/>
      <c r="CC354" s="104">
        <v>80</v>
      </c>
      <c r="CD354" s="104"/>
      <c r="CE354" s="109">
        <v>10</v>
      </c>
      <c r="CF354" s="104">
        <f>(CE354*$E354*$F354*$G354*$M354)</f>
        <v>207005.568</v>
      </c>
      <c r="CG354" s="104"/>
      <c r="CH354" s="108">
        <f>(CG354*$E354*$F354*$G354*$M354)</f>
        <v>0</v>
      </c>
      <c r="CI354" s="104"/>
      <c r="CJ354" s="104">
        <f>(CI354*$E354*$F354*$G354*$M354)</f>
        <v>0</v>
      </c>
      <c r="CK354" s="110">
        <v>3</v>
      </c>
      <c r="CL354" s="104"/>
      <c r="CM354" s="104">
        <v>8</v>
      </c>
      <c r="CN354" s="104">
        <f>(CM354*$E354*$F354*$G354*$M354)</f>
        <v>165604.45440000002</v>
      </c>
      <c r="CO354" s="104">
        <v>10</v>
      </c>
      <c r="CP354" s="104"/>
      <c r="CQ354" s="104">
        <v>2</v>
      </c>
      <c r="CR354" s="108"/>
      <c r="CS354" s="104"/>
      <c r="CT354" s="104"/>
      <c r="CU354" s="105">
        <f t="shared" si="1180"/>
        <v>546</v>
      </c>
      <c r="CV354" s="105">
        <f t="shared" si="1181"/>
        <v>6072163.3280000007</v>
      </c>
    </row>
    <row r="355" spans="1:100" ht="30" customHeight="1" x14ac:dyDescent="0.25">
      <c r="A355" s="76"/>
      <c r="B355" s="98">
        <v>311</v>
      </c>
      <c r="C355" s="99" t="s">
        <v>791</v>
      </c>
      <c r="D355" s="126" t="s">
        <v>792</v>
      </c>
      <c r="E355" s="80">
        <v>28004</v>
      </c>
      <c r="F355" s="101">
        <v>0.71</v>
      </c>
      <c r="G355" s="94">
        <v>0.8</v>
      </c>
      <c r="H355" s="90"/>
      <c r="I355" s="90"/>
      <c r="J355" s="90"/>
      <c r="K355" s="53"/>
      <c r="L355" s="102">
        <v>1.4</v>
      </c>
      <c r="M355" s="102">
        <v>1.68</v>
      </c>
      <c r="N355" s="102">
        <v>2.23</v>
      </c>
      <c r="O355" s="103">
        <v>2.57</v>
      </c>
      <c r="P355" s="160">
        <v>154</v>
      </c>
      <c r="Q355" s="104">
        <f t="shared" ref="Q355:Q360" si="1182">(P355*$E355*$F355*$G355*$L355*$Q$11)</f>
        <v>3772331.4675199995</v>
      </c>
      <c r="R355" s="104">
        <v>90</v>
      </c>
      <c r="S355" s="104">
        <f t="shared" ref="S355:S360" si="1183">(R355*$E355*$F355*$G355*$L355*$S$11)</f>
        <v>2204609.2992000002</v>
      </c>
      <c r="T355" s="104">
        <v>70</v>
      </c>
      <c r="U355" s="104">
        <f t="shared" ref="U355:U360" si="1184">(T355*$E355*$F355*$G355*$L355*$U$11)</f>
        <v>2182340.5183999999</v>
      </c>
      <c r="V355" s="104"/>
      <c r="W355" s="105">
        <f t="shared" ref="W355:W360" si="1185">(V355*$E355*$F355*$G355*$L355*$W$11)</f>
        <v>0</v>
      </c>
      <c r="X355" s="104">
        <v>3</v>
      </c>
      <c r="Y355" s="104">
        <f t="shared" ref="Y355:Y360" si="1186">(X355*$E355*$F355*$G355*$L355*$Y$11)</f>
        <v>93528.879359999992</v>
      </c>
      <c r="Z355" s="104"/>
      <c r="AA355" s="104">
        <f t="shared" ref="AA355:AA360" si="1187">(Z355*$E355*$F355*$G355*$L355*$AA$11)</f>
        <v>0</v>
      </c>
      <c r="AB355" s="104"/>
      <c r="AC355" s="104"/>
      <c r="AD355" s="104">
        <v>10</v>
      </c>
      <c r="AE355" s="104">
        <f t="shared" ref="AE355:AE360" si="1188">(AD355*$E355*$F355*$G355*$L355*$AE$11)</f>
        <v>244956.5888</v>
      </c>
      <c r="AF355" s="104">
        <v>50</v>
      </c>
      <c r="AG355" s="105">
        <f t="shared" ref="AG355:AG360" si="1189">(AF355*$E355*$F355*$G355*$L355*$AG$11)</f>
        <v>1224782.9440000001</v>
      </c>
      <c r="AH355" s="104">
        <v>211</v>
      </c>
      <c r="AI355" s="104">
        <f t="shared" ref="AI355:AI360" si="1190">(AH355*$E355*$F355*$G355*$L355*$AI$11)</f>
        <v>6108326.5734400004</v>
      </c>
      <c r="AJ355" s="104">
        <v>350</v>
      </c>
      <c r="AK355" s="104">
        <f t="shared" ref="AK355:AK360" si="1191">(AJ355*$E355*$F355*$G355*$M355*$AK$11)</f>
        <v>12158754.316800002</v>
      </c>
      <c r="AL355" s="109">
        <v>21</v>
      </c>
      <c r="AM355" s="104">
        <f t="shared" ref="AM355:AM360" si="1192">(AL355*$E355*$F355*$G355*$M355*$AM$11)</f>
        <v>785642.58662399999</v>
      </c>
      <c r="AN355" s="104">
        <v>14</v>
      </c>
      <c r="AO355" s="108">
        <f t="shared" ref="AO355:AO360" si="1193">(AN355*$E355*$F355*$G355*$M355*$AO$11)</f>
        <v>411527.06918400008</v>
      </c>
      <c r="AP355" s="104"/>
      <c r="AQ355" s="104">
        <f t="shared" ref="AQ355:AQ360" si="1194">(AP355*$E355*$F355*$G355*$L355*$AQ$11)</f>
        <v>0</v>
      </c>
      <c r="AR355" s="104"/>
      <c r="AS355" s="105">
        <f t="shared" ref="AS355:AS360" si="1195">(AR355*$E355*$F355*$G355*$L355*$AS$11)</f>
        <v>0</v>
      </c>
      <c r="AT355" s="104">
        <v>50</v>
      </c>
      <c r="AU355" s="104"/>
      <c r="AV355" s="88" t="e">
        <f>AU355-#REF!</f>
        <v>#REF!</v>
      </c>
      <c r="AW355" s="104">
        <v>253</v>
      </c>
      <c r="AX355" s="104">
        <f t="shared" ref="AX355:AX360" si="1196">(AW355*$E355*$F355*$G355*$M355*$AX$11)</f>
        <v>7436882.0359679991</v>
      </c>
      <c r="AY355" s="104"/>
      <c r="AZ355" s="104">
        <f t="shared" ref="AZ355:AZ360" si="1197">(AY355*$E355*$F355*$G355*$M355*$AZ$11)</f>
        <v>0</v>
      </c>
      <c r="BA355" s="104"/>
      <c r="BB355" s="105">
        <f t="shared" ref="BB355:BB360" si="1198">(BA355*$E355*$F355*$G355*$M355*$BB$11)</f>
        <v>0</v>
      </c>
      <c r="BC355" s="104">
        <v>23</v>
      </c>
      <c r="BD355" s="104"/>
      <c r="BE355" s="104"/>
      <c r="BF355" s="104">
        <f t="shared" ref="BF355:BF360" si="1199">(BE355*$E355*$F355*$G355*$M355*$BF$11)</f>
        <v>0</v>
      </c>
      <c r="BG355" s="104">
        <v>70</v>
      </c>
      <c r="BH355" s="105"/>
      <c r="BI355" s="104">
        <v>60</v>
      </c>
      <c r="BJ355" s="108"/>
      <c r="BK355" s="104"/>
      <c r="BL355" s="104">
        <f t="shared" ref="BL355:BL360" si="1200">(BK355*$E355*$F355*$G355*$L355*$BL$11)</f>
        <v>0</v>
      </c>
      <c r="BM355" s="104"/>
      <c r="BN355" s="104">
        <f t="shared" ref="BN355:BN360" si="1201">(BM355*$E355*$F355*$G355*$L355*$BN$11)</f>
        <v>0</v>
      </c>
      <c r="BO355" s="104"/>
      <c r="BP355" s="104">
        <f t="shared" ref="BP355:BP360" si="1202">(BO355*$E355*$F355*$G355*$L355*$BP$11)</f>
        <v>0</v>
      </c>
      <c r="BQ355" s="104">
        <v>15</v>
      </c>
      <c r="BR355" s="104"/>
      <c r="BS355" s="104"/>
      <c r="BT355" s="105">
        <f t="shared" ref="BT355:BT360" si="1203">(BS355*$E355*$F355*$G355*$L355*$BT$11)</f>
        <v>0</v>
      </c>
      <c r="BU355" s="104"/>
      <c r="BV355" s="105">
        <f t="shared" ref="BV355:BV360" si="1204">(BU355*$E355*$F355*$G355*$L355*$BV$11)</f>
        <v>0</v>
      </c>
      <c r="BW355" s="104">
        <v>95</v>
      </c>
      <c r="BX355" s="104"/>
      <c r="BY355" s="104">
        <v>24</v>
      </c>
      <c r="BZ355" s="104"/>
      <c r="CA355" s="104">
        <v>61</v>
      </c>
      <c r="CB355" s="104"/>
      <c r="CC355" s="104">
        <v>80</v>
      </c>
      <c r="CD355" s="104"/>
      <c r="CE355" s="109">
        <v>15</v>
      </c>
      <c r="CF355" s="104">
        <f t="shared" ref="CF355:CF360" si="1205">(CE355*$E355*$F355*$G355*$M355*$CF$11)</f>
        <v>360754.24896</v>
      </c>
      <c r="CG355" s="104"/>
      <c r="CH355" s="108"/>
      <c r="CI355" s="104">
        <v>2</v>
      </c>
      <c r="CJ355" s="104">
        <f t="shared" ref="CJ355:CJ360" si="1206">(CI355*$E355*$F355*$G355*$M355*$CJ$11)</f>
        <v>42756.059136000003</v>
      </c>
      <c r="CK355" s="110">
        <v>2</v>
      </c>
      <c r="CL355" s="104"/>
      <c r="CM355" s="104">
        <v>19</v>
      </c>
      <c r="CN355" s="104">
        <f t="shared" ref="CN355:CN360" si="1207">(CM355*$E355*$F355*$G355*$M355*$CN$11)</f>
        <v>507728.20224000001</v>
      </c>
      <c r="CO355" s="104"/>
      <c r="CP355" s="104">
        <f t="shared" ref="CP355:CP360" si="1208">(CO355*$E355*$F355*$G355*$N355*$CP$11)</f>
        <v>0</v>
      </c>
      <c r="CQ355" s="104">
        <v>15</v>
      </c>
      <c r="CR355" s="111"/>
      <c r="CS355" s="104"/>
      <c r="CT355" s="104">
        <f t="shared" ref="CT355:CT360" si="1209">(CS355*$E355*$F355*$G355*$L355*CT$11)/12*6+(CS355*$E355*$F355*$G355*1*CT$11)/12*6</f>
        <v>0</v>
      </c>
      <c r="CU355" s="105">
        <f t="shared" si="1180"/>
        <v>1757</v>
      </c>
      <c r="CV355" s="105">
        <f t="shared" si="1181"/>
        <v>37534920.789632007</v>
      </c>
    </row>
    <row r="356" spans="1:100" ht="30" customHeight="1" x14ac:dyDescent="0.25">
      <c r="A356" s="76"/>
      <c r="B356" s="98">
        <v>312</v>
      </c>
      <c r="C356" s="99" t="s">
        <v>793</v>
      </c>
      <c r="D356" s="126" t="s">
        <v>794</v>
      </c>
      <c r="E356" s="80">
        <v>28004</v>
      </c>
      <c r="F356" s="101">
        <v>1.38</v>
      </c>
      <c r="G356" s="94">
        <v>0.9</v>
      </c>
      <c r="H356" s="90"/>
      <c r="I356" s="90"/>
      <c r="J356" s="90"/>
      <c r="K356" s="53"/>
      <c r="L356" s="102">
        <v>1.4</v>
      </c>
      <c r="M356" s="102">
        <v>1.68</v>
      </c>
      <c r="N356" s="102">
        <v>2.23</v>
      </c>
      <c r="O356" s="103">
        <v>2.57</v>
      </c>
      <c r="P356" s="160">
        <v>13</v>
      </c>
      <c r="Q356" s="104">
        <f t="shared" si="1182"/>
        <v>696314.97935999988</v>
      </c>
      <c r="R356" s="104">
        <v>0</v>
      </c>
      <c r="S356" s="104">
        <f t="shared" si="1183"/>
        <v>0</v>
      </c>
      <c r="T356" s="104">
        <v>7</v>
      </c>
      <c r="U356" s="104">
        <f t="shared" si="1184"/>
        <v>477194.88095999986</v>
      </c>
      <c r="V356" s="104"/>
      <c r="W356" s="105">
        <f t="shared" si="1185"/>
        <v>0</v>
      </c>
      <c r="X356" s="104"/>
      <c r="Y356" s="104">
        <f t="shared" si="1186"/>
        <v>0</v>
      </c>
      <c r="Z356" s="104"/>
      <c r="AA356" s="104">
        <f t="shared" si="1187"/>
        <v>0</v>
      </c>
      <c r="AB356" s="104"/>
      <c r="AC356" s="104"/>
      <c r="AD356" s="104"/>
      <c r="AE356" s="104">
        <f t="shared" si="1188"/>
        <v>0</v>
      </c>
      <c r="AF356" s="104">
        <v>0</v>
      </c>
      <c r="AG356" s="105">
        <f t="shared" si="1189"/>
        <v>0</v>
      </c>
      <c r="AH356" s="104"/>
      <c r="AI356" s="104">
        <f t="shared" si="1190"/>
        <v>0</v>
      </c>
      <c r="AJ356" s="104">
        <v>12</v>
      </c>
      <c r="AK356" s="104">
        <f t="shared" si="1191"/>
        <v>911539.609344</v>
      </c>
      <c r="AL356" s="107">
        <v>1</v>
      </c>
      <c r="AM356" s="104">
        <f t="shared" si="1192"/>
        <v>81804.836735999997</v>
      </c>
      <c r="AN356" s="104"/>
      <c r="AO356" s="108">
        <f t="shared" si="1193"/>
        <v>0</v>
      </c>
      <c r="AP356" s="104"/>
      <c r="AQ356" s="104">
        <f t="shared" si="1194"/>
        <v>0</v>
      </c>
      <c r="AR356" s="104"/>
      <c r="AS356" s="105">
        <f t="shared" si="1195"/>
        <v>0</v>
      </c>
      <c r="AT356" s="104"/>
      <c r="AU356" s="104">
        <f t="shared" ref="AU355:AU360" si="1210">(AT356*$E356*$F356*$G356*$L356*$AU$11)</f>
        <v>0</v>
      </c>
      <c r="AV356" s="88" t="e">
        <f>AU356-#REF!</f>
        <v>#REF!</v>
      </c>
      <c r="AW356" s="104">
        <v>0</v>
      </c>
      <c r="AX356" s="104">
        <f t="shared" si="1196"/>
        <v>0</v>
      </c>
      <c r="AY356" s="104"/>
      <c r="AZ356" s="104">
        <f t="shared" si="1197"/>
        <v>0</v>
      </c>
      <c r="BA356" s="104"/>
      <c r="BB356" s="105">
        <f t="shared" si="1198"/>
        <v>0</v>
      </c>
      <c r="BC356" s="104"/>
      <c r="BD356" s="104">
        <f t="shared" ref="BD355:BD360" si="1211">(BC356*$E356*$F356*$G356*$M356*$BD$11)</f>
        <v>0</v>
      </c>
      <c r="BE356" s="104"/>
      <c r="BF356" s="104">
        <f t="shared" si="1199"/>
        <v>0</v>
      </c>
      <c r="BG356" s="104"/>
      <c r="BH356" s="105">
        <f t="shared" ref="BH355:BH360" si="1212">(BG356*$E356*$F356*$G356*$M356*$BH$11)</f>
        <v>0</v>
      </c>
      <c r="BI356" s="104"/>
      <c r="BJ356" s="108">
        <f t="shared" ref="BJ355:BJ360" si="1213">(BI356*$E356*$F356*$G356*$M356*$BJ$11)</f>
        <v>0</v>
      </c>
      <c r="BK356" s="104"/>
      <c r="BL356" s="104">
        <f t="shared" si="1200"/>
        <v>0</v>
      </c>
      <c r="BM356" s="104"/>
      <c r="BN356" s="104">
        <f t="shared" si="1201"/>
        <v>0</v>
      </c>
      <c r="BO356" s="104"/>
      <c r="BP356" s="104">
        <f t="shared" si="1202"/>
        <v>0</v>
      </c>
      <c r="BQ356" s="104"/>
      <c r="BR356" s="104">
        <f t="shared" ref="BR355:BR360" si="1214">(BQ356*$E356*$F356*$G356*$M356*$BR$11)</f>
        <v>0</v>
      </c>
      <c r="BS356" s="104"/>
      <c r="BT356" s="105">
        <f t="shared" si="1203"/>
        <v>0</v>
      </c>
      <c r="BU356" s="104"/>
      <c r="BV356" s="105">
        <f t="shared" si="1204"/>
        <v>0</v>
      </c>
      <c r="BW356" s="104"/>
      <c r="BX356" s="104">
        <f t="shared" ref="BX355:BX360" si="1215">(BW356*$E356*$F356*$G356*$L356*$BX$11)</f>
        <v>0</v>
      </c>
      <c r="BY356" s="104"/>
      <c r="BZ356" s="104">
        <f t="shared" ref="BZ355:BZ360" si="1216">(BY356*$E356*$F356*$G356*$L356*$BZ$11)</f>
        <v>0</v>
      </c>
      <c r="CA356" s="104"/>
      <c r="CB356" s="104">
        <f t="shared" ref="CB355:CB360" si="1217">(CA356*$E356*$F356*$G356*$L356*$CB$11)</f>
        <v>0</v>
      </c>
      <c r="CC356" s="104"/>
      <c r="CD356" s="104">
        <f t="shared" ref="CD355:CD360" si="1218">(CC356*$E356*$F356*$G356*$M356*$CD$11)</f>
        <v>0</v>
      </c>
      <c r="CE356" s="109"/>
      <c r="CF356" s="104">
        <f t="shared" si="1205"/>
        <v>0</v>
      </c>
      <c r="CG356" s="104"/>
      <c r="CH356" s="108"/>
      <c r="CI356" s="104"/>
      <c r="CJ356" s="104">
        <f t="shared" si="1206"/>
        <v>0</v>
      </c>
      <c r="CK356" s="110"/>
      <c r="CL356" s="104">
        <f t="shared" ref="CL355:CL360" si="1219">(CK356*$E356*$F356*$G356*$M356*$CL$11)</f>
        <v>0</v>
      </c>
      <c r="CM356" s="104"/>
      <c r="CN356" s="104">
        <f t="shared" si="1207"/>
        <v>0</v>
      </c>
      <c r="CO356" s="104"/>
      <c r="CP356" s="104">
        <f t="shared" si="1208"/>
        <v>0</v>
      </c>
      <c r="CQ356" s="104"/>
      <c r="CR356" s="111"/>
      <c r="CS356" s="104"/>
      <c r="CT356" s="104">
        <f t="shared" si="1209"/>
        <v>0</v>
      </c>
      <c r="CU356" s="105">
        <f t="shared" si="1180"/>
        <v>33</v>
      </c>
      <c r="CV356" s="105">
        <f t="shared" si="1181"/>
        <v>2166854.3063999997</v>
      </c>
    </row>
    <row r="357" spans="1:100" ht="30" customHeight="1" x14ac:dyDescent="0.25">
      <c r="A357" s="76"/>
      <c r="B357" s="98">
        <v>313</v>
      </c>
      <c r="C357" s="99" t="s">
        <v>795</v>
      </c>
      <c r="D357" s="126" t="s">
        <v>796</v>
      </c>
      <c r="E357" s="80">
        <v>28004</v>
      </c>
      <c r="F357" s="101">
        <v>2.41</v>
      </c>
      <c r="G357" s="94">
        <v>0.9</v>
      </c>
      <c r="H357" s="157"/>
      <c r="I357" s="157"/>
      <c r="J357" s="157"/>
      <c r="K357" s="53"/>
      <c r="L357" s="102">
        <v>1.4</v>
      </c>
      <c r="M357" s="102">
        <v>1.68</v>
      </c>
      <c r="N357" s="102">
        <v>2.23</v>
      </c>
      <c r="O357" s="103">
        <v>2.57</v>
      </c>
      <c r="P357" s="160">
        <v>49</v>
      </c>
      <c r="Q357" s="104">
        <f t="shared" si="1182"/>
        <v>4583491.41096</v>
      </c>
      <c r="R357" s="104">
        <v>210</v>
      </c>
      <c r="S357" s="104">
        <f t="shared" si="1183"/>
        <v>19643534.6184</v>
      </c>
      <c r="T357" s="104">
        <v>40</v>
      </c>
      <c r="U357" s="104">
        <f t="shared" si="1184"/>
        <v>4762068.998399999</v>
      </c>
      <c r="V357" s="104"/>
      <c r="W357" s="105">
        <f t="shared" si="1185"/>
        <v>0</v>
      </c>
      <c r="X357" s="104">
        <v>1</v>
      </c>
      <c r="Y357" s="104">
        <f t="shared" si="1186"/>
        <v>119051.72495999999</v>
      </c>
      <c r="Z357" s="104"/>
      <c r="AA357" s="104">
        <f t="shared" si="1187"/>
        <v>0</v>
      </c>
      <c r="AB357" s="104"/>
      <c r="AC357" s="104"/>
      <c r="AD357" s="104"/>
      <c r="AE357" s="104">
        <f t="shared" si="1188"/>
        <v>0</v>
      </c>
      <c r="AF357" s="104">
        <v>0</v>
      </c>
      <c r="AG357" s="105">
        <f t="shared" si="1189"/>
        <v>0</v>
      </c>
      <c r="AH357" s="104"/>
      <c r="AI357" s="104">
        <f t="shared" si="1190"/>
        <v>0</v>
      </c>
      <c r="AJ357" s="104">
        <v>9</v>
      </c>
      <c r="AK357" s="104">
        <f t="shared" si="1191"/>
        <v>1193918.7274560002</v>
      </c>
      <c r="AL357" s="109">
        <v>1</v>
      </c>
      <c r="AM357" s="104">
        <f t="shared" si="1192"/>
        <v>142862.06995199996</v>
      </c>
      <c r="AN357" s="104"/>
      <c r="AO357" s="108">
        <f t="shared" si="1193"/>
        <v>0</v>
      </c>
      <c r="AP357" s="104"/>
      <c r="AQ357" s="104">
        <f t="shared" si="1194"/>
        <v>0</v>
      </c>
      <c r="AR357" s="104"/>
      <c r="AS357" s="105">
        <f t="shared" si="1195"/>
        <v>0</v>
      </c>
      <c r="AT357" s="104"/>
      <c r="AU357" s="104">
        <f t="shared" si="1210"/>
        <v>0</v>
      </c>
      <c r="AV357" s="88" t="e">
        <f>AU357-#REF!</f>
        <v>#REF!</v>
      </c>
      <c r="AW357" s="104">
        <v>9</v>
      </c>
      <c r="AX357" s="104">
        <f t="shared" si="1196"/>
        <v>1010238.9232320001</v>
      </c>
      <c r="AY357" s="104"/>
      <c r="AZ357" s="104">
        <f t="shared" si="1197"/>
        <v>0</v>
      </c>
      <c r="BA357" s="104"/>
      <c r="BB357" s="105">
        <f t="shared" si="1198"/>
        <v>0</v>
      </c>
      <c r="BC357" s="104"/>
      <c r="BD357" s="104">
        <f t="shared" si="1211"/>
        <v>0</v>
      </c>
      <c r="BE357" s="104"/>
      <c r="BF357" s="104">
        <f t="shared" si="1199"/>
        <v>0</v>
      </c>
      <c r="BG357" s="104"/>
      <c r="BH357" s="105">
        <f t="shared" si="1212"/>
        <v>0</v>
      </c>
      <c r="BI357" s="104">
        <v>3</v>
      </c>
      <c r="BJ357" s="108"/>
      <c r="BK357" s="104"/>
      <c r="BL357" s="104">
        <f t="shared" si="1200"/>
        <v>0</v>
      </c>
      <c r="BM357" s="104"/>
      <c r="BN357" s="104">
        <f t="shared" si="1201"/>
        <v>0</v>
      </c>
      <c r="BO357" s="104">
        <v>6</v>
      </c>
      <c r="BP357" s="104">
        <f t="shared" si="1202"/>
        <v>510221.67840000003</v>
      </c>
      <c r="BQ357" s="104">
        <v>3</v>
      </c>
      <c r="BR357" s="104"/>
      <c r="BS357" s="104"/>
      <c r="BT357" s="105">
        <f t="shared" si="1203"/>
        <v>0</v>
      </c>
      <c r="BU357" s="104"/>
      <c r="BV357" s="105">
        <f t="shared" si="1204"/>
        <v>0</v>
      </c>
      <c r="BW357" s="104"/>
      <c r="BX357" s="104">
        <f t="shared" si="1215"/>
        <v>0</v>
      </c>
      <c r="BY357" s="104"/>
      <c r="BZ357" s="104">
        <f t="shared" si="1216"/>
        <v>0</v>
      </c>
      <c r="CA357" s="104"/>
      <c r="CB357" s="104">
        <f t="shared" si="1217"/>
        <v>0</v>
      </c>
      <c r="CC357" s="104"/>
      <c r="CD357" s="104">
        <f t="shared" si="1218"/>
        <v>0</v>
      </c>
      <c r="CE357" s="109"/>
      <c r="CF357" s="104">
        <f t="shared" si="1205"/>
        <v>0</v>
      </c>
      <c r="CG357" s="104"/>
      <c r="CH357" s="108"/>
      <c r="CI357" s="104"/>
      <c r="CJ357" s="104">
        <f t="shared" si="1206"/>
        <v>0</v>
      </c>
      <c r="CK357" s="110"/>
      <c r="CL357" s="104">
        <f t="shared" si="1219"/>
        <v>0</v>
      </c>
      <c r="CM357" s="104"/>
      <c r="CN357" s="104">
        <f t="shared" si="1207"/>
        <v>0</v>
      </c>
      <c r="CO357" s="104"/>
      <c r="CP357" s="104">
        <f t="shared" si="1208"/>
        <v>0</v>
      </c>
      <c r="CQ357" s="104"/>
      <c r="CR357" s="111"/>
      <c r="CS357" s="104"/>
      <c r="CT357" s="104">
        <f t="shared" si="1209"/>
        <v>0</v>
      </c>
      <c r="CU357" s="105">
        <f t="shared" si="1180"/>
        <v>331</v>
      </c>
      <c r="CV357" s="105">
        <f t="shared" si="1181"/>
        <v>31965388.151759997</v>
      </c>
    </row>
    <row r="358" spans="1:100" ht="30" customHeight="1" x14ac:dyDescent="0.25">
      <c r="A358" s="76"/>
      <c r="B358" s="98">
        <v>314</v>
      </c>
      <c r="C358" s="99" t="s">
        <v>797</v>
      </c>
      <c r="D358" s="126" t="s">
        <v>798</v>
      </c>
      <c r="E358" s="80">
        <v>28004</v>
      </c>
      <c r="F358" s="101">
        <v>1.43</v>
      </c>
      <c r="G358" s="89">
        <v>1</v>
      </c>
      <c r="H358" s="90"/>
      <c r="I358" s="90"/>
      <c r="J358" s="90"/>
      <c r="K358" s="53"/>
      <c r="L358" s="102">
        <v>1.4</v>
      </c>
      <c r="M358" s="102">
        <v>1.68</v>
      </c>
      <c r="N358" s="102">
        <v>2.23</v>
      </c>
      <c r="O358" s="103">
        <v>2.57</v>
      </c>
      <c r="P358" s="160">
        <v>2</v>
      </c>
      <c r="Q358" s="104">
        <f t="shared" si="1182"/>
        <v>123340.81760000001</v>
      </c>
      <c r="R358" s="104">
        <v>0</v>
      </c>
      <c r="S358" s="104">
        <f t="shared" si="1183"/>
        <v>0</v>
      </c>
      <c r="T358" s="104">
        <v>10</v>
      </c>
      <c r="U358" s="104">
        <f t="shared" si="1184"/>
        <v>784896.11199999985</v>
      </c>
      <c r="V358" s="104"/>
      <c r="W358" s="105">
        <f t="shared" si="1185"/>
        <v>0</v>
      </c>
      <c r="X358" s="104">
        <v>84</v>
      </c>
      <c r="Y358" s="104">
        <f t="shared" si="1186"/>
        <v>6593127.3407999985</v>
      </c>
      <c r="Z358" s="104"/>
      <c r="AA358" s="104">
        <f t="shared" si="1187"/>
        <v>0</v>
      </c>
      <c r="AB358" s="104"/>
      <c r="AC358" s="104"/>
      <c r="AD358" s="104"/>
      <c r="AE358" s="104">
        <f t="shared" si="1188"/>
        <v>0</v>
      </c>
      <c r="AF358" s="104">
        <v>0</v>
      </c>
      <c r="AG358" s="105">
        <f t="shared" si="1189"/>
        <v>0</v>
      </c>
      <c r="AH358" s="104">
        <v>1</v>
      </c>
      <c r="AI358" s="104">
        <f t="shared" si="1190"/>
        <v>72883.210400000011</v>
      </c>
      <c r="AJ358" s="104">
        <v>4</v>
      </c>
      <c r="AK358" s="104">
        <f t="shared" si="1191"/>
        <v>349839.40992000001</v>
      </c>
      <c r="AL358" s="109">
        <v>21</v>
      </c>
      <c r="AM358" s="104">
        <f t="shared" si="1192"/>
        <v>1977938.2022399995</v>
      </c>
      <c r="AN358" s="104"/>
      <c r="AO358" s="108">
        <f t="shared" si="1193"/>
        <v>0</v>
      </c>
      <c r="AP358" s="104"/>
      <c r="AQ358" s="104">
        <f t="shared" si="1194"/>
        <v>0</v>
      </c>
      <c r="AR358" s="104"/>
      <c r="AS358" s="105">
        <f t="shared" si="1195"/>
        <v>0</v>
      </c>
      <c r="AT358" s="104"/>
      <c r="AU358" s="104">
        <f t="shared" si="1210"/>
        <v>0</v>
      </c>
      <c r="AV358" s="88" t="e">
        <f>AU358-#REF!</f>
        <v>#REF!</v>
      </c>
      <c r="AW358" s="104">
        <v>0</v>
      </c>
      <c r="AX358" s="104">
        <f t="shared" si="1196"/>
        <v>0</v>
      </c>
      <c r="AY358" s="104"/>
      <c r="AZ358" s="104">
        <f t="shared" si="1197"/>
        <v>0</v>
      </c>
      <c r="BA358" s="104"/>
      <c r="BB358" s="105">
        <f t="shared" si="1198"/>
        <v>0</v>
      </c>
      <c r="BC358" s="104"/>
      <c r="BD358" s="104">
        <f t="shared" si="1211"/>
        <v>0</v>
      </c>
      <c r="BE358" s="104"/>
      <c r="BF358" s="104">
        <f t="shared" si="1199"/>
        <v>0</v>
      </c>
      <c r="BG358" s="104"/>
      <c r="BH358" s="105">
        <f t="shared" si="1212"/>
        <v>0</v>
      </c>
      <c r="BI358" s="104"/>
      <c r="BJ358" s="108">
        <f t="shared" si="1213"/>
        <v>0</v>
      </c>
      <c r="BK358" s="104"/>
      <c r="BL358" s="104">
        <f t="shared" si="1200"/>
        <v>0</v>
      </c>
      <c r="BM358" s="104"/>
      <c r="BN358" s="104">
        <f t="shared" si="1201"/>
        <v>0</v>
      </c>
      <c r="BO358" s="104"/>
      <c r="BP358" s="104">
        <f t="shared" si="1202"/>
        <v>0</v>
      </c>
      <c r="BQ358" s="104"/>
      <c r="BR358" s="104">
        <f t="shared" si="1214"/>
        <v>0</v>
      </c>
      <c r="BS358" s="104"/>
      <c r="BT358" s="105">
        <f t="shared" si="1203"/>
        <v>0</v>
      </c>
      <c r="BU358" s="104"/>
      <c r="BV358" s="105">
        <f t="shared" si="1204"/>
        <v>0</v>
      </c>
      <c r="BW358" s="104"/>
      <c r="BX358" s="104">
        <f t="shared" si="1215"/>
        <v>0</v>
      </c>
      <c r="BY358" s="104"/>
      <c r="BZ358" s="104">
        <f t="shared" si="1216"/>
        <v>0</v>
      </c>
      <c r="CA358" s="104"/>
      <c r="CB358" s="104">
        <f t="shared" si="1217"/>
        <v>0</v>
      </c>
      <c r="CC358" s="104"/>
      <c r="CD358" s="104">
        <f t="shared" si="1218"/>
        <v>0</v>
      </c>
      <c r="CE358" s="109"/>
      <c r="CF358" s="104">
        <f t="shared" si="1205"/>
        <v>0</v>
      </c>
      <c r="CG358" s="104"/>
      <c r="CH358" s="108"/>
      <c r="CI358" s="104"/>
      <c r="CJ358" s="104">
        <f t="shared" si="1206"/>
        <v>0</v>
      </c>
      <c r="CK358" s="110"/>
      <c r="CL358" s="104">
        <f t="shared" si="1219"/>
        <v>0</v>
      </c>
      <c r="CM358" s="104"/>
      <c r="CN358" s="104">
        <f t="shared" si="1207"/>
        <v>0</v>
      </c>
      <c r="CO358" s="104"/>
      <c r="CP358" s="104">
        <f t="shared" si="1208"/>
        <v>0</v>
      </c>
      <c r="CQ358" s="104"/>
      <c r="CR358" s="111"/>
      <c r="CS358" s="104"/>
      <c r="CT358" s="104">
        <f t="shared" si="1209"/>
        <v>0</v>
      </c>
      <c r="CU358" s="105">
        <f t="shared" si="1180"/>
        <v>122</v>
      </c>
      <c r="CV358" s="105">
        <f t="shared" si="1181"/>
        <v>9902025.0929599982</v>
      </c>
    </row>
    <row r="359" spans="1:100" ht="30" customHeight="1" x14ac:dyDescent="0.25">
      <c r="A359" s="76"/>
      <c r="B359" s="98">
        <v>315</v>
      </c>
      <c r="C359" s="99" t="s">
        <v>799</v>
      </c>
      <c r="D359" s="126" t="s">
        <v>800</v>
      </c>
      <c r="E359" s="80">
        <v>28004</v>
      </c>
      <c r="F359" s="101">
        <v>1.83</v>
      </c>
      <c r="G359" s="89">
        <v>1</v>
      </c>
      <c r="H359" s="90"/>
      <c r="I359" s="90"/>
      <c r="J359" s="90"/>
      <c r="K359" s="53"/>
      <c r="L359" s="102">
        <v>1.4</v>
      </c>
      <c r="M359" s="102">
        <v>1.68</v>
      </c>
      <c r="N359" s="102">
        <v>2.23</v>
      </c>
      <c r="O359" s="103">
        <v>2.57</v>
      </c>
      <c r="P359" s="160">
        <v>7</v>
      </c>
      <c r="Q359" s="104">
        <f t="shared" si="1182"/>
        <v>552446.10959999997</v>
      </c>
      <c r="R359" s="104">
        <v>1</v>
      </c>
      <c r="S359" s="104">
        <f t="shared" si="1183"/>
        <v>78920.872799999997</v>
      </c>
      <c r="T359" s="104">
        <v>3</v>
      </c>
      <c r="U359" s="104">
        <f t="shared" si="1184"/>
        <v>301334.24159999995</v>
      </c>
      <c r="V359" s="104"/>
      <c r="W359" s="105">
        <f t="shared" si="1185"/>
        <v>0</v>
      </c>
      <c r="X359" s="104">
        <v>5</v>
      </c>
      <c r="Y359" s="104">
        <f t="shared" si="1186"/>
        <v>502223.73599999998</v>
      </c>
      <c r="Z359" s="104"/>
      <c r="AA359" s="104">
        <f t="shared" si="1187"/>
        <v>0</v>
      </c>
      <c r="AB359" s="104"/>
      <c r="AC359" s="104"/>
      <c r="AD359" s="104"/>
      <c r="AE359" s="104">
        <f t="shared" si="1188"/>
        <v>0</v>
      </c>
      <c r="AF359" s="104">
        <v>0</v>
      </c>
      <c r="AG359" s="105">
        <f t="shared" si="1189"/>
        <v>0</v>
      </c>
      <c r="AH359" s="104">
        <v>2</v>
      </c>
      <c r="AI359" s="104">
        <f t="shared" si="1190"/>
        <v>186540.24479999999</v>
      </c>
      <c r="AJ359" s="104">
        <v>11</v>
      </c>
      <c r="AK359" s="104">
        <f t="shared" si="1191"/>
        <v>1231165.61568</v>
      </c>
      <c r="AL359" s="109">
        <v>2</v>
      </c>
      <c r="AM359" s="104">
        <f t="shared" si="1192"/>
        <v>241067.39327999999</v>
      </c>
      <c r="AN359" s="104"/>
      <c r="AO359" s="108">
        <f t="shared" si="1193"/>
        <v>0</v>
      </c>
      <c r="AP359" s="104"/>
      <c r="AQ359" s="104">
        <f t="shared" si="1194"/>
        <v>0</v>
      </c>
      <c r="AR359" s="104"/>
      <c r="AS359" s="105">
        <f t="shared" si="1195"/>
        <v>0</v>
      </c>
      <c r="AT359" s="104"/>
      <c r="AU359" s="104">
        <f t="shared" si="1210"/>
        <v>0</v>
      </c>
      <c r="AV359" s="88" t="e">
        <f>AU359-#REF!</f>
        <v>#REF!</v>
      </c>
      <c r="AW359" s="104">
        <v>2</v>
      </c>
      <c r="AX359" s="104">
        <f t="shared" si="1196"/>
        <v>189410.09472000002</v>
      </c>
      <c r="AY359" s="104"/>
      <c r="AZ359" s="104">
        <f t="shared" si="1197"/>
        <v>0</v>
      </c>
      <c r="BA359" s="104"/>
      <c r="BB359" s="105">
        <f t="shared" si="1198"/>
        <v>0</v>
      </c>
      <c r="BC359" s="104"/>
      <c r="BD359" s="104">
        <f t="shared" si="1211"/>
        <v>0</v>
      </c>
      <c r="BE359" s="104"/>
      <c r="BF359" s="104">
        <f t="shared" si="1199"/>
        <v>0</v>
      </c>
      <c r="BG359" s="104"/>
      <c r="BH359" s="105">
        <f t="shared" si="1212"/>
        <v>0</v>
      </c>
      <c r="BI359" s="104"/>
      <c r="BJ359" s="108">
        <f t="shared" si="1213"/>
        <v>0</v>
      </c>
      <c r="BK359" s="104"/>
      <c r="BL359" s="104">
        <f t="shared" si="1200"/>
        <v>0</v>
      </c>
      <c r="BM359" s="104"/>
      <c r="BN359" s="104">
        <f t="shared" si="1201"/>
        <v>0</v>
      </c>
      <c r="BO359" s="104"/>
      <c r="BP359" s="104">
        <f t="shared" si="1202"/>
        <v>0</v>
      </c>
      <c r="BQ359" s="104"/>
      <c r="BR359" s="104">
        <f t="shared" si="1214"/>
        <v>0</v>
      </c>
      <c r="BS359" s="104"/>
      <c r="BT359" s="105">
        <f t="shared" si="1203"/>
        <v>0</v>
      </c>
      <c r="BU359" s="104"/>
      <c r="BV359" s="105">
        <f t="shared" si="1204"/>
        <v>0</v>
      </c>
      <c r="BW359" s="104"/>
      <c r="BX359" s="104">
        <f t="shared" si="1215"/>
        <v>0</v>
      </c>
      <c r="BY359" s="104"/>
      <c r="BZ359" s="104">
        <f t="shared" si="1216"/>
        <v>0</v>
      </c>
      <c r="CA359" s="104">
        <v>2</v>
      </c>
      <c r="CB359" s="104"/>
      <c r="CC359" s="104"/>
      <c r="CD359" s="104">
        <f t="shared" si="1218"/>
        <v>0</v>
      </c>
      <c r="CE359" s="109"/>
      <c r="CF359" s="104">
        <f t="shared" si="1205"/>
        <v>0</v>
      </c>
      <c r="CG359" s="104"/>
      <c r="CH359" s="108"/>
      <c r="CI359" s="104"/>
      <c r="CJ359" s="104">
        <f t="shared" si="1206"/>
        <v>0</v>
      </c>
      <c r="CK359" s="110"/>
      <c r="CL359" s="104">
        <f t="shared" si="1219"/>
        <v>0</v>
      </c>
      <c r="CM359" s="104"/>
      <c r="CN359" s="104">
        <f t="shared" si="1207"/>
        <v>0</v>
      </c>
      <c r="CO359" s="104"/>
      <c r="CP359" s="104">
        <f t="shared" si="1208"/>
        <v>0</v>
      </c>
      <c r="CQ359" s="104"/>
      <c r="CR359" s="111"/>
      <c r="CS359" s="104"/>
      <c r="CT359" s="104">
        <f t="shared" si="1209"/>
        <v>0</v>
      </c>
      <c r="CU359" s="105">
        <f t="shared" si="1180"/>
        <v>35</v>
      </c>
      <c r="CV359" s="105">
        <f t="shared" si="1181"/>
        <v>3283108.3084800001</v>
      </c>
    </row>
    <row r="360" spans="1:100" ht="30" customHeight="1" x14ac:dyDescent="0.25">
      <c r="A360" s="76"/>
      <c r="B360" s="98">
        <v>316</v>
      </c>
      <c r="C360" s="99" t="s">
        <v>801</v>
      </c>
      <c r="D360" s="126" t="s">
        <v>802</v>
      </c>
      <c r="E360" s="80">
        <v>28004</v>
      </c>
      <c r="F360" s="101">
        <v>2.16</v>
      </c>
      <c r="G360" s="89">
        <v>1</v>
      </c>
      <c r="H360" s="90"/>
      <c r="I360" s="90"/>
      <c r="J360" s="90"/>
      <c r="K360" s="53"/>
      <c r="L360" s="102">
        <v>1.4</v>
      </c>
      <c r="M360" s="102">
        <v>1.68</v>
      </c>
      <c r="N360" s="102">
        <v>2.23</v>
      </c>
      <c r="O360" s="103">
        <v>2.57</v>
      </c>
      <c r="P360" s="160">
        <v>4</v>
      </c>
      <c r="Q360" s="104">
        <f t="shared" si="1182"/>
        <v>372610.02240000007</v>
      </c>
      <c r="R360" s="104">
        <v>0</v>
      </c>
      <c r="S360" s="104">
        <f t="shared" si="1183"/>
        <v>0</v>
      </c>
      <c r="T360" s="104"/>
      <c r="U360" s="104">
        <f t="shared" si="1184"/>
        <v>0</v>
      </c>
      <c r="V360" s="104"/>
      <c r="W360" s="105">
        <f t="shared" si="1185"/>
        <v>0</v>
      </c>
      <c r="X360" s="104">
        <v>1</v>
      </c>
      <c r="Y360" s="104">
        <f t="shared" si="1186"/>
        <v>118557.7344</v>
      </c>
      <c r="Z360" s="104"/>
      <c r="AA360" s="104">
        <f t="shared" si="1187"/>
        <v>0</v>
      </c>
      <c r="AB360" s="104"/>
      <c r="AC360" s="104"/>
      <c r="AD360" s="104"/>
      <c r="AE360" s="104">
        <f t="shared" si="1188"/>
        <v>0</v>
      </c>
      <c r="AF360" s="104">
        <v>0</v>
      </c>
      <c r="AG360" s="105">
        <f t="shared" si="1189"/>
        <v>0</v>
      </c>
      <c r="AH360" s="104"/>
      <c r="AI360" s="104">
        <f t="shared" si="1190"/>
        <v>0</v>
      </c>
      <c r="AJ360" s="104"/>
      <c r="AK360" s="104">
        <f t="shared" si="1191"/>
        <v>0</v>
      </c>
      <c r="AL360" s="109">
        <v>0</v>
      </c>
      <c r="AM360" s="104">
        <f t="shared" si="1192"/>
        <v>0</v>
      </c>
      <c r="AN360" s="104"/>
      <c r="AO360" s="108">
        <f t="shared" si="1193"/>
        <v>0</v>
      </c>
      <c r="AP360" s="104"/>
      <c r="AQ360" s="104">
        <f t="shared" si="1194"/>
        <v>0</v>
      </c>
      <c r="AR360" s="104"/>
      <c r="AS360" s="105">
        <f t="shared" si="1195"/>
        <v>0</v>
      </c>
      <c r="AT360" s="104"/>
      <c r="AU360" s="104">
        <f t="shared" si="1210"/>
        <v>0</v>
      </c>
      <c r="AV360" s="88" t="e">
        <f>AU360-#REF!</f>
        <v>#REF!</v>
      </c>
      <c r="AW360" s="104">
        <v>0</v>
      </c>
      <c r="AX360" s="104">
        <f t="shared" si="1196"/>
        <v>0</v>
      </c>
      <c r="AY360" s="104"/>
      <c r="AZ360" s="104">
        <f t="shared" si="1197"/>
        <v>0</v>
      </c>
      <c r="BA360" s="104"/>
      <c r="BB360" s="105">
        <f t="shared" si="1198"/>
        <v>0</v>
      </c>
      <c r="BC360" s="104"/>
      <c r="BD360" s="104">
        <f t="shared" si="1211"/>
        <v>0</v>
      </c>
      <c r="BE360" s="104"/>
      <c r="BF360" s="104">
        <f t="shared" si="1199"/>
        <v>0</v>
      </c>
      <c r="BG360" s="104"/>
      <c r="BH360" s="105">
        <f t="shared" si="1212"/>
        <v>0</v>
      </c>
      <c r="BI360" s="104"/>
      <c r="BJ360" s="108">
        <f t="shared" si="1213"/>
        <v>0</v>
      </c>
      <c r="BK360" s="104"/>
      <c r="BL360" s="104">
        <f t="shared" si="1200"/>
        <v>0</v>
      </c>
      <c r="BM360" s="104"/>
      <c r="BN360" s="104">
        <f t="shared" si="1201"/>
        <v>0</v>
      </c>
      <c r="BO360" s="104"/>
      <c r="BP360" s="104">
        <f t="shared" si="1202"/>
        <v>0</v>
      </c>
      <c r="BQ360" s="104"/>
      <c r="BR360" s="104">
        <f t="shared" si="1214"/>
        <v>0</v>
      </c>
      <c r="BS360" s="104"/>
      <c r="BT360" s="105">
        <f t="shared" si="1203"/>
        <v>0</v>
      </c>
      <c r="BU360" s="104"/>
      <c r="BV360" s="105">
        <f t="shared" si="1204"/>
        <v>0</v>
      </c>
      <c r="BW360" s="104"/>
      <c r="BX360" s="104">
        <f t="shared" si="1215"/>
        <v>0</v>
      </c>
      <c r="BY360" s="104"/>
      <c r="BZ360" s="104">
        <f t="shared" si="1216"/>
        <v>0</v>
      </c>
      <c r="CA360" s="104"/>
      <c r="CB360" s="104">
        <f t="shared" si="1217"/>
        <v>0</v>
      </c>
      <c r="CC360" s="104"/>
      <c r="CD360" s="104">
        <f t="shared" si="1218"/>
        <v>0</v>
      </c>
      <c r="CE360" s="109"/>
      <c r="CF360" s="104">
        <f t="shared" si="1205"/>
        <v>0</v>
      </c>
      <c r="CG360" s="104"/>
      <c r="CH360" s="108"/>
      <c r="CI360" s="104"/>
      <c r="CJ360" s="104">
        <f t="shared" si="1206"/>
        <v>0</v>
      </c>
      <c r="CK360" s="110"/>
      <c r="CL360" s="104">
        <f t="shared" si="1219"/>
        <v>0</v>
      </c>
      <c r="CM360" s="104"/>
      <c r="CN360" s="104">
        <f t="shared" si="1207"/>
        <v>0</v>
      </c>
      <c r="CO360" s="104"/>
      <c r="CP360" s="104">
        <f t="shared" si="1208"/>
        <v>0</v>
      </c>
      <c r="CQ360" s="104"/>
      <c r="CR360" s="111"/>
      <c r="CS360" s="104"/>
      <c r="CT360" s="104">
        <f t="shared" si="1209"/>
        <v>0</v>
      </c>
      <c r="CU360" s="105">
        <f t="shared" si="1180"/>
        <v>5</v>
      </c>
      <c r="CV360" s="105">
        <f t="shared" si="1181"/>
        <v>491167.75680000009</v>
      </c>
    </row>
    <row r="361" spans="1:100" ht="30" customHeight="1" x14ac:dyDescent="0.25">
      <c r="A361" s="76"/>
      <c r="B361" s="98">
        <v>317</v>
      </c>
      <c r="C361" s="99" t="s">
        <v>803</v>
      </c>
      <c r="D361" s="126" t="s">
        <v>804</v>
      </c>
      <c r="E361" s="80">
        <v>28004</v>
      </c>
      <c r="F361" s="101">
        <v>1.81</v>
      </c>
      <c r="G361" s="94">
        <v>0.9</v>
      </c>
      <c r="H361" s="90"/>
      <c r="I361" s="90"/>
      <c r="J361" s="90"/>
      <c r="K361" s="53"/>
      <c r="L361" s="91">
        <v>1.4</v>
      </c>
      <c r="M361" s="91">
        <v>1.68</v>
      </c>
      <c r="N361" s="91">
        <v>2.23</v>
      </c>
      <c r="O361" s="92">
        <v>2.57</v>
      </c>
      <c r="P361" s="160">
        <v>80</v>
      </c>
      <c r="Q361" s="104">
        <f t="shared" ref="Q361:Q362" si="1220">(P361*$E361*$F361*$G361*$L361)</f>
        <v>5109273.7920000004</v>
      </c>
      <c r="R361" s="104">
        <v>1</v>
      </c>
      <c r="S361" s="108">
        <f t="shared" ref="S361:S362" si="1221">(R361*$E361*$F361*$G361*$L361)</f>
        <v>63865.922399999989</v>
      </c>
      <c r="T361" s="104">
        <v>7</v>
      </c>
      <c r="U361" s="104">
        <f t="shared" ref="U361:U362" si="1222">(T361*$E361*$F361*$G361*$L361)</f>
        <v>447061.45679999999</v>
      </c>
      <c r="V361" s="104"/>
      <c r="W361" s="104">
        <f t="shared" ref="W361:W362" si="1223">(V361*$E361*$F361*$G361*$L361)</f>
        <v>0</v>
      </c>
      <c r="X361" s="104">
        <v>39</v>
      </c>
      <c r="Y361" s="104">
        <f t="shared" ref="Y361:Y362" si="1224">(X361*$E361*$F361*$G361*$L361)</f>
        <v>2490770.9736000001</v>
      </c>
      <c r="Z361" s="104"/>
      <c r="AA361" s="104">
        <f t="shared" ref="AA361:AA362" si="1225">(Z361*$E361*$F361*$G361*$L361)</f>
        <v>0</v>
      </c>
      <c r="AB361" s="104"/>
      <c r="AC361" s="104"/>
      <c r="AD361" s="104"/>
      <c r="AE361" s="104">
        <f t="shared" ref="AE361:AE362" si="1226">(AD361*$E361*$F361*$G361*$L361)</f>
        <v>0</v>
      </c>
      <c r="AF361" s="104">
        <v>0</v>
      </c>
      <c r="AG361" s="104">
        <f t="shared" ref="AG361:AG362" si="1227">(AF361*$E361*$F361*$G361*$L361)</f>
        <v>0</v>
      </c>
      <c r="AH361" s="104">
        <v>7</v>
      </c>
      <c r="AI361" s="104">
        <f t="shared" ref="AI361:AI362" si="1228">(AH361*$E361*$F361*$G361*$L361)</f>
        <v>447061.45679999999</v>
      </c>
      <c r="AJ361" s="104">
        <v>20</v>
      </c>
      <c r="AK361" s="105">
        <f t="shared" ref="AK361:AK362" si="1229">(AJ361*$E361*$F361*$G361*$M361)</f>
        <v>1532782.1376</v>
      </c>
      <c r="AL361" s="109">
        <v>28</v>
      </c>
      <c r="AM361" s="104">
        <f>AL361*E361*F361*G361*M361</f>
        <v>2145894.9926400003</v>
      </c>
      <c r="AN361" s="104">
        <v>1</v>
      </c>
      <c r="AO361" s="108">
        <f t="shared" ref="AO361:AO362" si="1230">(AN361*$E361*$F361*$G361*$M361)</f>
        <v>76639.106879999992</v>
      </c>
      <c r="AP361" s="104"/>
      <c r="AQ361" s="104">
        <f t="shared" ref="AQ361:AQ362" si="1231">(AP361*$E361*$F361*$G361*$L361)</f>
        <v>0</v>
      </c>
      <c r="AR361" s="104"/>
      <c r="AS361" s="104"/>
      <c r="AT361" s="104"/>
      <c r="AU361" s="104">
        <f t="shared" ref="AU361:AU362" si="1232">(AT361*$E361*$F361*$G361*$L361)</f>
        <v>0</v>
      </c>
      <c r="AV361" s="88" t="e">
        <f>AU361-#REF!</f>
        <v>#REF!</v>
      </c>
      <c r="AW361" s="104">
        <v>4</v>
      </c>
      <c r="AX361" s="104">
        <f t="shared" ref="AX361:AX362" si="1233">(AW361*$E361*$F361*$G361*$M361)</f>
        <v>306556.42751999997</v>
      </c>
      <c r="AY361" s="104"/>
      <c r="AZ361" s="104">
        <f t="shared" ref="AZ361:AZ362" si="1234">(AY361*$E361*$F361*$G361*$M361)</f>
        <v>0</v>
      </c>
      <c r="BA361" s="104"/>
      <c r="BB361" s="104">
        <f t="shared" ref="BB361:BB362" si="1235">(BA361*$E361*$F361*$G361*$M361)</f>
        <v>0</v>
      </c>
      <c r="BC361" s="104"/>
      <c r="BD361" s="104">
        <f t="shared" ref="BD361:BD362" si="1236">(BC361*$E361*$F361*$G361*$M361)</f>
        <v>0</v>
      </c>
      <c r="BE361" s="104"/>
      <c r="BF361" s="104">
        <f t="shared" ref="BF361:BF362" si="1237">(BE361*$E361*$F361*$G361*$M361)</f>
        <v>0</v>
      </c>
      <c r="BG361" s="104"/>
      <c r="BH361" s="104">
        <f t="shared" ref="BH361:BH362" si="1238">(BG361*$E361*$F361*$G361*$M361)</f>
        <v>0</v>
      </c>
      <c r="BI361" s="104"/>
      <c r="BJ361" s="108">
        <f t="shared" ref="BJ361:BJ362" si="1239">(BI361*$E361*$F361*$G361*$M361)</f>
        <v>0</v>
      </c>
      <c r="BK361" s="104"/>
      <c r="BL361" s="104">
        <f t="shared" ref="BL361:BL362" si="1240">(BK361*$E361*$F361*$G361*$L361)</f>
        <v>0</v>
      </c>
      <c r="BM361" s="104"/>
      <c r="BN361" s="104">
        <f t="shared" ref="BN361:BN362" si="1241">(BM361*$E361*$F361*$G361*$L361)</f>
        <v>0</v>
      </c>
      <c r="BO361" s="104"/>
      <c r="BP361" s="104">
        <f t="shared" ref="BP361:BP362" si="1242">(BO361*$E361*$F361*$G361*$L361)</f>
        <v>0</v>
      </c>
      <c r="BQ361" s="104"/>
      <c r="BR361" s="104">
        <f t="shared" ref="BR361:BR362" si="1243">(BQ361*$E361*$F361*$G361*$M361)</f>
        <v>0</v>
      </c>
      <c r="BS361" s="104"/>
      <c r="BT361" s="104">
        <f t="shared" ref="BT361:BT362" si="1244">(BS361*$E361*$F361*$G361*$L361)</f>
        <v>0</v>
      </c>
      <c r="BU361" s="104"/>
      <c r="BV361" s="104">
        <f t="shared" ref="BV361:BV362" si="1245">(BU361*$E361*$F361*$G361*$L361)</f>
        <v>0</v>
      </c>
      <c r="BW361" s="104"/>
      <c r="BX361" s="104">
        <f t="shared" ref="BX361:BX362" si="1246">(BW361*$E361*$F361*$G361*$L361)</f>
        <v>0</v>
      </c>
      <c r="BY361" s="104"/>
      <c r="BZ361" s="104">
        <f t="shared" ref="BZ361:BZ362" si="1247">(BY361*$E361*$F361*$G361*$L361)</f>
        <v>0</v>
      </c>
      <c r="CA361" s="104"/>
      <c r="CB361" s="104">
        <f t="shared" ref="CB361:CB362" si="1248">(CA361*$E361*$F361*$G361*$L361)</f>
        <v>0</v>
      </c>
      <c r="CC361" s="104"/>
      <c r="CD361" s="104">
        <f t="shared" ref="CD361:CD362" si="1249">CC361*$E361*$F361*$G361*$M361</f>
        <v>0</v>
      </c>
      <c r="CE361" s="109"/>
      <c r="CF361" s="104">
        <f t="shared" ref="CF361:CF362" si="1250">(CE361*$E361*$F361*$G361*$M361)</f>
        <v>0</v>
      </c>
      <c r="CG361" s="104"/>
      <c r="CH361" s="108">
        <f t="shared" ref="CH361:CH362" si="1251">(CG361*$E361*$F361*$G361*$M361)</f>
        <v>0</v>
      </c>
      <c r="CI361" s="104"/>
      <c r="CJ361" s="104">
        <f t="shared" ref="CJ361:CJ362" si="1252">(CI361*$E361*$F361*$G361*$M361)</f>
        <v>0</v>
      </c>
      <c r="CK361" s="110"/>
      <c r="CL361" s="104">
        <f t="shared" ref="CL361:CL362" si="1253">(CK361*$E361*$F361*$G361*$M361)</f>
        <v>0</v>
      </c>
      <c r="CM361" s="104"/>
      <c r="CN361" s="104">
        <f t="shared" ref="CN361:CN362" si="1254">(CM361*$E361*$F361*$G361*$M361)</f>
        <v>0</v>
      </c>
      <c r="CO361" s="104"/>
      <c r="CP361" s="104">
        <f t="shared" ref="CP361:CP362" si="1255">(CO361*$E361*$F361*$G361*$N361)</f>
        <v>0</v>
      </c>
      <c r="CQ361" s="104"/>
      <c r="CR361" s="108"/>
      <c r="CS361" s="104"/>
      <c r="CT361" s="104"/>
      <c r="CU361" s="105">
        <f t="shared" si="1180"/>
        <v>187</v>
      </c>
      <c r="CV361" s="105">
        <f t="shared" si="1181"/>
        <v>12619906.266239999</v>
      </c>
    </row>
    <row r="362" spans="1:100" ht="30" customHeight="1" x14ac:dyDescent="0.25">
      <c r="A362" s="76"/>
      <c r="B362" s="98">
        <v>318</v>
      </c>
      <c r="C362" s="99" t="s">
        <v>805</v>
      </c>
      <c r="D362" s="126" t="s">
        <v>806</v>
      </c>
      <c r="E362" s="80">
        <v>28004</v>
      </c>
      <c r="F362" s="101">
        <v>2.67</v>
      </c>
      <c r="G362" s="94">
        <v>0.95</v>
      </c>
      <c r="H362" s="90"/>
      <c r="I362" s="90"/>
      <c r="J362" s="90"/>
      <c r="K362" s="53"/>
      <c r="L362" s="91">
        <v>1.4</v>
      </c>
      <c r="M362" s="91">
        <v>1.68</v>
      </c>
      <c r="N362" s="91">
        <v>2.23</v>
      </c>
      <c r="O362" s="92">
        <v>2.57</v>
      </c>
      <c r="P362" s="160">
        <v>3</v>
      </c>
      <c r="Q362" s="104">
        <f t="shared" si="1220"/>
        <v>298335.01319999999</v>
      </c>
      <c r="R362" s="104">
        <v>0</v>
      </c>
      <c r="S362" s="108">
        <f t="shared" si="1221"/>
        <v>0</v>
      </c>
      <c r="T362" s="104">
        <v>1</v>
      </c>
      <c r="U362" s="104">
        <f t="shared" si="1222"/>
        <v>99445.004399999991</v>
      </c>
      <c r="V362" s="104"/>
      <c r="W362" s="104">
        <f t="shared" si="1223"/>
        <v>0</v>
      </c>
      <c r="X362" s="104">
        <v>12</v>
      </c>
      <c r="Y362" s="104">
        <f t="shared" si="1224"/>
        <v>1193340.0527999999</v>
      </c>
      <c r="Z362" s="104"/>
      <c r="AA362" s="104">
        <f t="shared" si="1225"/>
        <v>0</v>
      </c>
      <c r="AB362" s="104"/>
      <c r="AC362" s="104"/>
      <c r="AD362" s="104"/>
      <c r="AE362" s="104">
        <f t="shared" si="1226"/>
        <v>0</v>
      </c>
      <c r="AF362" s="104">
        <v>0</v>
      </c>
      <c r="AG362" s="104">
        <f t="shared" si="1227"/>
        <v>0</v>
      </c>
      <c r="AH362" s="104"/>
      <c r="AI362" s="104">
        <f t="shared" si="1228"/>
        <v>0</v>
      </c>
      <c r="AJ362" s="104"/>
      <c r="AK362" s="105">
        <f t="shared" si="1229"/>
        <v>0</v>
      </c>
      <c r="AL362" s="109">
        <v>1</v>
      </c>
      <c r="AM362" s="104">
        <f>AL362*E362*F362*G362*M362</f>
        <v>119334.00527999998</v>
      </c>
      <c r="AN362" s="104"/>
      <c r="AO362" s="108">
        <f t="shared" si="1230"/>
        <v>0</v>
      </c>
      <c r="AP362" s="104"/>
      <c r="AQ362" s="104">
        <f t="shared" si="1231"/>
        <v>0</v>
      </c>
      <c r="AR362" s="104"/>
      <c r="AS362" s="104"/>
      <c r="AT362" s="104"/>
      <c r="AU362" s="104">
        <f t="shared" si="1232"/>
        <v>0</v>
      </c>
      <c r="AV362" s="88" t="e">
        <f>AU362-#REF!</f>
        <v>#REF!</v>
      </c>
      <c r="AW362" s="104">
        <v>0</v>
      </c>
      <c r="AX362" s="104">
        <f t="shared" si="1233"/>
        <v>0</v>
      </c>
      <c r="AY362" s="104"/>
      <c r="AZ362" s="104">
        <f t="shared" si="1234"/>
        <v>0</v>
      </c>
      <c r="BA362" s="104"/>
      <c r="BB362" s="104">
        <f t="shared" si="1235"/>
        <v>0</v>
      </c>
      <c r="BC362" s="104"/>
      <c r="BD362" s="104">
        <f t="shared" si="1236"/>
        <v>0</v>
      </c>
      <c r="BE362" s="104"/>
      <c r="BF362" s="104">
        <f t="shared" si="1237"/>
        <v>0</v>
      </c>
      <c r="BG362" s="104"/>
      <c r="BH362" s="104">
        <f t="shared" si="1238"/>
        <v>0</v>
      </c>
      <c r="BI362" s="104"/>
      <c r="BJ362" s="108">
        <f t="shared" si="1239"/>
        <v>0</v>
      </c>
      <c r="BK362" s="104"/>
      <c r="BL362" s="104">
        <f t="shared" si="1240"/>
        <v>0</v>
      </c>
      <c r="BM362" s="104"/>
      <c r="BN362" s="104">
        <f t="shared" si="1241"/>
        <v>0</v>
      </c>
      <c r="BO362" s="104"/>
      <c r="BP362" s="104">
        <f t="shared" si="1242"/>
        <v>0</v>
      </c>
      <c r="BQ362" s="104"/>
      <c r="BR362" s="104">
        <f t="shared" si="1243"/>
        <v>0</v>
      </c>
      <c r="BS362" s="104"/>
      <c r="BT362" s="104">
        <f t="shared" si="1244"/>
        <v>0</v>
      </c>
      <c r="BU362" s="104"/>
      <c r="BV362" s="104">
        <f t="shared" si="1245"/>
        <v>0</v>
      </c>
      <c r="BW362" s="104"/>
      <c r="BX362" s="104">
        <f t="shared" si="1246"/>
        <v>0</v>
      </c>
      <c r="BY362" s="104"/>
      <c r="BZ362" s="104">
        <f t="shared" si="1247"/>
        <v>0</v>
      </c>
      <c r="CA362" s="104"/>
      <c r="CB362" s="104">
        <f t="shared" si="1248"/>
        <v>0</v>
      </c>
      <c r="CC362" s="104"/>
      <c r="CD362" s="104">
        <f t="shared" si="1249"/>
        <v>0</v>
      </c>
      <c r="CE362" s="109"/>
      <c r="CF362" s="104">
        <f t="shared" si="1250"/>
        <v>0</v>
      </c>
      <c r="CG362" s="104"/>
      <c r="CH362" s="108">
        <f t="shared" si="1251"/>
        <v>0</v>
      </c>
      <c r="CI362" s="104"/>
      <c r="CJ362" s="104">
        <f t="shared" si="1252"/>
        <v>0</v>
      </c>
      <c r="CK362" s="110"/>
      <c r="CL362" s="104">
        <f t="shared" si="1253"/>
        <v>0</v>
      </c>
      <c r="CM362" s="104"/>
      <c r="CN362" s="104">
        <f t="shared" si="1254"/>
        <v>0</v>
      </c>
      <c r="CO362" s="104"/>
      <c r="CP362" s="104">
        <f t="shared" si="1255"/>
        <v>0</v>
      </c>
      <c r="CQ362" s="104"/>
      <c r="CR362" s="108"/>
      <c r="CS362" s="104"/>
      <c r="CT362" s="104"/>
      <c r="CU362" s="105">
        <f t="shared" si="1180"/>
        <v>17</v>
      </c>
      <c r="CV362" s="105">
        <f t="shared" si="1181"/>
        <v>1710454.0756799998</v>
      </c>
    </row>
    <row r="363" spans="1:100" ht="45" customHeight="1" x14ac:dyDescent="0.25">
      <c r="A363" s="76"/>
      <c r="B363" s="98">
        <v>319</v>
      </c>
      <c r="C363" s="99" t="s">
        <v>807</v>
      </c>
      <c r="D363" s="126" t="s">
        <v>808</v>
      </c>
      <c r="E363" s="80">
        <v>28004</v>
      </c>
      <c r="F363" s="101">
        <v>0.73</v>
      </c>
      <c r="G363" s="89">
        <v>1</v>
      </c>
      <c r="H363" s="90"/>
      <c r="I363" s="90"/>
      <c r="J363" s="90"/>
      <c r="K363" s="53"/>
      <c r="L363" s="102">
        <v>1.4</v>
      </c>
      <c r="M363" s="102">
        <v>1.68</v>
      </c>
      <c r="N363" s="102">
        <v>2.23</v>
      </c>
      <c r="O363" s="103">
        <v>2.57</v>
      </c>
      <c r="P363" s="160">
        <v>1</v>
      </c>
      <c r="Q363" s="104">
        <f>(P363*$E363*$F363*$G363*$L363*$Q$11)</f>
        <v>31482.096799999999</v>
      </c>
      <c r="R363" s="104">
        <v>0</v>
      </c>
      <c r="S363" s="104">
        <f>(R363*$E363*$F363*$G363*$L363*$S$11)</f>
        <v>0</v>
      </c>
      <c r="T363" s="104">
        <v>3</v>
      </c>
      <c r="U363" s="104">
        <f>(T363*$E363*$F363*$G363*$L363*$U$11)</f>
        <v>120204.36959999999</v>
      </c>
      <c r="V363" s="104"/>
      <c r="W363" s="105">
        <f>(V363*$E363*$F363*$G363*$L363*$W$11)</f>
        <v>0</v>
      </c>
      <c r="X363" s="104"/>
      <c r="Y363" s="104">
        <f>(X363*$E363*$F363*$G363*$L363*$Y$11)</f>
        <v>0</v>
      </c>
      <c r="Z363" s="104"/>
      <c r="AA363" s="104">
        <f>(Z363*$E363*$F363*$G363*$L363*$AA$11)</f>
        <v>0</v>
      </c>
      <c r="AB363" s="104"/>
      <c r="AC363" s="104"/>
      <c r="AD363" s="104"/>
      <c r="AE363" s="104">
        <f>(AD363*$E363*$F363*$G363*$L363*$AE$11)</f>
        <v>0</v>
      </c>
      <c r="AF363" s="104">
        <v>20</v>
      </c>
      <c r="AG363" s="105">
        <f>(AF363*$E363*$F363*$G363*$L363*$AG$11)</f>
        <v>629641.93599999999</v>
      </c>
      <c r="AH363" s="104">
        <v>12</v>
      </c>
      <c r="AI363" s="104">
        <f>(AH363*$E363*$F363*$G363*$L363*$AI$11)</f>
        <v>446473.37280000001</v>
      </c>
      <c r="AJ363" s="104">
        <v>13</v>
      </c>
      <c r="AK363" s="104">
        <f>(AJ363*$E363*$F363*$G363*$M363*$AK$11)</f>
        <v>580415.38464000006</v>
      </c>
      <c r="AL363" s="107">
        <v>1</v>
      </c>
      <c r="AM363" s="104">
        <f>(AL363*$E363*$F363*$G363*$M363*$AM$11)</f>
        <v>48081.747839999989</v>
      </c>
      <c r="AN363" s="104">
        <v>0</v>
      </c>
      <c r="AO363" s="108">
        <f>(AN363*$E363*$F363*$G363*$M363*$AO$11)</f>
        <v>0</v>
      </c>
      <c r="AP363" s="104"/>
      <c r="AQ363" s="104">
        <f>(AP363*$E363*$F363*$G363*$L363*$AQ$11)</f>
        <v>0</v>
      </c>
      <c r="AR363" s="104"/>
      <c r="AS363" s="105">
        <f>(AR363*$E363*$F363*$G363*$L363*$AS$11)</f>
        <v>0</v>
      </c>
      <c r="AT363" s="104"/>
      <c r="AU363" s="104">
        <f>(AT363*$E363*$F363*$G363*$L363*$AU$11)</f>
        <v>0</v>
      </c>
      <c r="AV363" s="88" t="e">
        <f>AU363-#REF!</f>
        <v>#REF!</v>
      </c>
      <c r="AW363" s="104">
        <v>7</v>
      </c>
      <c r="AX363" s="104">
        <f>(AW363*$E363*$F363*$G363*$M363*$AX$11)</f>
        <v>264449.61311999999</v>
      </c>
      <c r="AY363" s="104"/>
      <c r="AZ363" s="104">
        <f>(AY363*$E363*$F363*$G363*$M363*$AZ$11)</f>
        <v>0</v>
      </c>
      <c r="BA363" s="104"/>
      <c r="BB363" s="105">
        <f>(BA363*$E363*$F363*$G363*$M363*$BB$11)</f>
        <v>0</v>
      </c>
      <c r="BC363" s="104"/>
      <c r="BD363" s="104">
        <f>(BC363*$E363*$F363*$G363*$M363*$BD$11)</f>
        <v>0</v>
      </c>
      <c r="BE363" s="104"/>
      <c r="BF363" s="104">
        <f>(BE363*$E363*$F363*$G363*$M363*$BF$11)</f>
        <v>0</v>
      </c>
      <c r="BG363" s="104">
        <v>3</v>
      </c>
      <c r="BH363" s="105"/>
      <c r="BI363" s="104">
        <v>2</v>
      </c>
      <c r="BJ363" s="108"/>
      <c r="BK363" s="104"/>
      <c r="BL363" s="104">
        <f>(BK363*$E363*$F363*$G363*$L363*$BL$11)</f>
        <v>0</v>
      </c>
      <c r="BM363" s="104"/>
      <c r="BN363" s="104">
        <f>(BM363*$E363*$F363*$G363*$L363*$BN$11)</f>
        <v>0</v>
      </c>
      <c r="BO363" s="104"/>
      <c r="BP363" s="104">
        <f>(BO363*$E363*$F363*$G363*$L363*$BP$11)</f>
        <v>0</v>
      </c>
      <c r="BQ363" s="104">
        <v>1</v>
      </c>
      <c r="BR363" s="104"/>
      <c r="BS363" s="104"/>
      <c r="BT363" s="105">
        <f>(BS363*$E363*$F363*$G363*$L363*$BT$11)</f>
        <v>0</v>
      </c>
      <c r="BU363" s="104"/>
      <c r="BV363" s="105">
        <f>(BU363*$E363*$F363*$G363*$L363*$BV$11)</f>
        <v>0</v>
      </c>
      <c r="BW363" s="104"/>
      <c r="BX363" s="104">
        <f>(BW363*$E363*$F363*$G363*$L363*$BX$11)</f>
        <v>0</v>
      </c>
      <c r="BY363" s="104">
        <v>2</v>
      </c>
      <c r="BZ363" s="104"/>
      <c r="CA363" s="104">
        <v>2</v>
      </c>
      <c r="CB363" s="104"/>
      <c r="CC363" s="104"/>
      <c r="CD363" s="104">
        <f>(CC363*$E363*$F363*$G363*$M363*$CD$11)</f>
        <v>0</v>
      </c>
      <c r="CE363" s="109"/>
      <c r="CF363" s="104">
        <f>(CE363*$E363*$F363*$G363*$M363*$CF$11)</f>
        <v>0</v>
      </c>
      <c r="CG363" s="104"/>
      <c r="CH363" s="108"/>
      <c r="CI363" s="104"/>
      <c r="CJ363" s="104">
        <f>(CI363*$E363*$F363*$G363*$M363*$CJ$11)</f>
        <v>0</v>
      </c>
      <c r="CK363" s="110">
        <v>2</v>
      </c>
      <c r="CL363" s="104"/>
      <c r="CM363" s="104"/>
      <c r="CN363" s="104">
        <f>(CM363*$E363*$F363*$G363*$M363*$CN$11)</f>
        <v>0</v>
      </c>
      <c r="CO363" s="104"/>
      <c r="CP363" s="104">
        <f>(CO363*$E363*$F363*$G363*$N363*$CP$11)</f>
        <v>0</v>
      </c>
      <c r="CQ363" s="104">
        <v>1</v>
      </c>
      <c r="CR363" s="111"/>
      <c r="CS363" s="104"/>
      <c r="CT363" s="104">
        <f>(CS363*$E363*$F363*$G363*$L363*CT$11)/12*6+(CS363*$E363*$F363*$G363*1*CT$11)/12*6</f>
        <v>0</v>
      </c>
      <c r="CU363" s="105">
        <f t="shared" si="1180"/>
        <v>70</v>
      </c>
      <c r="CV363" s="105">
        <f t="shared" si="1181"/>
        <v>2120748.5208000001</v>
      </c>
    </row>
    <row r="364" spans="1:100" ht="31.5" customHeight="1" x14ac:dyDescent="0.25">
      <c r="A364" s="76"/>
      <c r="B364" s="98">
        <v>320</v>
      </c>
      <c r="C364" s="99" t="s">
        <v>809</v>
      </c>
      <c r="D364" s="126" t="s">
        <v>810</v>
      </c>
      <c r="E364" s="80">
        <v>28004</v>
      </c>
      <c r="F364" s="101">
        <v>0.76</v>
      </c>
      <c r="G364" s="94">
        <v>0.9</v>
      </c>
      <c r="H364" s="90"/>
      <c r="I364" s="90"/>
      <c r="J364" s="90"/>
      <c r="K364" s="53"/>
      <c r="L364" s="91">
        <v>1.4</v>
      </c>
      <c r="M364" s="91">
        <v>1.68</v>
      </c>
      <c r="N364" s="91">
        <v>2.23</v>
      </c>
      <c r="O364" s="92">
        <v>2.57</v>
      </c>
      <c r="P364" s="160">
        <v>106</v>
      </c>
      <c r="Q364" s="104">
        <f>(P364*$E364*$F364*$G364*$L364)</f>
        <v>2842562.8224000004</v>
      </c>
      <c r="R364" s="104">
        <v>100</v>
      </c>
      <c r="S364" s="108">
        <f>(R364*$E364*$F364*$G364*$L364)</f>
        <v>2681663.04</v>
      </c>
      <c r="T364" s="104">
        <v>180</v>
      </c>
      <c r="U364" s="104">
        <f>(T364*$E364*$F364*$G364*$L364)</f>
        <v>4826993.4720000001</v>
      </c>
      <c r="V364" s="104"/>
      <c r="W364" s="104">
        <f>(V364*$E364*$F364*$G364*$L364)</f>
        <v>0</v>
      </c>
      <c r="X364" s="104"/>
      <c r="Y364" s="104">
        <f>(X364*$E364*$F364*$G364*$L364)</f>
        <v>0</v>
      </c>
      <c r="Z364" s="104"/>
      <c r="AA364" s="104">
        <f>(Z364*$E364*$F364*$G364*$L364)</f>
        <v>0</v>
      </c>
      <c r="AB364" s="104"/>
      <c r="AC364" s="104"/>
      <c r="AD364" s="104">
        <v>10</v>
      </c>
      <c r="AE364" s="104">
        <f>(AD364*$E364*$F364*$G364*$L364)</f>
        <v>268166.30399999995</v>
      </c>
      <c r="AF364" s="104">
        <v>85</v>
      </c>
      <c r="AG364" s="104">
        <f>(AF364*$E364*$F364*$G364*$L364)</f>
        <v>2279413.5839999998</v>
      </c>
      <c r="AH364" s="104">
        <v>38</v>
      </c>
      <c r="AI364" s="104">
        <f>(AH364*$E364*$F364*$G364*$L364)</f>
        <v>1019031.9552</v>
      </c>
      <c r="AJ364" s="104">
        <v>300</v>
      </c>
      <c r="AK364" s="105">
        <f>(AJ364*$E364*$F364*$G364*$M364)</f>
        <v>9653986.9440000001</v>
      </c>
      <c r="AL364" s="109">
        <v>0</v>
      </c>
      <c r="AM364" s="104">
        <f>(AL364*$E364*$F364*$H364*$M364)</f>
        <v>0</v>
      </c>
      <c r="AN364" s="104">
        <v>15</v>
      </c>
      <c r="AO364" s="108">
        <f>(AN364*$E364*$F364*$G364*$M364)</f>
        <v>482699.34719999996</v>
      </c>
      <c r="AP364" s="104"/>
      <c r="AQ364" s="104">
        <f>(AP364*$E364*$F364*$G364*$L364)</f>
        <v>0</v>
      </c>
      <c r="AR364" s="104"/>
      <c r="AS364" s="104"/>
      <c r="AT364" s="104">
        <v>50</v>
      </c>
      <c r="AU364" s="104"/>
      <c r="AV364" s="88" t="e">
        <f>AU364-#REF!</f>
        <v>#REF!</v>
      </c>
      <c r="AW364" s="104">
        <v>177</v>
      </c>
      <c r="AX364" s="104">
        <f>(AW364*$E364*$F364*$G364*$M364)</f>
        <v>5695852.2969599999</v>
      </c>
      <c r="AY364" s="104">
        <v>5</v>
      </c>
      <c r="AZ364" s="104">
        <f>(AY364*$E364*$F364*$G364*$M364)</f>
        <v>160899.7824</v>
      </c>
      <c r="BA364" s="104"/>
      <c r="BB364" s="104">
        <f>(BA364*$E364*$F364*$G364*$M364)</f>
        <v>0</v>
      </c>
      <c r="BC364" s="104">
        <v>24</v>
      </c>
      <c r="BD364" s="104"/>
      <c r="BE364" s="104"/>
      <c r="BF364" s="104">
        <f>(BE364*$E364*$F364*$G364*$M364)</f>
        <v>0</v>
      </c>
      <c r="BG364" s="104">
        <v>20</v>
      </c>
      <c r="BH364" s="104"/>
      <c r="BI364" s="104">
        <v>52</v>
      </c>
      <c r="BJ364" s="108"/>
      <c r="BK364" s="104"/>
      <c r="BL364" s="104">
        <f>(BK364*$E364*$F364*$G364*$L364)</f>
        <v>0</v>
      </c>
      <c r="BM364" s="104">
        <v>35</v>
      </c>
      <c r="BN364" s="104">
        <f>(BM364*$E364*$F364*$G364*$L364)</f>
        <v>938582.0639999999</v>
      </c>
      <c r="BO364" s="104"/>
      <c r="BP364" s="104">
        <f>(BO364*$E364*$F364*$G364*$L364)</f>
        <v>0</v>
      </c>
      <c r="BQ364" s="104">
        <v>50</v>
      </c>
      <c r="BR364" s="104"/>
      <c r="BS364" s="104">
        <v>37</v>
      </c>
      <c r="BT364" s="104">
        <f>(BS364*$E364*$F364*$G364*$L364)</f>
        <v>992215.32479999983</v>
      </c>
      <c r="BU364" s="104"/>
      <c r="BV364" s="104">
        <f>(BU364*$E364*$F364*$G364*$L364)</f>
        <v>0</v>
      </c>
      <c r="BW364" s="104">
        <v>64</v>
      </c>
      <c r="BX364" s="104"/>
      <c r="BY364" s="104">
        <v>45</v>
      </c>
      <c r="BZ364" s="104"/>
      <c r="CA364" s="104">
        <v>72</v>
      </c>
      <c r="CB364" s="104"/>
      <c r="CC364" s="104">
        <v>50</v>
      </c>
      <c r="CD364" s="104"/>
      <c r="CE364" s="109"/>
      <c r="CF364" s="104">
        <f>(CE364*$E364*$F364*$G364*$M364)</f>
        <v>0</v>
      </c>
      <c r="CG364" s="104"/>
      <c r="CH364" s="108">
        <f>(CG364*$E364*$F364*$G364*$M364)</f>
        <v>0</v>
      </c>
      <c r="CI364" s="104"/>
      <c r="CJ364" s="104">
        <f>(CI364*$E364*$F364*$G364*$M364)</f>
        <v>0</v>
      </c>
      <c r="CK364" s="110">
        <v>10</v>
      </c>
      <c r="CL364" s="104"/>
      <c r="CM364" s="104">
        <v>125</v>
      </c>
      <c r="CN364" s="104">
        <f>(CM364*$E364*$F364*$G364*$M364)</f>
        <v>4022494.56</v>
      </c>
      <c r="CO364" s="104">
        <v>20</v>
      </c>
      <c r="CP364" s="104"/>
      <c r="CQ364" s="104">
        <v>30</v>
      </c>
      <c r="CR364" s="108"/>
      <c r="CS364" s="104"/>
      <c r="CT364" s="104"/>
      <c r="CU364" s="105">
        <f t="shared" si="1180"/>
        <v>1700</v>
      </c>
      <c r="CV364" s="105">
        <f t="shared" si="1181"/>
        <v>35864561.496959999</v>
      </c>
    </row>
    <row r="365" spans="1:100" ht="22.5" customHeight="1" x14ac:dyDescent="0.25">
      <c r="A365" s="76"/>
      <c r="B365" s="98">
        <v>321</v>
      </c>
      <c r="C365" s="99" t="s">
        <v>811</v>
      </c>
      <c r="D365" s="126" t="s">
        <v>812</v>
      </c>
      <c r="E365" s="80">
        <v>28004</v>
      </c>
      <c r="F365" s="101">
        <v>2.42</v>
      </c>
      <c r="G365" s="94">
        <v>0.8</v>
      </c>
      <c r="H365" s="90"/>
      <c r="I365" s="90"/>
      <c r="J365" s="90"/>
      <c r="K365" s="53"/>
      <c r="L365" s="102">
        <v>1.4</v>
      </c>
      <c r="M365" s="102">
        <v>1.68</v>
      </c>
      <c r="N365" s="102">
        <v>2.23</v>
      </c>
      <c r="O365" s="103">
        <v>2.57</v>
      </c>
      <c r="P365" s="160">
        <v>12</v>
      </c>
      <c r="Q365" s="104">
        <f t="shared" ref="Q365:Q369" si="1256">(P365*$E365*$F365*$G365*$L365*$Q$11)</f>
        <v>1001906.9491200001</v>
      </c>
      <c r="R365" s="104">
        <v>10</v>
      </c>
      <c r="S365" s="104">
        <f>(R365*$E365*$F365*$G365*$L365*$S$11)</f>
        <v>834922.45759999985</v>
      </c>
      <c r="T365" s="104">
        <v>10</v>
      </c>
      <c r="U365" s="104">
        <f>(T365*$E365*$F365*$G365*$L365*$U$11)</f>
        <v>1062628.5823999997</v>
      </c>
      <c r="V365" s="104"/>
      <c r="W365" s="105">
        <f>(V365*$E365*$F365*$G365*$L365*$W$11)</f>
        <v>0</v>
      </c>
      <c r="X365" s="104"/>
      <c r="Y365" s="104">
        <f>(X365*$E365*$F365*$G365*$L365*$Y$11)</f>
        <v>0</v>
      </c>
      <c r="Z365" s="104"/>
      <c r="AA365" s="104">
        <f>(Z365*$E365*$F365*$G365*$L365*$AA$11)</f>
        <v>0</v>
      </c>
      <c r="AB365" s="104"/>
      <c r="AC365" s="104"/>
      <c r="AD365" s="104"/>
      <c r="AE365" s="104">
        <f>(AD365*$E365*$F365*$G365*$L365*$AE$11)</f>
        <v>0</v>
      </c>
      <c r="AF365" s="104">
        <v>0</v>
      </c>
      <c r="AG365" s="105">
        <f>(AF365*$E365*$F365*$G365*$L365*$AG$11)</f>
        <v>0</v>
      </c>
      <c r="AH365" s="104">
        <v>11</v>
      </c>
      <c r="AI365" s="104">
        <f>(AH365*$E365*$F365*$G365*$L365*$AI$11)</f>
        <v>1085399.1948800001</v>
      </c>
      <c r="AJ365" s="104">
        <v>20</v>
      </c>
      <c r="AK365" s="104">
        <f>(AJ365*$E365*$F365*$G365*$M365*$AK$11)</f>
        <v>2368143.6979199997</v>
      </c>
      <c r="AL365" s="109">
        <v>0</v>
      </c>
      <c r="AM365" s="104">
        <f>(AL365*$E365*$F365*$G365*$M365*$AM$11)</f>
        <v>0</v>
      </c>
      <c r="AN365" s="104">
        <v>1</v>
      </c>
      <c r="AO365" s="108">
        <f>(AN365*$E365*$F365*$G365*$M365*$AO$11)</f>
        <v>100190.69491200001</v>
      </c>
      <c r="AP365" s="104"/>
      <c r="AQ365" s="104">
        <f>(AP365*$E365*$F365*$G365*$L365*$AQ$11)</f>
        <v>0</v>
      </c>
      <c r="AR365" s="104"/>
      <c r="AS365" s="105">
        <f>(AR365*$E365*$F365*$G365*$L365*$AS$11)</f>
        <v>0</v>
      </c>
      <c r="AT365" s="104">
        <v>2</v>
      </c>
      <c r="AU365" s="104"/>
      <c r="AV365" s="88" t="e">
        <f>AU365-#REF!</f>
        <v>#REF!</v>
      </c>
      <c r="AW365" s="104">
        <v>6</v>
      </c>
      <c r="AX365" s="104">
        <f>(AW365*$E365*$F365*$G365*$M365*$AX$11)</f>
        <v>601144.1694720001</v>
      </c>
      <c r="AY365" s="104"/>
      <c r="AZ365" s="104">
        <f>(AY365*$E365*$F365*$G365*$M365*$AZ$11)</f>
        <v>0</v>
      </c>
      <c r="BA365" s="104"/>
      <c r="BB365" s="105">
        <f>(BA365*$E365*$F365*$G365*$M365*$BB$11)</f>
        <v>0</v>
      </c>
      <c r="BC365" s="104">
        <v>3</v>
      </c>
      <c r="BD365" s="104"/>
      <c r="BE365" s="104"/>
      <c r="BF365" s="104">
        <f>(BE365*$E365*$F365*$G365*$M365*$BF$11)</f>
        <v>0</v>
      </c>
      <c r="BG365" s="104">
        <v>2</v>
      </c>
      <c r="BH365" s="105"/>
      <c r="BI365" s="104"/>
      <c r="BJ365" s="108">
        <f>(BI365*$E365*$F365*$G365*$M365*$BJ$11)</f>
        <v>0</v>
      </c>
      <c r="BK365" s="104"/>
      <c r="BL365" s="104">
        <f>(BK365*$E365*$F365*$G365*$L365*$BL$11)</f>
        <v>0</v>
      </c>
      <c r="BM365" s="104"/>
      <c r="BN365" s="104">
        <f>(BM365*$E365*$F365*$G365*$L365*$BN$11)</f>
        <v>0</v>
      </c>
      <c r="BO365" s="104"/>
      <c r="BP365" s="104">
        <f>(BO365*$E365*$F365*$G365*$L365*$BP$11)</f>
        <v>0</v>
      </c>
      <c r="BQ365" s="104">
        <v>1</v>
      </c>
      <c r="BR365" s="104"/>
      <c r="BS365" s="104"/>
      <c r="BT365" s="105">
        <f>(BS365*$E365*$F365*$G365*$L365*$BT$11)</f>
        <v>0</v>
      </c>
      <c r="BU365" s="104"/>
      <c r="BV365" s="105">
        <f>(BU365*$E365*$F365*$G365*$L365*$BV$11)</f>
        <v>0</v>
      </c>
      <c r="BW365" s="104">
        <v>1</v>
      </c>
      <c r="BX365" s="104"/>
      <c r="BY365" s="104">
        <v>1</v>
      </c>
      <c r="BZ365" s="104"/>
      <c r="CA365" s="104">
        <v>7</v>
      </c>
      <c r="CB365" s="104"/>
      <c r="CC365" s="104">
        <v>30</v>
      </c>
      <c r="CD365" s="104"/>
      <c r="CE365" s="109"/>
      <c r="CF365" s="104">
        <f>(CE365*$E365*$F365*$G365*$M365*$CF$11)</f>
        <v>0</v>
      </c>
      <c r="CG365" s="104"/>
      <c r="CH365" s="108"/>
      <c r="CI365" s="104"/>
      <c r="CJ365" s="104">
        <f>(CI365*$E365*$F365*$G365*$M365*$CJ$11)</f>
        <v>0</v>
      </c>
      <c r="CK365" s="110"/>
      <c r="CL365" s="104">
        <f>(CK365*$E365*$F365*$G365*$M365*$CL$11)</f>
        <v>0</v>
      </c>
      <c r="CM365" s="104"/>
      <c r="CN365" s="104">
        <f>(CM365*$E365*$F365*$G365*$M365*$CN$11)</f>
        <v>0</v>
      </c>
      <c r="CO365" s="104"/>
      <c r="CP365" s="104">
        <f>(CO365*$E365*$F365*$G365*$N365*$CP$11)</f>
        <v>0</v>
      </c>
      <c r="CQ365" s="104">
        <v>2</v>
      </c>
      <c r="CR365" s="111"/>
      <c r="CS365" s="104"/>
      <c r="CT365" s="104">
        <f t="shared" ref="CT365:CT369" si="1257">(CS365*$E365*$F365*$G365*$L365*CT$11)/12*6+(CS365*$E365*$F365*$G365*1*CT$11)/12*6</f>
        <v>0</v>
      </c>
      <c r="CU365" s="105">
        <f t="shared" si="1180"/>
        <v>119</v>
      </c>
      <c r="CV365" s="105">
        <f t="shared" si="1181"/>
        <v>7054335.7463039998</v>
      </c>
    </row>
    <row r="366" spans="1:100" ht="22.5" customHeight="1" x14ac:dyDescent="0.25">
      <c r="A366" s="76"/>
      <c r="B366" s="98">
        <v>322</v>
      </c>
      <c r="C366" s="99" t="s">
        <v>813</v>
      </c>
      <c r="D366" s="126" t="s">
        <v>814</v>
      </c>
      <c r="E366" s="80">
        <v>28004</v>
      </c>
      <c r="F366" s="101">
        <v>3.51</v>
      </c>
      <c r="G366" s="94">
        <v>0.85</v>
      </c>
      <c r="H366" s="157"/>
      <c r="I366" s="157"/>
      <c r="J366" s="157"/>
      <c r="K366" s="53"/>
      <c r="L366" s="102">
        <v>1.4</v>
      </c>
      <c r="M366" s="102">
        <v>1.68</v>
      </c>
      <c r="N366" s="102">
        <v>2.23</v>
      </c>
      <c r="O366" s="103">
        <v>2.57</v>
      </c>
      <c r="P366" s="160">
        <v>40</v>
      </c>
      <c r="Q366" s="104">
        <f t="shared" si="1256"/>
        <v>5146675.9343999987</v>
      </c>
      <c r="R366" s="104">
        <v>40</v>
      </c>
      <c r="S366" s="104">
        <f>(R366*$E366*$F366*$G366*$L366*$S$11)</f>
        <v>5146675.9343999987</v>
      </c>
      <c r="T366" s="104">
        <v>9</v>
      </c>
      <c r="U366" s="104">
        <f>(T366*$E366*$F366*$G366*$L366*$U$11)</f>
        <v>1473820.8357599997</v>
      </c>
      <c r="V366" s="104"/>
      <c r="W366" s="105">
        <f>(V366*$E366*$F366*$G366*$L366*$W$11)</f>
        <v>0</v>
      </c>
      <c r="X366" s="104"/>
      <c r="Y366" s="104">
        <f>(X366*$E366*$F366*$G366*$L366*$Y$11)</f>
        <v>0</v>
      </c>
      <c r="Z366" s="104"/>
      <c r="AA366" s="104">
        <f>(Z366*$E366*$F366*$G366*$L366*$AA$11)</f>
        <v>0</v>
      </c>
      <c r="AB366" s="104"/>
      <c r="AC366" s="104"/>
      <c r="AD366" s="104">
        <v>4</v>
      </c>
      <c r="AE366" s="104">
        <f>(AD366*$E366*$F366*$G366*$L366*$AE$11)</f>
        <v>514667.59343999997</v>
      </c>
      <c r="AF366" s="104">
        <v>15</v>
      </c>
      <c r="AG366" s="105">
        <f>(AF366*$E366*$F366*$G366*$L366*$AG$11)</f>
        <v>1930003.4753999996</v>
      </c>
      <c r="AH366" s="104">
        <v>30</v>
      </c>
      <c r="AI366" s="104">
        <f>(AH366*$E366*$F366*$G366*$L366*$AI$11)</f>
        <v>4561826.396399999</v>
      </c>
      <c r="AJ366" s="104">
        <v>5</v>
      </c>
      <c r="AK366" s="104">
        <f>(AJ366*$E366*$F366*$G366*$M366*$AK$11)</f>
        <v>912365.2792799999</v>
      </c>
      <c r="AL366" s="109">
        <v>0</v>
      </c>
      <c r="AM366" s="104">
        <f>(AL366*$E366*$F366*$G366*$M366*$AM$11)</f>
        <v>0</v>
      </c>
      <c r="AN366" s="104"/>
      <c r="AO366" s="108">
        <f>(AN366*$E366*$F366*$G366*$M366*$AO$11)</f>
        <v>0</v>
      </c>
      <c r="AP366" s="104"/>
      <c r="AQ366" s="104">
        <f>(AP366*$E366*$F366*$G366*$L366*$AQ$11)</f>
        <v>0</v>
      </c>
      <c r="AR366" s="104"/>
      <c r="AS366" s="105">
        <f>(AR366*$E366*$F366*$G366*$L366*$AS$11)</f>
        <v>0</v>
      </c>
      <c r="AT366" s="104">
        <v>3</v>
      </c>
      <c r="AU366" s="104"/>
      <c r="AV366" s="88" t="e">
        <f>AU366-#REF!</f>
        <v>#REF!</v>
      </c>
      <c r="AW366" s="104">
        <v>15</v>
      </c>
      <c r="AX366" s="104">
        <f>(AW366*$E366*$F366*$G366*$M366*$AX$11)</f>
        <v>2316004.1704799999</v>
      </c>
      <c r="AY366" s="104"/>
      <c r="AZ366" s="104">
        <f>(AY366*$E366*$F366*$G366*$M366*$AZ$11)</f>
        <v>0</v>
      </c>
      <c r="BA366" s="104"/>
      <c r="BB366" s="105">
        <f>(BA366*$E366*$F366*$G366*$M366*$BB$11)</f>
        <v>0</v>
      </c>
      <c r="BC366" s="104">
        <v>2</v>
      </c>
      <c r="BD366" s="104"/>
      <c r="BE366" s="104">
        <v>2</v>
      </c>
      <c r="BF366" s="104">
        <f>(BE366*$E366*$F366*$G366*$M366*$BF$11)</f>
        <v>252655.00041599997</v>
      </c>
      <c r="BG366" s="104">
        <v>4</v>
      </c>
      <c r="BH366" s="105"/>
      <c r="BI366" s="104">
        <v>10</v>
      </c>
      <c r="BJ366" s="108"/>
      <c r="BK366" s="104"/>
      <c r="BL366" s="104">
        <f>(BK366*$E366*$F366*$G366*$L366*$BL$11)</f>
        <v>0</v>
      </c>
      <c r="BM366" s="104"/>
      <c r="BN366" s="104">
        <f>(BM366*$E366*$F366*$G366*$L366*$BN$11)</f>
        <v>0</v>
      </c>
      <c r="BO366" s="104"/>
      <c r="BP366" s="104">
        <f>(BO366*$E366*$F366*$G366*$L366*$BP$11)</f>
        <v>0</v>
      </c>
      <c r="BQ366" s="104">
        <v>3</v>
      </c>
      <c r="BR366" s="104"/>
      <c r="BS366" s="104"/>
      <c r="BT366" s="105">
        <f>(BS366*$E366*$F366*$G366*$L366*$BT$11)</f>
        <v>0</v>
      </c>
      <c r="BU366" s="104"/>
      <c r="BV366" s="105">
        <f>(BU366*$E366*$F366*$G366*$L366*$BV$11)</f>
        <v>0</v>
      </c>
      <c r="BW366" s="104">
        <v>1</v>
      </c>
      <c r="BX366" s="104"/>
      <c r="BY366" s="104">
        <v>3</v>
      </c>
      <c r="BZ366" s="104"/>
      <c r="CA366" s="104">
        <v>12</v>
      </c>
      <c r="CB366" s="104"/>
      <c r="CC366" s="104">
        <v>10</v>
      </c>
      <c r="CD366" s="104"/>
      <c r="CE366" s="109"/>
      <c r="CF366" s="104">
        <f>(CE366*$E366*$F366*$G366*$M366*$CF$11)</f>
        <v>0</v>
      </c>
      <c r="CG366" s="104"/>
      <c r="CH366" s="108"/>
      <c r="CI366" s="104"/>
      <c r="CJ366" s="104">
        <f>(CI366*$E366*$F366*$G366*$M366*$CJ$11)</f>
        <v>0</v>
      </c>
      <c r="CK366" s="110"/>
      <c r="CL366" s="104">
        <f>(CK366*$E366*$F366*$G366*$M366*$CL$11)</f>
        <v>0</v>
      </c>
      <c r="CM366" s="104">
        <v>2</v>
      </c>
      <c r="CN366" s="104">
        <f>(CM366*$E366*$F366*$G366*$M366*$CN$11)</f>
        <v>280727.77823999996</v>
      </c>
      <c r="CO366" s="104"/>
      <c r="CP366" s="104">
        <f>(CO366*$E366*$F366*$G366*$N366*$CP$11)</f>
        <v>0</v>
      </c>
      <c r="CQ366" s="104"/>
      <c r="CR366" s="111"/>
      <c r="CS366" s="104"/>
      <c r="CT366" s="104">
        <f t="shared" si="1257"/>
        <v>0</v>
      </c>
      <c r="CU366" s="105">
        <f t="shared" si="1180"/>
        <v>210</v>
      </c>
      <c r="CV366" s="105">
        <f t="shared" si="1181"/>
        <v>22535422.398215994</v>
      </c>
    </row>
    <row r="367" spans="1:100" ht="22.5" customHeight="1" x14ac:dyDescent="0.25">
      <c r="A367" s="76"/>
      <c r="B367" s="98">
        <v>323</v>
      </c>
      <c r="C367" s="99" t="s">
        <v>815</v>
      </c>
      <c r="D367" s="126" t="s">
        <v>816</v>
      </c>
      <c r="E367" s="80">
        <v>28004</v>
      </c>
      <c r="F367" s="101">
        <v>4.0199999999999996</v>
      </c>
      <c r="G367" s="89">
        <v>1</v>
      </c>
      <c r="H367" s="90"/>
      <c r="I367" s="90"/>
      <c r="J367" s="90"/>
      <c r="K367" s="53"/>
      <c r="L367" s="102">
        <v>1.4</v>
      </c>
      <c r="M367" s="102">
        <v>1.68</v>
      </c>
      <c r="N367" s="102">
        <v>2.23</v>
      </c>
      <c r="O367" s="103">
        <v>2.57</v>
      </c>
      <c r="P367" s="160">
        <v>2</v>
      </c>
      <c r="Q367" s="104">
        <f t="shared" si="1256"/>
        <v>346734.32639999996</v>
      </c>
      <c r="R367" s="104">
        <v>5</v>
      </c>
      <c r="S367" s="104">
        <f>(R367*$E367*$F367*$G367*$L367*$S$11)</f>
        <v>866835.81599999988</v>
      </c>
      <c r="T367" s="104"/>
      <c r="U367" s="104">
        <f>(T367*$E367*$F367*$G367*$L367*$U$11)</f>
        <v>0</v>
      </c>
      <c r="V367" s="104"/>
      <c r="W367" s="105">
        <f>(V367*$E367*$F367*$G367*$L367*$W$11)</f>
        <v>0</v>
      </c>
      <c r="X367" s="104"/>
      <c r="Y367" s="104">
        <f>(X367*$E367*$F367*$G367*$L367*$Y$11)</f>
        <v>0</v>
      </c>
      <c r="Z367" s="104"/>
      <c r="AA367" s="104">
        <f>(Z367*$E367*$F367*$G367*$L367*$AA$11)</f>
        <v>0</v>
      </c>
      <c r="AB367" s="104"/>
      <c r="AC367" s="104"/>
      <c r="AD367" s="104">
        <v>2</v>
      </c>
      <c r="AE367" s="104">
        <f>(AD367*$E367*$F367*$G367*$L367*$AE$11)</f>
        <v>346734.32639999996</v>
      </c>
      <c r="AF367" s="104">
        <v>0</v>
      </c>
      <c r="AG367" s="105">
        <f>(AF367*$E367*$F367*$G367*$L367*$AG$11)</f>
        <v>0</v>
      </c>
      <c r="AH367" s="104"/>
      <c r="AI367" s="104">
        <f>(AH367*$E367*$F367*$G367*$L367*$AI$11)</f>
        <v>0</v>
      </c>
      <c r="AJ367" s="104">
        <v>2</v>
      </c>
      <c r="AK367" s="104">
        <f>(AJ367*$E367*$F367*$G367*$M367*$AK$11)</f>
        <v>491732.31743999996</v>
      </c>
      <c r="AL367" s="109">
        <v>0</v>
      </c>
      <c r="AM367" s="104">
        <f>(AL367*$E367*$F367*$G367*$M367*$AM$11)</f>
        <v>0</v>
      </c>
      <c r="AN367" s="104"/>
      <c r="AO367" s="108">
        <f>(AN367*$E367*$F367*$G367*$M367*$AO$11)</f>
        <v>0</v>
      </c>
      <c r="AP367" s="104"/>
      <c r="AQ367" s="104">
        <f>(AP367*$E367*$F367*$G367*$L367*$AQ$11)</f>
        <v>0</v>
      </c>
      <c r="AR367" s="104"/>
      <c r="AS367" s="105">
        <f>(AR367*$E367*$F367*$G367*$L367*$AS$11)</f>
        <v>0</v>
      </c>
      <c r="AT367" s="104"/>
      <c r="AU367" s="104">
        <f>(AT367*$E367*$F367*$G367*$L367*$AU$11)</f>
        <v>0</v>
      </c>
      <c r="AV367" s="88" t="e">
        <f>AU367-#REF!</f>
        <v>#REF!</v>
      </c>
      <c r="AW367" s="104">
        <v>1</v>
      </c>
      <c r="AX367" s="104">
        <f>(AW367*$E367*$F367*$G367*$M367*$AX$11)</f>
        <v>208040.59583999999</v>
      </c>
      <c r="AY367" s="104"/>
      <c r="AZ367" s="104">
        <f>(AY367*$E367*$F367*$G367*$M367*$AZ$11)</f>
        <v>0</v>
      </c>
      <c r="BA367" s="104"/>
      <c r="BB367" s="105">
        <f>(BA367*$E367*$F367*$G367*$M367*$BB$11)</f>
        <v>0</v>
      </c>
      <c r="BC367" s="104"/>
      <c r="BD367" s="104">
        <f>(BC367*$E367*$F367*$G367*$M367*$BD$11)</f>
        <v>0</v>
      </c>
      <c r="BE367" s="104"/>
      <c r="BF367" s="104">
        <f>(BE367*$E367*$F367*$G367*$M367*$BF$11)</f>
        <v>0</v>
      </c>
      <c r="BG367" s="104"/>
      <c r="BH367" s="105">
        <f>(BG367*$E367*$F367*$G367*$M367*$BH$11)</f>
        <v>0</v>
      </c>
      <c r="BI367" s="104"/>
      <c r="BJ367" s="108">
        <f>(BI367*$E367*$F367*$G367*$M367*$BJ$11)</f>
        <v>0</v>
      </c>
      <c r="BK367" s="104"/>
      <c r="BL367" s="104">
        <f>(BK367*$E367*$F367*$G367*$L367*$BL$11)</f>
        <v>0</v>
      </c>
      <c r="BM367" s="104"/>
      <c r="BN367" s="104">
        <f>(BM367*$E367*$F367*$G367*$L367*$BN$11)</f>
        <v>0</v>
      </c>
      <c r="BO367" s="104"/>
      <c r="BP367" s="104">
        <f>(BO367*$E367*$F367*$G367*$L367*$BP$11)</f>
        <v>0</v>
      </c>
      <c r="BQ367" s="104"/>
      <c r="BR367" s="104">
        <f>(BQ367*$E367*$F367*$G367*$M367*$BR$11)</f>
        <v>0</v>
      </c>
      <c r="BS367" s="104"/>
      <c r="BT367" s="105">
        <f>(BS367*$E367*$F367*$G367*$L367*$BT$11)</f>
        <v>0</v>
      </c>
      <c r="BU367" s="104"/>
      <c r="BV367" s="105">
        <f>(BU367*$E367*$F367*$G367*$L367*$BV$11)</f>
        <v>0</v>
      </c>
      <c r="BW367" s="104"/>
      <c r="BX367" s="104">
        <f>(BW367*$E367*$F367*$G367*$L367*$BX$11)</f>
        <v>0</v>
      </c>
      <c r="BY367" s="104"/>
      <c r="BZ367" s="104">
        <f>(BY367*$E367*$F367*$G367*$L367*$BZ$11)</f>
        <v>0</v>
      </c>
      <c r="CA367" s="104"/>
      <c r="CB367" s="104">
        <f>(CA367*$E367*$F367*$G367*$L367*$CB$11)</f>
        <v>0</v>
      </c>
      <c r="CC367" s="104"/>
      <c r="CD367" s="104">
        <f>(CC367*$E367*$F367*$G367*$M367*$CD$11)</f>
        <v>0</v>
      </c>
      <c r="CE367" s="109"/>
      <c r="CF367" s="104">
        <f>(CE367*$E367*$F367*$G367*$M367*$CF$11)</f>
        <v>0</v>
      </c>
      <c r="CG367" s="104"/>
      <c r="CH367" s="108"/>
      <c r="CI367" s="104"/>
      <c r="CJ367" s="104">
        <f>(CI367*$E367*$F367*$G367*$M367*$CJ$11)</f>
        <v>0</v>
      </c>
      <c r="CK367" s="110"/>
      <c r="CL367" s="104">
        <f>(CK367*$E367*$F367*$G367*$M367*$CL$11)</f>
        <v>0</v>
      </c>
      <c r="CM367" s="104"/>
      <c r="CN367" s="104">
        <f>(CM367*$E367*$F367*$G367*$M367*$CN$11)</f>
        <v>0</v>
      </c>
      <c r="CO367" s="104"/>
      <c r="CP367" s="104">
        <f>(CO367*$E367*$F367*$G367*$N367*$CP$11)</f>
        <v>0</v>
      </c>
      <c r="CQ367" s="104"/>
      <c r="CR367" s="111"/>
      <c r="CS367" s="104"/>
      <c r="CT367" s="104">
        <f t="shared" si="1257"/>
        <v>0</v>
      </c>
      <c r="CU367" s="105">
        <f t="shared" si="1180"/>
        <v>12</v>
      </c>
      <c r="CV367" s="105">
        <f t="shared" si="1181"/>
        <v>2260077.3820799999</v>
      </c>
    </row>
    <row r="368" spans="1:100" ht="30" customHeight="1" x14ac:dyDescent="0.25">
      <c r="A368" s="76"/>
      <c r="B368" s="98">
        <v>324</v>
      </c>
      <c r="C368" s="99" t="s">
        <v>817</v>
      </c>
      <c r="D368" s="126" t="s">
        <v>818</v>
      </c>
      <c r="E368" s="80">
        <v>28004</v>
      </c>
      <c r="F368" s="101">
        <v>0.84</v>
      </c>
      <c r="G368" s="94">
        <v>0.9</v>
      </c>
      <c r="H368" s="90"/>
      <c r="I368" s="90"/>
      <c r="J368" s="90"/>
      <c r="K368" s="53"/>
      <c r="L368" s="102">
        <v>1.4</v>
      </c>
      <c r="M368" s="102">
        <v>1.68</v>
      </c>
      <c r="N368" s="102">
        <v>2.23</v>
      </c>
      <c r="O368" s="103">
        <v>2.57</v>
      </c>
      <c r="P368" s="160">
        <v>75</v>
      </c>
      <c r="Q368" s="104">
        <f t="shared" si="1256"/>
        <v>2445253.2720000003</v>
      </c>
      <c r="R368" s="104">
        <v>50</v>
      </c>
      <c r="S368" s="104">
        <f>(R368*$E368*$F368*$G368*$L368*$S$11)</f>
        <v>1630168.848</v>
      </c>
      <c r="T368" s="104">
        <v>9</v>
      </c>
      <c r="U368" s="104">
        <f>(T368*$E368*$F368*$G368*$L368*$U$11)</f>
        <v>373456.8633599999</v>
      </c>
      <c r="V368" s="104"/>
      <c r="W368" s="105">
        <f>(V368*$E368*$F368*$G368*$L368*$W$11)</f>
        <v>0</v>
      </c>
      <c r="X368" s="104"/>
      <c r="Y368" s="104">
        <f>(X368*$E368*$F368*$G368*$L368*$Y$11)</f>
        <v>0</v>
      </c>
      <c r="Z368" s="104"/>
      <c r="AA368" s="104">
        <f>(Z368*$E368*$F368*$G368*$L368*$AA$11)</f>
        <v>0</v>
      </c>
      <c r="AB368" s="104"/>
      <c r="AC368" s="104"/>
      <c r="AD368" s="104"/>
      <c r="AE368" s="104">
        <f>(AD368*$E368*$F368*$G368*$L368*$AE$11)</f>
        <v>0</v>
      </c>
      <c r="AF368" s="104">
        <v>8</v>
      </c>
      <c r="AG368" s="105">
        <f>(AF368*$E368*$F368*$G368*$L368*$AG$11)</f>
        <v>260827.01568000001</v>
      </c>
      <c r="AH368" s="104">
        <v>7</v>
      </c>
      <c r="AI368" s="104">
        <f>(AH368*$E368*$F368*$G368*$L368*$AI$11)</f>
        <v>269718.84576</v>
      </c>
      <c r="AJ368" s="104">
        <v>50</v>
      </c>
      <c r="AK368" s="104">
        <f>(AJ368*$E368*$F368*$G368*$M368*$AK$11)</f>
        <v>2311875.8207999999</v>
      </c>
      <c r="AL368" s="109">
        <v>1</v>
      </c>
      <c r="AM368" s="104">
        <f>(AL368*$E368*$F368*$G368*$M368*$AM$11)</f>
        <v>49794.248447999998</v>
      </c>
      <c r="AN368" s="104">
        <v>1</v>
      </c>
      <c r="AO368" s="108">
        <f>(AN368*$E368*$F368*$G368*$M368*$AO$11)</f>
        <v>39124.052351999999</v>
      </c>
      <c r="AP368" s="104"/>
      <c r="AQ368" s="104">
        <f>(AP368*$E368*$F368*$G368*$L368*$AQ$11)</f>
        <v>0</v>
      </c>
      <c r="AR368" s="104"/>
      <c r="AS368" s="105">
        <f>(AR368*$E368*$F368*$G368*$L368*$AS$11)</f>
        <v>0</v>
      </c>
      <c r="AT368" s="104">
        <v>2</v>
      </c>
      <c r="AU368" s="104"/>
      <c r="AV368" s="88" t="e">
        <f>AU368-#REF!</f>
        <v>#REF!</v>
      </c>
      <c r="AW368" s="104">
        <v>5</v>
      </c>
      <c r="AX368" s="104">
        <f>(AW368*$E368*$F368*$G368*$M368*$AX$11)</f>
        <v>195620.26176000005</v>
      </c>
      <c r="AY368" s="104"/>
      <c r="AZ368" s="104">
        <f>(AY368*$E368*$F368*$G368*$M368*$AZ$11)</f>
        <v>0</v>
      </c>
      <c r="BA368" s="104"/>
      <c r="BB368" s="105">
        <f>(BA368*$E368*$F368*$G368*$M368*$BB$11)</f>
        <v>0</v>
      </c>
      <c r="BC368" s="104"/>
      <c r="BD368" s="104">
        <f>(BC368*$E368*$F368*$G368*$M368*$BD$11)</f>
        <v>0</v>
      </c>
      <c r="BE368" s="104"/>
      <c r="BF368" s="104">
        <f>(BE368*$E368*$F368*$G368*$M368*$BF$11)</f>
        <v>0</v>
      </c>
      <c r="BG368" s="104">
        <v>5</v>
      </c>
      <c r="BH368" s="105"/>
      <c r="BI368" s="104">
        <v>8</v>
      </c>
      <c r="BJ368" s="108"/>
      <c r="BK368" s="104"/>
      <c r="BL368" s="104">
        <f>(BK368*$E368*$F368*$G368*$L368*$BL$11)</f>
        <v>0</v>
      </c>
      <c r="BM368" s="104"/>
      <c r="BN368" s="104">
        <f>(BM368*$E368*$F368*$G368*$L368*$BN$11)</f>
        <v>0</v>
      </c>
      <c r="BO368" s="104"/>
      <c r="BP368" s="104">
        <f>(BO368*$E368*$F368*$G368*$L368*$BP$11)</f>
        <v>0</v>
      </c>
      <c r="BQ368" s="104"/>
      <c r="BR368" s="104">
        <f>(BQ368*$E368*$F368*$G368*$M368*$BR$11)</f>
        <v>0</v>
      </c>
      <c r="BS368" s="104"/>
      <c r="BT368" s="105">
        <f>(BS368*$E368*$F368*$G368*$L368*$BT$11)</f>
        <v>0</v>
      </c>
      <c r="BU368" s="104"/>
      <c r="BV368" s="105">
        <f>(BU368*$E368*$F368*$G368*$L368*$BV$11)</f>
        <v>0</v>
      </c>
      <c r="BW368" s="104"/>
      <c r="BX368" s="104">
        <f>(BW368*$E368*$F368*$G368*$L368*$BX$11)</f>
        <v>0</v>
      </c>
      <c r="BY368" s="104">
        <v>1</v>
      </c>
      <c r="BZ368" s="104"/>
      <c r="CA368" s="104"/>
      <c r="CB368" s="104">
        <f>(CA368*$E368*$F368*$G368*$L368*$CB$11)</f>
        <v>0</v>
      </c>
      <c r="CC368" s="104"/>
      <c r="CD368" s="104">
        <f>(CC368*$E368*$F368*$G368*$M368*$CD$11)</f>
        <v>0</v>
      </c>
      <c r="CE368" s="109"/>
      <c r="CF368" s="104">
        <f>(CE368*$E368*$F368*$G368*$M368*$CF$11)</f>
        <v>0</v>
      </c>
      <c r="CG368" s="104"/>
      <c r="CH368" s="108"/>
      <c r="CI368" s="104"/>
      <c r="CJ368" s="104">
        <f>(CI368*$E368*$F368*$G368*$M368*$CJ$11)</f>
        <v>0</v>
      </c>
      <c r="CK368" s="110"/>
      <c r="CL368" s="104">
        <f>(CK368*$E368*$F368*$G368*$M368*$CL$11)</f>
        <v>0</v>
      </c>
      <c r="CM368" s="104">
        <v>15</v>
      </c>
      <c r="CN368" s="104">
        <f>(CM368*$E368*$F368*$G368*$M368*$CN$11)</f>
        <v>533509.80479999993</v>
      </c>
      <c r="CO368" s="104"/>
      <c r="CP368" s="104">
        <f>(CO368*$E368*$F368*$G368*$N368*$CP$11)</f>
        <v>0</v>
      </c>
      <c r="CQ368" s="104">
        <v>1</v>
      </c>
      <c r="CR368" s="111"/>
      <c r="CS368" s="104"/>
      <c r="CT368" s="104">
        <f t="shared" si="1257"/>
        <v>0</v>
      </c>
      <c r="CU368" s="105">
        <f t="shared" si="1180"/>
        <v>238</v>
      </c>
      <c r="CV368" s="105">
        <f t="shared" si="1181"/>
        <v>8109349.0329600004</v>
      </c>
    </row>
    <row r="369" spans="1:100" ht="75" x14ac:dyDescent="0.25">
      <c r="A369" s="76"/>
      <c r="B369" s="98">
        <v>325</v>
      </c>
      <c r="C369" s="99" t="s">
        <v>819</v>
      </c>
      <c r="D369" s="126" t="s">
        <v>820</v>
      </c>
      <c r="E369" s="80">
        <v>28004</v>
      </c>
      <c r="F369" s="89">
        <v>0.5</v>
      </c>
      <c r="G369" s="89">
        <v>1</v>
      </c>
      <c r="H369" s="90"/>
      <c r="I369" s="90"/>
      <c r="J369" s="90"/>
      <c r="K369" s="53"/>
      <c r="L369" s="102">
        <v>1.4</v>
      </c>
      <c r="M369" s="102">
        <v>1.68</v>
      </c>
      <c r="N369" s="102">
        <v>2.23</v>
      </c>
      <c r="O369" s="103">
        <v>2.57</v>
      </c>
      <c r="P369" s="160">
        <v>17</v>
      </c>
      <c r="Q369" s="104">
        <f t="shared" si="1256"/>
        <v>366572.36</v>
      </c>
      <c r="R369" s="104">
        <v>2</v>
      </c>
      <c r="S369" s="104">
        <f>(R369*$E369*$F369*$G369*$L369*$S$11)</f>
        <v>43126.16</v>
      </c>
      <c r="T369" s="104">
        <v>30</v>
      </c>
      <c r="U369" s="104">
        <f>(T369*$E369*$F369*$G369*$L369*$U$11)</f>
        <v>823317.6</v>
      </c>
      <c r="V369" s="104"/>
      <c r="W369" s="105">
        <f>(V369*$E369*$F369*$G369*$L369*$W$11)</f>
        <v>0</v>
      </c>
      <c r="X369" s="104"/>
      <c r="Y369" s="104">
        <f>(X369*$E369*$F369*$G369*$L369*$Y$11)</f>
        <v>0</v>
      </c>
      <c r="Z369" s="104"/>
      <c r="AA369" s="104">
        <f>(Z369*$E369*$F369*$G369*$L369*$AA$11)</f>
        <v>0</v>
      </c>
      <c r="AB369" s="104"/>
      <c r="AC369" s="104"/>
      <c r="AD369" s="104"/>
      <c r="AE369" s="104">
        <f>(AD369*$E369*$F369*$G369*$L369*$AE$11)</f>
        <v>0</v>
      </c>
      <c r="AF369" s="104">
        <v>98</v>
      </c>
      <c r="AG369" s="105">
        <f>(AF369*$E369*$F369*$G369*$L369*$AG$11)</f>
        <v>2113181.84</v>
      </c>
      <c r="AH369" s="104">
        <v>1</v>
      </c>
      <c r="AI369" s="104">
        <f>(AH369*$E369*$F369*$G369*$L369*$AI$11)</f>
        <v>25483.64</v>
      </c>
      <c r="AJ369" s="104">
        <v>5</v>
      </c>
      <c r="AK369" s="104">
        <f>(AJ369*$E369*$F369*$G369*$M369*$AK$11)</f>
        <v>152901.84</v>
      </c>
      <c r="AL369" s="109">
        <v>8</v>
      </c>
      <c r="AM369" s="104">
        <f>(AL369*$E369*$F369*$G369*$M369*$AM$11)</f>
        <v>263461.63199999998</v>
      </c>
      <c r="AN369" s="104"/>
      <c r="AO369" s="108">
        <f>(AN369*$E369*$F369*$G369*$M369*$AO$11)</f>
        <v>0</v>
      </c>
      <c r="AP369" s="104"/>
      <c r="AQ369" s="104">
        <f>(AP369*$E369*$F369*$G369*$L369*$AQ$11)</f>
        <v>0</v>
      </c>
      <c r="AR369" s="104"/>
      <c r="AS369" s="105">
        <f>(AR369*$E369*$F369*$G369*$L369*$AS$11)</f>
        <v>0</v>
      </c>
      <c r="AT369" s="104">
        <v>3</v>
      </c>
      <c r="AU369" s="104"/>
      <c r="AV369" s="88" t="e">
        <f>AU369-#REF!</f>
        <v>#REF!</v>
      </c>
      <c r="AW369" s="104">
        <v>6</v>
      </c>
      <c r="AX369" s="104">
        <f>(AW369*$E369*$F369*$G369*$M369*$AX$11)</f>
        <v>155254.17600000001</v>
      </c>
      <c r="AY369" s="104"/>
      <c r="AZ369" s="104">
        <f>(AY369*$E369*$F369*$G369*$M369*$AZ$11)</f>
        <v>0</v>
      </c>
      <c r="BA369" s="104"/>
      <c r="BB369" s="105">
        <f>(BA369*$E369*$F369*$G369*$M369*$BB$11)</f>
        <v>0</v>
      </c>
      <c r="BC369" s="104">
        <v>12</v>
      </c>
      <c r="BD369" s="104"/>
      <c r="BE369" s="104">
        <v>9</v>
      </c>
      <c r="BF369" s="104">
        <f>(BE369*$E369*$F369*$G369*$M369*$BF$11)</f>
        <v>190539.21599999999</v>
      </c>
      <c r="BG369" s="104">
        <v>8</v>
      </c>
      <c r="BH369" s="105"/>
      <c r="BI369" s="104"/>
      <c r="BJ369" s="108">
        <f>(BI369*$E369*$F369*$G369*$M369*$BJ$11)</f>
        <v>0</v>
      </c>
      <c r="BK369" s="104"/>
      <c r="BL369" s="104">
        <f>(BK369*$E369*$F369*$G369*$L369*$BL$11)</f>
        <v>0</v>
      </c>
      <c r="BM369" s="104"/>
      <c r="BN369" s="104">
        <f>(BM369*$E369*$F369*$G369*$L369*$BN$11)</f>
        <v>0</v>
      </c>
      <c r="BO369" s="104"/>
      <c r="BP369" s="104">
        <f>(BO369*$E369*$F369*$G369*$L369*$BP$11)</f>
        <v>0</v>
      </c>
      <c r="BQ369" s="104">
        <v>6</v>
      </c>
      <c r="BR369" s="104"/>
      <c r="BS369" s="104"/>
      <c r="BT369" s="105">
        <f>(BS369*$E369*$F369*$G369*$L369*$BT$11)</f>
        <v>0</v>
      </c>
      <c r="BU369" s="104"/>
      <c r="BV369" s="105">
        <f>(BU369*$E369*$F369*$G369*$L369*$BV$11)</f>
        <v>0</v>
      </c>
      <c r="BW369" s="104"/>
      <c r="BX369" s="104">
        <f>(BW369*$E369*$F369*$G369*$L369*$BX$11)</f>
        <v>0</v>
      </c>
      <c r="BY369" s="104"/>
      <c r="BZ369" s="104">
        <f>(BY369*$E369*$F369*$G369*$L369*$BZ$11)</f>
        <v>0</v>
      </c>
      <c r="CA369" s="104">
        <v>69</v>
      </c>
      <c r="CB369" s="104"/>
      <c r="CC369" s="104"/>
      <c r="CD369" s="104">
        <f>(CC369*$E369*$F369*$G369*$M369*$CD$11)</f>
        <v>0</v>
      </c>
      <c r="CE369" s="109">
        <v>15</v>
      </c>
      <c r="CF369" s="104">
        <f>(CE369*$E369*$F369*$G369*$M369*$CF$11)</f>
        <v>317565.36</v>
      </c>
      <c r="CG369" s="104"/>
      <c r="CH369" s="108"/>
      <c r="CI369" s="104"/>
      <c r="CJ369" s="104">
        <f>(CI369*$E369*$F369*$G369*$M369*$CJ$11)</f>
        <v>0</v>
      </c>
      <c r="CK369" s="110">
        <v>9</v>
      </c>
      <c r="CL369" s="104"/>
      <c r="CM369" s="104">
        <v>17</v>
      </c>
      <c r="CN369" s="104">
        <f>(CM369*$E369*$F369*$G369*$M369*$CN$11)</f>
        <v>399897.12</v>
      </c>
      <c r="CO369" s="104"/>
      <c r="CP369" s="104">
        <f>(CO369*$E369*$F369*$G369*$N369*$CP$11)</f>
        <v>0</v>
      </c>
      <c r="CQ369" s="104">
        <v>3</v>
      </c>
      <c r="CR369" s="111"/>
      <c r="CS369" s="104"/>
      <c r="CT369" s="104">
        <f t="shared" si="1257"/>
        <v>0</v>
      </c>
      <c r="CU369" s="105">
        <f t="shared" si="1180"/>
        <v>318</v>
      </c>
      <c r="CV369" s="105">
        <f t="shared" si="1181"/>
        <v>4851300.9440000001</v>
      </c>
    </row>
    <row r="370" spans="1:100" ht="30" customHeight="1" x14ac:dyDescent="0.25">
      <c r="A370" s="76"/>
      <c r="B370" s="98">
        <v>326</v>
      </c>
      <c r="C370" s="99" t="s">
        <v>821</v>
      </c>
      <c r="D370" s="126" t="s">
        <v>822</v>
      </c>
      <c r="E370" s="80">
        <v>28004</v>
      </c>
      <c r="F370" s="101">
        <v>0.37</v>
      </c>
      <c r="G370" s="89">
        <v>1</v>
      </c>
      <c r="H370" s="90"/>
      <c r="I370" s="90"/>
      <c r="J370" s="90"/>
      <c r="K370" s="53"/>
      <c r="L370" s="91">
        <v>1.4</v>
      </c>
      <c r="M370" s="91">
        <v>1.68</v>
      </c>
      <c r="N370" s="91">
        <v>2.23</v>
      </c>
      <c r="O370" s="92">
        <v>2.57</v>
      </c>
      <c r="P370" s="160">
        <v>40</v>
      </c>
      <c r="Q370" s="104">
        <f>(P370*$E370*$F370*$G370*$L370)</f>
        <v>580242.88</v>
      </c>
      <c r="R370" s="104">
        <v>33</v>
      </c>
      <c r="S370" s="108">
        <f>(R370*$E370*$F370*$G370*$L370)</f>
        <v>478700.37599999993</v>
      </c>
      <c r="T370" s="104">
        <v>6</v>
      </c>
      <c r="U370" s="104">
        <f>(T370*$E370*$F370*$G370*$L370)</f>
        <v>87036.431999999986</v>
      </c>
      <c r="V370" s="104"/>
      <c r="W370" s="104">
        <f>(V370*$E370*$F370*$G370*$L370)</f>
        <v>0</v>
      </c>
      <c r="X370" s="104"/>
      <c r="Y370" s="104">
        <f>(X370*$E370*$F370*$G370*$L370)</f>
        <v>0</v>
      </c>
      <c r="Z370" s="104"/>
      <c r="AA370" s="104">
        <f>(Z370*$E370*$F370*$G370*$L370)</f>
        <v>0</v>
      </c>
      <c r="AB370" s="104"/>
      <c r="AC370" s="104"/>
      <c r="AD370" s="104"/>
      <c r="AE370" s="104">
        <f>(AD370*$E370*$F370*$G370*$L370)</f>
        <v>0</v>
      </c>
      <c r="AF370" s="104">
        <v>20</v>
      </c>
      <c r="AG370" s="104">
        <f>(AF370*$E370*$F370*$G370*$L370)</f>
        <v>290121.44</v>
      </c>
      <c r="AH370" s="104">
        <v>3</v>
      </c>
      <c r="AI370" s="104">
        <f>(AH370*$E370*$F370*$G370*$L370)</f>
        <v>43518.215999999993</v>
      </c>
      <c r="AJ370" s="104">
        <v>63</v>
      </c>
      <c r="AK370" s="105">
        <f>(AJ370*$E370*$F370*$G370*$M370)</f>
        <v>1096659.0432</v>
      </c>
      <c r="AL370" s="107">
        <v>0</v>
      </c>
      <c r="AM370" s="104">
        <f>(AL370*$E370*$F370*$H370*$M370)</f>
        <v>0</v>
      </c>
      <c r="AN370" s="104">
        <v>5</v>
      </c>
      <c r="AO370" s="108">
        <f>(AN370*$E370*$F370*$G370*$M370)</f>
        <v>87036.432000000001</v>
      </c>
      <c r="AP370" s="104"/>
      <c r="AQ370" s="104">
        <f>(AP370*$E370*$F370*$G370*$L370)</f>
        <v>0</v>
      </c>
      <c r="AR370" s="104"/>
      <c r="AS370" s="104"/>
      <c r="AT370" s="104"/>
      <c r="AU370" s="104">
        <f>(AT370*$E370*$F370*$G370*$L370)</f>
        <v>0</v>
      </c>
      <c r="AV370" s="88" t="e">
        <f>AU370-#REF!</f>
        <v>#REF!</v>
      </c>
      <c r="AW370" s="104">
        <v>99</v>
      </c>
      <c r="AX370" s="104">
        <f>(AW370*$E370*$F370*$G370*$M370)</f>
        <v>1723321.3536</v>
      </c>
      <c r="AY370" s="104"/>
      <c r="AZ370" s="104">
        <f>(AY370*$E370*$F370*$G370*$M370)</f>
        <v>0</v>
      </c>
      <c r="BA370" s="104"/>
      <c r="BB370" s="104">
        <f>(BA370*$E370*$F370*$G370*$M370)</f>
        <v>0</v>
      </c>
      <c r="BC370" s="104">
        <v>16</v>
      </c>
      <c r="BD370" s="104"/>
      <c r="BE370" s="104">
        <v>9</v>
      </c>
      <c r="BF370" s="104">
        <f>(BE370*$E370*$F370*$G370*$M370)</f>
        <v>156665.57759999999</v>
      </c>
      <c r="BG370" s="104">
        <v>10</v>
      </c>
      <c r="BH370" s="104"/>
      <c r="BI370" s="104">
        <v>16</v>
      </c>
      <c r="BJ370" s="108"/>
      <c r="BK370" s="104"/>
      <c r="BL370" s="104">
        <f>(BK370*$E370*$F370*$G370*$L370)</f>
        <v>0</v>
      </c>
      <c r="BM370" s="104"/>
      <c r="BN370" s="104">
        <f>(BM370*$E370*$F370*$G370*$L370)</f>
        <v>0</v>
      </c>
      <c r="BO370" s="104"/>
      <c r="BP370" s="104">
        <f>(BO370*$E370*$F370*$G370*$L370)</f>
        <v>0</v>
      </c>
      <c r="BQ370" s="104">
        <v>4</v>
      </c>
      <c r="BR370" s="104"/>
      <c r="BS370" s="104"/>
      <c r="BT370" s="104">
        <f>(BS370*$E370*$F370*$G370*$L370)</f>
        <v>0</v>
      </c>
      <c r="BU370" s="104"/>
      <c r="BV370" s="104">
        <f>(BU370*$E370*$F370*$G370*$L370)</f>
        <v>0</v>
      </c>
      <c r="BW370" s="104"/>
      <c r="BX370" s="104">
        <f>(BW370*$E370*$F370*$G370*$L370)</f>
        <v>0</v>
      </c>
      <c r="BY370" s="104">
        <v>10</v>
      </c>
      <c r="BZ370" s="104"/>
      <c r="CA370" s="104">
        <v>21</v>
      </c>
      <c r="CB370" s="104"/>
      <c r="CC370" s="104">
        <v>47</v>
      </c>
      <c r="CD370" s="104"/>
      <c r="CE370" s="109"/>
      <c r="CF370" s="104">
        <f>(CE370*$E370*$F370*$G370*$M370)</f>
        <v>0</v>
      </c>
      <c r="CG370" s="104"/>
      <c r="CH370" s="108">
        <f>(CG370*$E370*$F370*$G370*$M370)</f>
        <v>0</v>
      </c>
      <c r="CI370" s="104"/>
      <c r="CJ370" s="104">
        <f>(CI370*$E370*$F370*$G370*$M370)</f>
        <v>0</v>
      </c>
      <c r="CK370" s="110">
        <v>25</v>
      </c>
      <c r="CL370" s="104"/>
      <c r="CM370" s="104">
        <v>26</v>
      </c>
      <c r="CN370" s="104">
        <f>(CM370*$E370*$F370*$G370*$M370)</f>
        <v>452589.44639999996</v>
      </c>
      <c r="CO370" s="104">
        <v>20</v>
      </c>
      <c r="CP370" s="104"/>
      <c r="CQ370" s="104">
        <v>8</v>
      </c>
      <c r="CR370" s="108"/>
      <c r="CS370" s="104"/>
      <c r="CT370" s="104"/>
      <c r="CU370" s="105">
        <f t="shared" si="1180"/>
        <v>481</v>
      </c>
      <c r="CV370" s="105">
        <f t="shared" si="1181"/>
        <v>4995891.1968</v>
      </c>
    </row>
    <row r="371" spans="1:100" ht="45" x14ac:dyDescent="0.25">
      <c r="A371" s="76"/>
      <c r="B371" s="98">
        <v>327</v>
      </c>
      <c r="C371" s="99" t="s">
        <v>823</v>
      </c>
      <c r="D371" s="126" t="s">
        <v>824</v>
      </c>
      <c r="E371" s="80">
        <v>28004</v>
      </c>
      <c r="F371" s="101">
        <v>1.19</v>
      </c>
      <c r="G371" s="89">
        <v>1</v>
      </c>
      <c r="H371" s="90"/>
      <c r="I371" s="90"/>
      <c r="J371" s="90"/>
      <c r="K371" s="53"/>
      <c r="L371" s="102">
        <v>1.4</v>
      </c>
      <c r="M371" s="102">
        <v>1.68</v>
      </c>
      <c r="N371" s="102">
        <v>2.23</v>
      </c>
      <c r="O371" s="103">
        <v>2.57</v>
      </c>
      <c r="P371" s="104">
        <v>1</v>
      </c>
      <c r="Q371" s="104">
        <f>(P371*$E371*$F371*$G371*$L371*$Q$11)</f>
        <v>51320.130400000002</v>
      </c>
      <c r="R371" s="104">
        <v>2</v>
      </c>
      <c r="S371" s="104">
        <f>(R371*$E371*$F371*$G371*$L371*$S$11)</f>
        <v>102640.2608</v>
      </c>
      <c r="T371" s="104">
        <v>10</v>
      </c>
      <c r="U371" s="104">
        <f>(T371*$E371*$F371*$G371*$L371*$U$11)</f>
        <v>653165.29599999986</v>
      </c>
      <c r="V371" s="104"/>
      <c r="W371" s="105">
        <f>(V371*$E371*$F371*$G371*$L371*$W$11)</f>
        <v>0</v>
      </c>
      <c r="X371" s="104">
        <v>46</v>
      </c>
      <c r="Y371" s="104">
        <f>(X371*$E371*$F371*$G371*$L371*$Y$11)</f>
        <v>3004560.3615999995</v>
      </c>
      <c r="Z371" s="104"/>
      <c r="AA371" s="104">
        <f>(Z371*$E371*$F371*$G371*$L371*$AA$11)</f>
        <v>0</v>
      </c>
      <c r="AB371" s="104"/>
      <c r="AC371" s="104"/>
      <c r="AD371" s="104">
        <v>3</v>
      </c>
      <c r="AE371" s="104">
        <f>(AD371*$E371*$F371*$G371*$L371*$AE$11)</f>
        <v>153960.39120000001</v>
      </c>
      <c r="AF371" s="104">
        <v>5</v>
      </c>
      <c r="AG371" s="105">
        <f>(AF371*$E371*$F371*$G371*$L371*$AG$11)</f>
        <v>256600.652</v>
      </c>
      <c r="AH371" s="104">
        <v>2</v>
      </c>
      <c r="AI371" s="104">
        <f>(AH371*$E371*$F371*$G371*$L371*$AI$11)</f>
        <v>121302.12639999999</v>
      </c>
      <c r="AJ371" s="104"/>
      <c r="AK371" s="104">
        <f>(AJ371*$E371*$F371*$G371*$M371*$AK$11)</f>
        <v>0</v>
      </c>
      <c r="AL371" s="109">
        <v>118</v>
      </c>
      <c r="AM371" s="104">
        <f>(AL371*$E371*$F371*$G371*$M371*$AM$11)</f>
        <v>9248820.591359999</v>
      </c>
      <c r="AN371" s="104">
        <v>0</v>
      </c>
      <c r="AO371" s="108">
        <f>(AN371*$E371*$F371*$G371*$M371*$AO$11)</f>
        <v>0</v>
      </c>
      <c r="AP371" s="104"/>
      <c r="AQ371" s="104">
        <f>(AP371*$E371*$F371*$G371*$L371*$AQ$11)</f>
        <v>0</v>
      </c>
      <c r="AR371" s="104"/>
      <c r="AS371" s="105">
        <f>(AR371*$E371*$F371*$G371*$L371*$AS$11)</f>
        <v>0</v>
      </c>
      <c r="AT371" s="104"/>
      <c r="AU371" s="104">
        <f>(AT371*$E371*$F371*$G371*$L371*$AU$11)</f>
        <v>0</v>
      </c>
      <c r="AV371" s="88" t="e">
        <f>AU371-#REF!</f>
        <v>#REF!</v>
      </c>
      <c r="AW371" s="104">
        <v>2</v>
      </c>
      <c r="AX371" s="104">
        <f>(AW371*$E371*$F371*$G371*$M371*$AX$11)</f>
        <v>123168.31296000001</v>
      </c>
      <c r="AY371" s="104"/>
      <c r="AZ371" s="104">
        <f>(AY371*$E371*$F371*$G371*$M371*$AZ$11)</f>
        <v>0</v>
      </c>
      <c r="BA371" s="104"/>
      <c r="BB371" s="105">
        <f>(BA371*$E371*$F371*$G371*$M371*$BB$11)</f>
        <v>0</v>
      </c>
      <c r="BC371" s="104"/>
      <c r="BD371" s="104">
        <f>(BC371*$E371*$F371*$G371*$M371*$BD$11)</f>
        <v>0</v>
      </c>
      <c r="BE371" s="104"/>
      <c r="BF371" s="104">
        <f>(BE371*$E371*$F371*$G371*$M371*$BF$11)</f>
        <v>0</v>
      </c>
      <c r="BG371" s="104"/>
      <c r="BH371" s="105">
        <f>(BG371*$E371*$F371*$G371*$M371*$BH$11)</f>
        <v>0</v>
      </c>
      <c r="BI371" s="104">
        <v>7</v>
      </c>
      <c r="BJ371" s="108"/>
      <c r="BK371" s="104"/>
      <c r="BL371" s="104">
        <f>(BK371*$E371*$F371*$G371*$L371*$BL$11)</f>
        <v>0</v>
      </c>
      <c r="BM371" s="104"/>
      <c r="BN371" s="104">
        <f>(BM371*$E371*$F371*$G371*$L371*$BN$11)</f>
        <v>0</v>
      </c>
      <c r="BO371" s="104">
        <v>14</v>
      </c>
      <c r="BP371" s="104">
        <f>(BO371*$E371*$F371*$G371*$L371*$BP$11)</f>
        <v>653165.29599999986</v>
      </c>
      <c r="BQ371" s="104"/>
      <c r="BR371" s="104">
        <f>(BQ371*$E371*$F371*$G371*$M371*$BR$11)</f>
        <v>0</v>
      </c>
      <c r="BS371" s="104"/>
      <c r="BT371" s="105">
        <f>(BS371*$E371*$F371*$G371*$L371*$BT$11)</f>
        <v>0</v>
      </c>
      <c r="BU371" s="104"/>
      <c r="BV371" s="105">
        <f>(BU371*$E371*$F371*$G371*$L371*$BV$11)</f>
        <v>0</v>
      </c>
      <c r="BW371" s="104"/>
      <c r="BX371" s="104">
        <f>(BW371*$E371*$F371*$G371*$L371*$BX$11)</f>
        <v>0</v>
      </c>
      <c r="BY371" s="104">
        <v>1</v>
      </c>
      <c r="BZ371" s="104"/>
      <c r="CA371" s="104"/>
      <c r="CB371" s="104">
        <f>(CA371*$E371*$F371*$G371*$L371*$CB$11)</f>
        <v>0</v>
      </c>
      <c r="CC371" s="104"/>
      <c r="CD371" s="104">
        <f>(CC371*$E371*$F371*$G371*$M371*$CD$11)</f>
        <v>0</v>
      </c>
      <c r="CE371" s="109"/>
      <c r="CF371" s="104">
        <f>(CE371*$E371*$F371*$G371*$M371*$CF$11)</f>
        <v>0</v>
      </c>
      <c r="CG371" s="104"/>
      <c r="CH371" s="108"/>
      <c r="CI371" s="104"/>
      <c r="CJ371" s="104">
        <f>(CI371*$E371*$F371*$G371*$M371*$CJ$11)</f>
        <v>0</v>
      </c>
      <c r="CK371" s="110"/>
      <c r="CL371" s="104">
        <f>(CK371*$E371*$F371*$G371*$M371*$CL$11)</f>
        <v>0</v>
      </c>
      <c r="CM371" s="104"/>
      <c r="CN371" s="104">
        <f>(CM371*$E371*$F371*$G371*$M371*$CN$11)</f>
        <v>0</v>
      </c>
      <c r="CO371" s="104"/>
      <c r="CP371" s="104">
        <f>(CO371*$E371*$F371*$G371*$N371*$CP$11)</f>
        <v>0</v>
      </c>
      <c r="CQ371" s="104">
        <v>1</v>
      </c>
      <c r="CR371" s="111"/>
      <c r="CS371" s="104"/>
      <c r="CT371" s="104">
        <f>(CS371*$E371*$F371*$G371*$L371*CT$11)/12*6+(CS371*$E371*$F371*$G371*1*CT$11)/12*6</f>
        <v>0</v>
      </c>
      <c r="CU371" s="105">
        <f t="shared" si="1180"/>
        <v>212</v>
      </c>
      <c r="CV371" s="105">
        <f t="shared" si="1181"/>
        <v>14368703.418719999</v>
      </c>
    </row>
    <row r="372" spans="1:100" ht="15.75" customHeight="1" x14ac:dyDescent="0.25">
      <c r="A372" s="93">
        <v>32</v>
      </c>
      <c r="B372" s="119"/>
      <c r="C372" s="78" t="s">
        <v>825</v>
      </c>
      <c r="D372" s="127" t="s">
        <v>826</v>
      </c>
      <c r="E372" s="80">
        <v>28004</v>
      </c>
      <c r="F372" s="120">
        <v>1.2</v>
      </c>
      <c r="G372" s="128"/>
      <c r="H372" s="90"/>
      <c r="I372" s="90"/>
      <c r="J372" s="90"/>
      <c r="K372" s="95"/>
      <c r="L372" s="96">
        <v>1.4</v>
      </c>
      <c r="M372" s="96">
        <v>1.68</v>
      </c>
      <c r="N372" s="96">
        <v>2.23</v>
      </c>
      <c r="O372" s="97">
        <v>2.57</v>
      </c>
      <c r="P372" s="87">
        <f t="shared" ref="P372" si="1258">SUM(P373:P392)</f>
        <v>1098</v>
      </c>
      <c r="Q372" s="87">
        <f t="shared" ref="Q372:Y372" si="1259">SUM(Q373:Q392)</f>
        <v>77364077.982907206</v>
      </c>
      <c r="R372" s="87">
        <f t="shared" si="1259"/>
        <v>502</v>
      </c>
      <c r="S372" s="87">
        <f t="shared" si="1259"/>
        <v>27492919.158879999</v>
      </c>
      <c r="T372" s="87">
        <f t="shared" si="1259"/>
        <v>389</v>
      </c>
      <c r="U372" s="87">
        <f t="shared" si="1259"/>
        <v>29524059.360319998</v>
      </c>
      <c r="V372" s="87">
        <f t="shared" si="1259"/>
        <v>60</v>
      </c>
      <c r="W372" s="87">
        <f t="shared" si="1259"/>
        <v>4336139.3599999985</v>
      </c>
      <c r="X372" s="87">
        <f t="shared" si="1259"/>
        <v>120</v>
      </c>
      <c r="Y372" s="87">
        <f t="shared" si="1259"/>
        <v>8831845.5119999982</v>
      </c>
      <c r="Z372" s="87">
        <f t="shared" ref="Z372:AE372" si="1260">SUM(Z373:Z392)</f>
        <v>0</v>
      </c>
      <c r="AA372" s="87">
        <f t="shared" si="1260"/>
        <v>0</v>
      </c>
      <c r="AB372" s="87">
        <f t="shared" si="1260"/>
        <v>0</v>
      </c>
      <c r="AC372" s="87">
        <f t="shared" si="1260"/>
        <v>0</v>
      </c>
      <c r="AD372" s="87">
        <f t="shared" si="1260"/>
        <v>396</v>
      </c>
      <c r="AE372" s="87">
        <f t="shared" si="1260"/>
        <v>21123616.588480003</v>
      </c>
      <c r="AF372" s="87">
        <f t="shared" ref="AF372:AQ372" si="1261">SUM(AF373:AF392)</f>
        <v>1318</v>
      </c>
      <c r="AG372" s="87">
        <f t="shared" si="1261"/>
        <v>78193130.611680001</v>
      </c>
      <c r="AH372" s="87">
        <f t="shared" si="1261"/>
        <v>1406</v>
      </c>
      <c r="AI372" s="87">
        <f t="shared" si="1261"/>
        <v>80269267.080239981</v>
      </c>
      <c r="AJ372" s="87">
        <f t="shared" si="1261"/>
        <v>585</v>
      </c>
      <c r="AK372" s="87">
        <f t="shared" si="1261"/>
        <v>38414230.259327993</v>
      </c>
      <c r="AL372" s="87">
        <f t="shared" si="1261"/>
        <v>72</v>
      </c>
      <c r="AM372" s="87">
        <f t="shared" si="1261"/>
        <v>6971684.0686079971</v>
      </c>
      <c r="AN372" s="87">
        <f t="shared" si="1261"/>
        <v>56</v>
      </c>
      <c r="AO372" s="87">
        <f t="shared" si="1261"/>
        <v>3220823.1558720004</v>
      </c>
      <c r="AP372" s="87">
        <f t="shared" si="1261"/>
        <v>0</v>
      </c>
      <c r="AQ372" s="87">
        <f t="shared" si="1261"/>
        <v>0</v>
      </c>
      <c r="AR372" s="87">
        <f>SUM(AR373:AR392)</f>
        <v>0</v>
      </c>
      <c r="AS372" s="87">
        <f>SUM(AS373:AS392)</f>
        <v>0</v>
      </c>
      <c r="AT372" s="87">
        <f t="shared" ref="AT372:AU372" si="1262">SUM(AT373:AT392)</f>
        <v>98</v>
      </c>
      <c r="AU372" s="87">
        <f t="shared" si="1262"/>
        <v>0</v>
      </c>
      <c r="AV372" s="88" t="e">
        <f>AU372-#REF!</f>
        <v>#REF!</v>
      </c>
      <c r="AW372" s="87">
        <f t="shared" ref="AW372:AX372" si="1263">SUM(AW373:AW392)</f>
        <v>507</v>
      </c>
      <c r="AX372" s="87">
        <f t="shared" si="1263"/>
        <v>32864773.240991995</v>
      </c>
      <c r="AY372" s="87">
        <f>SUM(AY373:AY392)</f>
        <v>0</v>
      </c>
      <c r="AZ372" s="87">
        <f>SUM(AZ373:AZ392)</f>
        <v>0</v>
      </c>
      <c r="BA372" s="87">
        <f t="shared" ref="BA372:BB372" si="1264">SUM(BA373:BA392)</f>
        <v>0</v>
      </c>
      <c r="BB372" s="87">
        <f t="shared" si="1264"/>
        <v>0</v>
      </c>
      <c r="BC372" s="87">
        <f>SUM(BC373:BC392)</f>
        <v>130</v>
      </c>
      <c r="BD372" s="87"/>
      <c r="BE372" s="87">
        <f>SUM(BE373:BE392)</f>
        <v>0</v>
      </c>
      <c r="BF372" s="87">
        <f>SUM(BF373:BF392)</f>
        <v>0</v>
      </c>
      <c r="BG372" s="87">
        <f t="shared" ref="BG372:BJ372" si="1265">SUM(BG373:BG392)</f>
        <v>74</v>
      </c>
      <c r="BH372" s="87"/>
      <c r="BI372" s="87">
        <f t="shared" si="1265"/>
        <v>190</v>
      </c>
      <c r="BJ372" s="87"/>
      <c r="BK372" s="87">
        <f>SUM(BK373:BK392)</f>
        <v>0</v>
      </c>
      <c r="BL372" s="87">
        <f>SUM(BL373:BL392)</f>
        <v>0</v>
      </c>
      <c r="BM372" s="87">
        <f>SUM(BM373:BM392)</f>
        <v>0</v>
      </c>
      <c r="BN372" s="87">
        <f>SUM(BN373:BN392)</f>
        <v>0</v>
      </c>
      <c r="BO372" s="87">
        <f t="shared" ref="BO372:BR372" si="1266">SUM(BO373:BO392)</f>
        <v>129</v>
      </c>
      <c r="BP372" s="87">
        <f t="shared" si="1266"/>
        <v>6996435.3479999993</v>
      </c>
      <c r="BQ372" s="87">
        <f t="shared" si="1266"/>
        <v>42</v>
      </c>
      <c r="BR372" s="87"/>
      <c r="BS372" s="87">
        <f>SUM(BS373:BS392)</f>
        <v>0</v>
      </c>
      <c r="BT372" s="87">
        <f>SUM(BT373:BT392)</f>
        <v>0</v>
      </c>
      <c r="BU372" s="87">
        <f t="shared" ref="BU372:CD372" si="1267">SUM(BU373:BU392)</f>
        <v>0</v>
      </c>
      <c r="BV372" s="87">
        <f t="shared" si="1267"/>
        <v>0</v>
      </c>
      <c r="BW372" s="87">
        <f t="shared" si="1267"/>
        <v>56</v>
      </c>
      <c r="BX372" s="87"/>
      <c r="BY372" s="87">
        <f t="shared" si="1267"/>
        <v>272</v>
      </c>
      <c r="BZ372" s="87">
        <f t="shared" si="1267"/>
        <v>0</v>
      </c>
      <c r="CA372" s="87">
        <f t="shared" si="1267"/>
        <v>41</v>
      </c>
      <c r="CB372" s="87">
        <f t="shared" si="1267"/>
        <v>0</v>
      </c>
      <c r="CC372" s="87">
        <f t="shared" si="1267"/>
        <v>172</v>
      </c>
      <c r="CD372" s="87"/>
      <c r="CE372" s="87">
        <f t="shared" ref="CE372:CL372" si="1268">SUM(CE373:CE392)</f>
        <v>0</v>
      </c>
      <c r="CF372" s="87">
        <f t="shared" si="1268"/>
        <v>0</v>
      </c>
      <c r="CG372" s="87">
        <f t="shared" si="1268"/>
        <v>0</v>
      </c>
      <c r="CH372" s="87">
        <f t="shared" si="1268"/>
        <v>0</v>
      </c>
      <c r="CI372" s="87">
        <f t="shared" si="1268"/>
        <v>5</v>
      </c>
      <c r="CJ372" s="87">
        <f t="shared" si="1268"/>
        <v>296065.00896000001</v>
      </c>
      <c r="CK372" s="87">
        <f t="shared" si="1268"/>
        <v>1</v>
      </c>
      <c r="CL372" s="87"/>
      <c r="CM372" s="87">
        <f t="shared" ref="CM372:CN372" si="1269">SUM(CM373:CM392)</f>
        <v>50</v>
      </c>
      <c r="CN372" s="87">
        <f t="shared" si="1269"/>
        <v>2629817.5545600001</v>
      </c>
      <c r="CO372" s="87">
        <f>SUM(CO373:CO392)</f>
        <v>0</v>
      </c>
      <c r="CP372" s="87">
        <f>SUM(CP373:CP392)</f>
        <v>0</v>
      </c>
      <c r="CQ372" s="87">
        <f t="shared" ref="CQ372:CR372" si="1270">SUM(CQ373:CQ392)</f>
        <v>5</v>
      </c>
      <c r="CR372" s="87"/>
      <c r="CS372" s="87">
        <f>SUM(CS373:CS392)</f>
        <v>0</v>
      </c>
      <c r="CT372" s="87">
        <f>SUM(CT373:CT392)</f>
        <v>0</v>
      </c>
      <c r="CU372" s="87">
        <f t="shared" ref="CU372:CV372" si="1271">SUM(CU373:CU392)</f>
        <v>7774</v>
      </c>
      <c r="CV372" s="87">
        <f t="shared" si="1271"/>
        <v>418528884.2908271</v>
      </c>
    </row>
    <row r="373" spans="1:100" ht="30" customHeight="1" x14ac:dyDescent="0.25">
      <c r="A373" s="76"/>
      <c r="B373" s="98">
        <v>328</v>
      </c>
      <c r="C373" s="99" t="s">
        <v>827</v>
      </c>
      <c r="D373" s="126" t="s">
        <v>828</v>
      </c>
      <c r="E373" s="80">
        <v>28004</v>
      </c>
      <c r="F373" s="101">
        <v>1.1499999999999999</v>
      </c>
      <c r="G373" s="94">
        <v>0.8</v>
      </c>
      <c r="H373" s="90"/>
      <c r="I373" s="90"/>
      <c r="J373" s="90"/>
      <c r="K373" s="53"/>
      <c r="L373" s="102">
        <v>1.4</v>
      </c>
      <c r="M373" s="102">
        <v>1.68</v>
      </c>
      <c r="N373" s="102">
        <v>2.23</v>
      </c>
      <c r="O373" s="103">
        <v>2.57</v>
      </c>
      <c r="P373" s="160">
        <v>5</v>
      </c>
      <c r="Q373" s="104">
        <f t="shared" ref="Q373:Q375" si="1272">(P373*$E373*$F373*$G373*$L373*$Q$11)</f>
        <v>198380.33600000004</v>
      </c>
      <c r="R373" s="104">
        <v>32</v>
      </c>
      <c r="S373" s="104">
        <f>(R373*$E373*$F373*$G373*$L373*$S$11)</f>
        <v>1269634.1503999999</v>
      </c>
      <c r="T373" s="104">
        <v>3</v>
      </c>
      <c r="U373" s="104">
        <f>(T373*$E373*$F373*$G373*$L373*$U$11)</f>
        <v>151490.43839999998</v>
      </c>
      <c r="V373" s="104"/>
      <c r="W373" s="105">
        <f>(V373*$E373*$F373*$G373*$L373*$W$11)</f>
        <v>0</v>
      </c>
      <c r="X373" s="104"/>
      <c r="Y373" s="104">
        <f>(X373*$E373*$F373*$G373*$L373*$Y$11)</f>
        <v>0</v>
      </c>
      <c r="Z373" s="104"/>
      <c r="AA373" s="104">
        <f>(Z373*$E373*$F373*$G373*$L373*$AA$11)</f>
        <v>0</v>
      </c>
      <c r="AB373" s="104"/>
      <c r="AC373" s="104"/>
      <c r="AD373" s="104">
        <v>5</v>
      </c>
      <c r="AE373" s="104">
        <f>(AD373*$E373*$F373*$G373*$L373*$AE$11)</f>
        <v>198380.33600000004</v>
      </c>
      <c r="AF373" s="104">
        <v>76</v>
      </c>
      <c r="AG373" s="105">
        <f>(AF373*$E373*$F373*$G373*$L373*$AG$11)</f>
        <v>3015381.1071999995</v>
      </c>
      <c r="AH373" s="104">
        <v>169</v>
      </c>
      <c r="AI373" s="104">
        <f>(AH373*$E373*$F373*$G373*$L373*$AI$11)</f>
        <v>7924392.6943999995</v>
      </c>
      <c r="AJ373" s="104">
        <v>70</v>
      </c>
      <c r="AK373" s="104">
        <f>(AJ373*$E373*$F373*$G373*$M373*$AK$11)</f>
        <v>3938751.3984000003</v>
      </c>
      <c r="AL373" s="107"/>
      <c r="AM373" s="104">
        <f>(AL373*$E373*$F373*$G373*$M373*$AM$11)</f>
        <v>0</v>
      </c>
      <c r="AN373" s="104">
        <v>2</v>
      </c>
      <c r="AO373" s="108">
        <f>(AN373*$E373*$F373*$G373*$M373*$AO$11)</f>
        <v>95222.561280000009</v>
      </c>
      <c r="AP373" s="104"/>
      <c r="AQ373" s="104">
        <f>(AP373*$E373*$F373*$G373*$L373*$AQ$11)</f>
        <v>0</v>
      </c>
      <c r="AR373" s="104"/>
      <c r="AS373" s="105">
        <f>(AR373*$E373*$F373*$G373*$L373*$AS$11)</f>
        <v>0</v>
      </c>
      <c r="AT373" s="104">
        <v>12</v>
      </c>
      <c r="AU373" s="104"/>
      <c r="AV373" s="88" t="e">
        <f>AU373-#REF!</f>
        <v>#REF!</v>
      </c>
      <c r="AW373" s="104">
        <v>32</v>
      </c>
      <c r="AX373" s="104">
        <f>(AW373*$E373*$F373*$G373*$M373*$AX$11)</f>
        <v>1523560.9804800001</v>
      </c>
      <c r="AY373" s="104"/>
      <c r="AZ373" s="104">
        <f>(AY373*$E373*$F373*$G373*$M373*$AZ$11)</f>
        <v>0</v>
      </c>
      <c r="BA373" s="104"/>
      <c r="BB373" s="105">
        <f>(BA373*$E373*$F373*$G373*$M373*$BB$11)</f>
        <v>0</v>
      </c>
      <c r="BC373" s="104">
        <v>20</v>
      </c>
      <c r="BD373" s="104"/>
      <c r="BE373" s="104"/>
      <c r="BF373" s="104">
        <f>(BE373*$E373*$F373*$G373*$M373*$BF$11)</f>
        <v>0</v>
      </c>
      <c r="BG373" s="104">
        <v>15</v>
      </c>
      <c r="BH373" s="105"/>
      <c r="BI373" s="104">
        <v>31</v>
      </c>
      <c r="BJ373" s="108"/>
      <c r="BK373" s="104"/>
      <c r="BL373" s="104">
        <f>(BK373*$E373*$F373*$G373*$L373*$BL$11)</f>
        <v>0</v>
      </c>
      <c r="BM373" s="104"/>
      <c r="BN373" s="104">
        <f>(BM373*$E373*$F373*$G373*$L373*$BN$11)</f>
        <v>0</v>
      </c>
      <c r="BO373" s="104"/>
      <c r="BP373" s="104">
        <f>(BO373*$E373*$F373*$G373*$L373*$BP$11)</f>
        <v>0</v>
      </c>
      <c r="BQ373" s="104">
        <v>2</v>
      </c>
      <c r="BR373" s="104"/>
      <c r="BS373" s="104"/>
      <c r="BT373" s="105">
        <f>(BS373*$E373*$F373*$G373*$L373*$BT$11)</f>
        <v>0</v>
      </c>
      <c r="BU373" s="104"/>
      <c r="BV373" s="105">
        <f>(BU373*$E373*$F373*$G373*$L373*$BV$11)</f>
        <v>0</v>
      </c>
      <c r="BW373" s="104">
        <v>5</v>
      </c>
      <c r="BX373" s="104"/>
      <c r="BY373" s="104">
        <v>1</v>
      </c>
      <c r="BZ373" s="104"/>
      <c r="CA373" s="104">
        <v>8</v>
      </c>
      <c r="CB373" s="104"/>
      <c r="CC373" s="104">
        <v>20</v>
      </c>
      <c r="CD373" s="104"/>
      <c r="CE373" s="109"/>
      <c r="CF373" s="104">
        <f>(CE373*$E373*$F373*$G373*$M373*$CF$11)</f>
        <v>0</v>
      </c>
      <c r="CG373" s="104"/>
      <c r="CH373" s="108"/>
      <c r="CI373" s="104">
        <v>1</v>
      </c>
      <c r="CJ373" s="104">
        <f>(CI373*$E373*$F373*$G373*$M373*$CJ$11)</f>
        <v>34626.385920000001</v>
      </c>
      <c r="CK373" s="110"/>
      <c r="CL373" s="104">
        <f>(CK373*$E373*$F373*$G373*$M373*$CL$11)</f>
        <v>0</v>
      </c>
      <c r="CM373" s="104">
        <v>3</v>
      </c>
      <c r="CN373" s="104">
        <f>(CM373*$E373*$F373*$G373*$M373*$CN$11)</f>
        <v>129848.94719999998</v>
      </c>
      <c r="CO373" s="104"/>
      <c r="CP373" s="104">
        <f>(CO373*$E373*$F373*$G373*$N373*$CP$11)</f>
        <v>0</v>
      </c>
      <c r="CQ373" s="104">
        <v>2</v>
      </c>
      <c r="CR373" s="111"/>
      <c r="CS373" s="104"/>
      <c r="CT373" s="104">
        <f t="shared" ref="CT373:CT375" si="1273">(CS373*$E373*$F373*$G373*$L373*CT$11)/12*6+(CS373*$E373*$F373*$G373*1*CT$11)/12*6</f>
        <v>0</v>
      </c>
      <c r="CU373" s="105">
        <f t="shared" ref="CU373:CU392" si="1274">SUM(P373,R373,T373,V373,X373,Z373,AB373,AD373,AF373,AL373,BO373,AH373,AR373,CA373,AT373,AW373,AJ373,BA373,AN373,BC373,CC373,BE373,BG373,BI373,BQ373,BK373,BM373,BS373,BU373,BW373,BY373,CE373,AY373,AP373,CG373,CI373,CK373,CM373,CO373,CQ373,CS373)</f>
        <v>514</v>
      </c>
      <c r="CV373" s="105">
        <f t="shared" ref="CV373:CV392" si="1275">SUM(Q373,S373,U373,W373,Y373,AA373,AC373,AE373,AG373,AM373,BP373,AI373,AS373,CB373,AU373,AX373,AK373,BB373,AO373,BD373,CD373,BF373,BH373,BJ373,BR373,BL373,BN373,BT373,BV373,BX373,BZ373,CF373,AZ373,AQ373,CH373,CJ373,CL373,CN373,CP373,CR373,CT373)</f>
        <v>18479669.33568</v>
      </c>
    </row>
    <row r="374" spans="1:100" ht="30" customHeight="1" x14ac:dyDescent="0.25">
      <c r="A374" s="76"/>
      <c r="B374" s="98">
        <v>329</v>
      </c>
      <c r="C374" s="99" t="s">
        <v>829</v>
      </c>
      <c r="D374" s="126" t="s">
        <v>830</v>
      </c>
      <c r="E374" s="80">
        <v>28004</v>
      </c>
      <c r="F374" s="101">
        <v>1.43</v>
      </c>
      <c r="G374" s="94">
        <v>0.9</v>
      </c>
      <c r="H374" s="90"/>
      <c r="I374" s="90"/>
      <c r="J374" s="90"/>
      <c r="K374" s="53"/>
      <c r="L374" s="102">
        <v>1.4</v>
      </c>
      <c r="M374" s="102">
        <v>1.68</v>
      </c>
      <c r="N374" s="102">
        <v>2.23</v>
      </c>
      <c r="O374" s="103">
        <v>2.57</v>
      </c>
      <c r="P374" s="160">
        <v>400</v>
      </c>
      <c r="Q374" s="104">
        <f t="shared" si="1272"/>
        <v>22201347.168000001</v>
      </c>
      <c r="R374" s="104">
        <v>90</v>
      </c>
      <c r="S374" s="104">
        <f>(R374*$E374*$F374*$G374*$L374*$S$11)</f>
        <v>4995303.1127999993</v>
      </c>
      <c r="T374" s="104"/>
      <c r="U374" s="104">
        <f>(T374*$E374*$F374*$G374*$L374*$U$11)</f>
        <v>0</v>
      </c>
      <c r="V374" s="104"/>
      <c r="W374" s="105">
        <f>(V374*$E374*$F374*$G374*$L374*$W$11)</f>
        <v>0</v>
      </c>
      <c r="X374" s="104"/>
      <c r="Y374" s="104">
        <f>(X374*$E374*$F374*$G374*$L374*$Y$11)</f>
        <v>0</v>
      </c>
      <c r="Z374" s="104"/>
      <c r="AA374" s="104">
        <f>(Z374*$E374*$F374*$G374*$L374*$AA$11)</f>
        <v>0</v>
      </c>
      <c r="AB374" s="104"/>
      <c r="AC374" s="104"/>
      <c r="AD374" s="104">
        <v>110</v>
      </c>
      <c r="AE374" s="104">
        <f>(AD374*$E374*$F374*$G374*$L374*$AE$11)</f>
        <v>6105370.4712000005</v>
      </c>
      <c r="AF374" s="104">
        <v>200</v>
      </c>
      <c r="AG374" s="105">
        <f>(AF374*$E374*$F374*$G374*$L374*$AG$11)</f>
        <v>11100673.584000001</v>
      </c>
      <c r="AH374" s="104">
        <v>249</v>
      </c>
      <c r="AI374" s="104">
        <f>(AH374*$E374*$F374*$G374*$L374*$AI$11)</f>
        <v>16333127.450639999</v>
      </c>
      <c r="AJ374" s="104">
        <v>130</v>
      </c>
      <c r="AK374" s="104">
        <f>(AJ374*$E374*$F374*$G374*$M374*$AK$11)</f>
        <v>10232802.74016</v>
      </c>
      <c r="AL374" s="109">
        <v>3</v>
      </c>
      <c r="AM374" s="104">
        <f>(AL374*$E374*$F374*$G374*$M374*$AM$11)</f>
        <v>254306.34028799995</v>
      </c>
      <c r="AN374" s="104">
        <v>13</v>
      </c>
      <c r="AO374" s="108">
        <f>(AN374*$E374*$F374*$G374*$M374*$AO$11)</f>
        <v>865852.53955200012</v>
      </c>
      <c r="AP374" s="104"/>
      <c r="AQ374" s="104">
        <f>(AP374*$E374*$F374*$G374*$L374*$AQ$11)</f>
        <v>0</v>
      </c>
      <c r="AR374" s="104"/>
      <c r="AS374" s="105">
        <f>(AR374*$E374*$F374*$G374*$L374*$AS$11)</f>
        <v>0</v>
      </c>
      <c r="AT374" s="104">
        <v>9</v>
      </c>
      <c r="AU374" s="104"/>
      <c r="AV374" s="88" t="e">
        <f>AU374-#REF!</f>
        <v>#REF!</v>
      </c>
      <c r="AW374" s="104">
        <v>85</v>
      </c>
      <c r="AX374" s="104">
        <f>(AW374*$E374*$F374*$G374*$M374*$AX$11)</f>
        <v>5661343.5278399987</v>
      </c>
      <c r="AY374" s="104"/>
      <c r="AZ374" s="104">
        <f>(AY374*$E374*$F374*$G374*$M374*$AZ$11)</f>
        <v>0</v>
      </c>
      <c r="BA374" s="104"/>
      <c r="BB374" s="105">
        <f>(BA374*$E374*$F374*$G374*$M374*$BB$11)</f>
        <v>0</v>
      </c>
      <c r="BC374" s="104">
        <v>10</v>
      </c>
      <c r="BD374" s="104"/>
      <c r="BE374" s="104"/>
      <c r="BF374" s="104">
        <f>(BE374*$E374*$F374*$G374*$M374*$BF$11)</f>
        <v>0</v>
      </c>
      <c r="BG374" s="104"/>
      <c r="BH374" s="105">
        <f>(BG374*$E374*$F374*$G374*$M374*$BH$11)</f>
        <v>0</v>
      </c>
      <c r="BI374" s="104">
        <v>31</v>
      </c>
      <c r="BJ374" s="108"/>
      <c r="BK374" s="104"/>
      <c r="BL374" s="104">
        <f>(BK374*$E374*$F374*$G374*$L374*$BL$11)</f>
        <v>0</v>
      </c>
      <c r="BM374" s="104"/>
      <c r="BN374" s="104">
        <f>(BM374*$E374*$F374*$G374*$L374*$BN$11)</f>
        <v>0</v>
      </c>
      <c r="BO374" s="104">
        <v>30</v>
      </c>
      <c r="BP374" s="104">
        <f>(BO374*$E374*$F374*$G374*$L374*$BP$11)</f>
        <v>1513728.2159999998</v>
      </c>
      <c r="BQ374" s="104"/>
      <c r="BR374" s="104">
        <f>(BQ374*$E374*$F374*$G374*$M374*$BR$11)</f>
        <v>0</v>
      </c>
      <c r="BS374" s="104"/>
      <c r="BT374" s="105">
        <f>(BS374*$E374*$F374*$G374*$L374*$BT$11)</f>
        <v>0</v>
      </c>
      <c r="BU374" s="104"/>
      <c r="BV374" s="105">
        <f>(BU374*$E374*$F374*$G374*$L374*$BV$11)</f>
        <v>0</v>
      </c>
      <c r="BW374" s="104">
        <v>1</v>
      </c>
      <c r="BX374" s="104"/>
      <c r="BY374" s="104">
        <v>15</v>
      </c>
      <c r="BZ374" s="104"/>
      <c r="CA374" s="104"/>
      <c r="CB374" s="104">
        <f>(CA374*$E374*$F374*$G374*$L374*$CB$11)</f>
        <v>0</v>
      </c>
      <c r="CC374" s="104">
        <v>10</v>
      </c>
      <c r="CD374" s="104"/>
      <c r="CE374" s="109"/>
      <c r="CF374" s="104">
        <f>(CE374*$E374*$F374*$G374*$M374*$CF$11)</f>
        <v>0</v>
      </c>
      <c r="CG374" s="104"/>
      <c r="CH374" s="108"/>
      <c r="CI374" s="104">
        <v>1</v>
      </c>
      <c r="CJ374" s="104">
        <f>(CI374*$E374*$F374*$G374*$M374*$CJ$11)</f>
        <v>48439.302912000006</v>
      </c>
      <c r="CK374" s="110"/>
      <c r="CL374" s="104">
        <f>(CK374*$E374*$F374*$G374*$M374*$CL$11)</f>
        <v>0</v>
      </c>
      <c r="CM374" s="104">
        <v>4</v>
      </c>
      <c r="CN374" s="104">
        <f>(CM374*$E374*$F374*$G374*$M374*$CN$11)</f>
        <v>242196.51456000001</v>
      </c>
      <c r="CO374" s="104"/>
      <c r="CP374" s="104">
        <f>(CO374*$E374*$F374*$G374*$N374*$CP$11)</f>
        <v>0</v>
      </c>
      <c r="CQ374" s="104"/>
      <c r="CR374" s="111"/>
      <c r="CS374" s="104"/>
      <c r="CT374" s="104">
        <f t="shared" si="1273"/>
        <v>0</v>
      </c>
      <c r="CU374" s="105">
        <f t="shared" si="1274"/>
        <v>1391</v>
      </c>
      <c r="CV374" s="105">
        <f t="shared" si="1275"/>
        <v>79554490.967951998</v>
      </c>
    </row>
    <row r="375" spans="1:100" ht="30" customHeight="1" x14ac:dyDescent="0.25">
      <c r="A375" s="76"/>
      <c r="B375" s="98">
        <v>330</v>
      </c>
      <c r="C375" s="99" t="s">
        <v>831</v>
      </c>
      <c r="D375" s="126" t="s">
        <v>832</v>
      </c>
      <c r="E375" s="80">
        <v>28004</v>
      </c>
      <c r="F375" s="89">
        <v>3</v>
      </c>
      <c r="G375" s="94">
        <v>0.95</v>
      </c>
      <c r="H375" s="157"/>
      <c r="I375" s="157"/>
      <c r="J375" s="157"/>
      <c r="K375" s="53"/>
      <c r="L375" s="102">
        <v>1.4</v>
      </c>
      <c r="M375" s="102">
        <v>1.68</v>
      </c>
      <c r="N375" s="102">
        <v>2.23</v>
      </c>
      <c r="O375" s="103">
        <v>2.57</v>
      </c>
      <c r="P375" s="160">
        <v>135</v>
      </c>
      <c r="Q375" s="104">
        <f t="shared" si="1272"/>
        <v>16592790.060000001</v>
      </c>
      <c r="R375" s="104">
        <v>8</v>
      </c>
      <c r="S375" s="104">
        <f>(R375*$E375*$F375*$G375*$L375*$S$11)</f>
        <v>983276.44799999997</v>
      </c>
      <c r="T375" s="104"/>
      <c r="U375" s="104">
        <f>(T375*$E375*$F375*$G375*$L375*$U$11)</f>
        <v>0</v>
      </c>
      <c r="V375" s="104"/>
      <c r="W375" s="105">
        <f>(V375*$E375*$F375*$G375*$L375*$W$11)</f>
        <v>0</v>
      </c>
      <c r="X375" s="104"/>
      <c r="Y375" s="104">
        <f>(X375*$E375*$F375*$G375*$L375*$Y$11)</f>
        <v>0</v>
      </c>
      <c r="Z375" s="104"/>
      <c r="AA375" s="104">
        <f>(Z375*$E375*$F375*$G375*$L375*$AA$11)</f>
        <v>0</v>
      </c>
      <c r="AB375" s="104"/>
      <c r="AC375" s="104"/>
      <c r="AD375" s="104">
        <v>25</v>
      </c>
      <c r="AE375" s="104">
        <f>(AD375*$E375*$F375*$G375*$L375*$AE$11)</f>
        <v>3072738.9000000004</v>
      </c>
      <c r="AF375" s="104">
        <v>100</v>
      </c>
      <c r="AG375" s="105">
        <f>(AF375*$E375*$F375*$G375*$L375*$AG$11)</f>
        <v>12290955.600000001</v>
      </c>
      <c r="AH375" s="104">
        <v>61</v>
      </c>
      <c r="AI375" s="104">
        <f>(AH375*$E375*$F375*$G375*$L375*$AI$11)</f>
        <v>8860661.6279999986</v>
      </c>
      <c r="AJ375" s="104">
        <v>10</v>
      </c>
      <c r="AK375" s="104">
        <f>(AJ375*$E375*$F375*$G375*$M375*$AK$11)</f>
        <v>1743080.976</v>
      </c>
      <c r="AL375" s="107">
        <v>0</v>
      </c>
      <c r="AM375" s="104">
        <f>(AL375*$E375*$F375*$G375*$M375*$AM$11)</f>
        <v>0</v>
      </c>
      <c r="AN375" s="104"/>
      <c r="AO375" s="108">
        <f>(AN375*$E375*$F375*$G375*$M375*$AO$11)</f>
        <v>0</v>
      </c>
      <c r="AP375" s="104"/>
      <c r="AQ375" s="104">
        <f>(AP375*$E375*$F375*$G375*$L375*$AQ$11)</f>
        <v>0</v>
      </c>
      <c r="AR375" s="104"/>
      <c r="AS375" s="105">
        <f>(AR375*$E375*$F375*$G375*$L375*$AS$11)</f>
        <v>0</v>
      </c>
      <c r="AT375" s="104"/>
      <c r="AU375" s="104">
        <f>(AT375*$E375*$F375*$G375*$L375*$AU$11)</f>
        <v>0</v>
      </c>
      <c r="AV375" s="88" t="e">
        <f>AU375-#REF!</f>
        <v>#REF!</v>
      </c>
      <c r="AW375" s="104">
        <v>2</v>
      </c>
      <c r="AX375" s="104">
        <f>(AW375*$E375*$F375*$G375*$M375*$AX$11)</f>
        <v>294982.93439999997</v>
      </c>
      <c r="AY375" s="104"/>
      <c r="AZ375" s="104">
        <f>(AY375*$E375*$F375*$G375*$M375*$AZ$11)</f>
        <v>0</v>
      </c>
      <c r="BA375" s="104"/>
      <c r="BB375" s="105">
        <f>(BA375*$E375*$F375*$G375*$M375*$BB$11)</f>
        <v>0</v>
      </c>
      <c r="BC375" s="104"/>
      <c r="BD375" s="104">
        <f>(BC375*$E375*$F375*$G375*$M375*$BD$11)</f>
        <v>0</v>
      </c>
      <c r="BE375" s="104"/>
      <c r="BF375" s="104">
        <f>(BE375*$E375*$F375*$G375*$M375*$BF$11)</f>
        <v>0</v>
      </c>
      <c r="BG375" s="104">
        <v>10</v>
      </c>
      <c r="BH375" s="105"/>
      <c r="BI375" s="104">
        <v>1</v>
      </c>
      <c r="BJ375" s="108"/>
      <c r="BK375" s="104"/>
      <c r="BL375" s="104">
        <f>(BK375*$E375*$F375*$G375*$L375*$BL$11)</f>
        <v>0</v>
      </c>
      <c r="BM375" s="104"/>
      <c r="BN375" s="104">
        <f>(BM375*$E375*$F375*$G375*$L375*$BN$11)</f>
        <v>0</v>
      </c>
      <c r="BO375" s="104"/>
      <c r="BP375" s="104">
        <f>(BO375*$E375*$F375*$G375*$L375*$BP$11)</f>
        <v>0</v>
      </c>
      <c r="BQ375" s="104"/>
      <c r="BR375" s="104">
        <f>(BQ375*$E375*$F375*$G375*$M375*$BR$11)</f>
        <v>0</v>
      </c>
      <c r="BS375" s="104"/>
      <c r="BT375" s="105">
        <f>(BS375*$E375*$F375*$G375*$L375*$BT$11)</f>
        <v>0</v>
      </c>
      <c r="BU375" s="104"/>
      <c r="BV375" s="105">
        <f>(BU375*$E375*$F375*$G375*$L375*$BV$11)</f>
        <v>0</v>
      </c>
      <c r="BW375" s="104"/>
      <c r="BX375" s="104">
        <f>(BW375*$E375*$F375*$G375*$L375*$BX$11)</f>
        <v>0</v>
      </c>
      <c r="BY375" s="104">
        <v>35</v>
      </c>
      <c r="BZ375" s="104"/>
      <c r="CA375" s="104"/>
      <c r="CB375" s="104">
        <f>(CA375*$E375*$F375*$G375*$L375*$CB$11)</f>
        <v>0</v>
      </c>
      <c r="CC375" s="104"/>
      <c r="CD375" s="104">
        <f>(CC375*$E375*$F375*$G375*$M375*$CD$11)</f>
        <v>0</v>
      </c>
      <c r="CE375" s="109"/>
      <c r="CF375" s="104">
        <f>(CE375*$E375*$F375*$G375*$M375*$CF$11)</f>
        <v>0</v>
      </c>
      <c r="CG375" s="104"/>
      <c r="CH375" s="108"/>
      <c r="CI375" s="104"/>
      <c r="CJ375" s="104">
        <f>(CI375*$E375*$F375*$G375*$M375*$CJ$11)</f>
        <v>0</v>
      </c>
      <c r="CK375" s="110"/>
      <c r="CL375" s="104">
        <f>(CK375*$E375*$F375*$G375*$M375*$CL$11)</f>
        <v>0</v>
      </c>
      <c r="CM375" s="104">
        <v>1</v>
      </c>
      <c r="CN375" s="104">
        <f>(CM375*$E375*$F375*$G375*$M375*$CN$11)</f>
        <v>134083.15199999997</v>
      </c>
      <c r="CO375" s="104"/>
      <c r="CP375" s="104">
        <f>(CO375*$E375*$F375*$G375*$N375*$CP$11)</f>
        <v>0</v>
      </c>
      <c r="CQ375" s="104"/>
      <c r="CR375" s="111"/>
      <c r="CS375" s="104"/>
      <c r="CT375" s="104">
        <f t="shared" si="1273"/>
        <v>0</v>
      </c>
      <c r="CU375" s="105">
        <f t="shared" si="1274"/>
        <v>388</v>
      </c>
      <c r="CV375" s="105">
        <f t="shared" si="1275"/>
        <v>43972569.698400006</v>
      </c>
    </row>
    <row r="376" spans="1:100" ht="30" customHeight="1" x14ac:dyDescent="0.25">
      <c r="A376" s="76"/>
      <c r="B376" s="98">
        <v>331</v>
      </c>
      <c r="C376" s="99" t="s">
        <v>833</v>
      </c>
      <c r="D376" s="126" t="s">
        <v>834</v>
      </c>
      <c r="E376" s="80">
        <v>28004</v>
      </c>
      <c r="F376" s="89">
        <v>4.3</v>
      </c>
      <c r="G376" s="89">
        <v>1</v>
      </c>
      <c r="H376" s="90"/>
      <c r="I376" s="90"/>
      <c r="J376" s="90"/>
      <c r="K376" s="53"/>
      <c r="L376" s="91">
        <v>1.4</v>
      </c>
      <c r="M376" s="91">
        <v>1.68</v>
      </c>
      <c r="N376" s="91">
        <v>2.23</v>
      </c>
      <c r="O376" s="92">
        <v>2.57</v>
      </c>
      <c r="P376" s="160">
        <v>8</v>
      </c>
      <c r="Q376" s="104">
        <f>(P376*$E376*$F376*$G376*$L376)</f>
        <v>1348672.64</v>
      </c>
      <c r="R376" s="104">
        <v>0</v>
      </c>
      <c r="S376" s="108">
        <f>(R376*$E376*$F376*$G376*$L376)</f>
        <v>0</v>
      </c>
      <c r="T376" s="104"/>
      <c r="U376" s="104">
        <f>(T376*$E376*$F376*$G376*$L376)</f>
        <v>0</v>
      </c>
      <c r="V376" s="104"/>
      <c r="W376" s="104">
        <f>(V376*$E376*$F376*$G376*$L376)</f>
        <v>0</v>
      </c>
      <c r="X376" s="104"/>
      <c r="Y376" s="104">
        <f>(X376*$E376*$F376*$G376*$L376)</f>
        <v>0</v>
      </c>
      <c r="Z376" s="104"/>
      <c r="AA376" s="104">
        <f>(Z376*$E376*$F376*$G376*$L376)</f>
        <v>0</v>
      </c>
      <c r="AB376" s="104"/>
      <c r="AC376" s="104"/>
      <c r="AD376" s="104"/>
      <c r="AE376" s="104">
        <f>(AD376*$E376*$F376*$G376*$L376)</f>
        <v>0</v>
      </c>
      <c r="AF376" s="104">
        <v>10</v>
      </c>
      <c r="AG376" s="104">
        <f>(AF376*$E376*$F376*$G376*$L376)</f>
        <v>1685840.7999999998</v>
      </c>
      <c r="AH376" s="104">
        <v>1</v>
      </c>
      <c r="AI376" s="104">
        <f>(AH376*$E376*$F376*$G376*$L376)</f>
        <v>168584.08</v>
      </c>
      <c r="AJ376" s="104"/>
      <c r="AK376" s="105">
        <f>(AJ376*$E376*$F376*$G376*$M376)</f>
        <v>0</v>
      </c>
      <c r="AL376" s="109">
        <v>0</v>
      </c>
      <c r="AM376" s="104">
        <f>(AL376*$E376*$F376*$H376*$M376)</f>
        <v>0</v>
      </c>
      <c r="AN376" s="104"/>
      <c r="AO376" s="108">
        <f>(AN376*$E376*$F376*$G376*$M376)</f>
        <v>0</v>
      </c>
      <c r="AP376" s="104"/>
      <c r="AQ376" s="104">
        <f>(AP376*$E376*$F376*$G376*$L376)</f>
        <v>0</v>
      </c>
      <c r="AR376" s="104"/>
      <c r="AS376" s="104"/>
      <c r="AT376" s="104"/>
      <c r="AU376" s="104">
        <f>(AT376*$E376*$F376*$G376*$L376)</f>
        <v>0</v>
      </c>
      <c r="AV376" s="88" t="e">
        <f>AU376-#REF!</f>
        <v>#REF!</v>
      </c>
      <c r="AW376" s="104">
        <v>3</v>
      </c>
      <c r="AX376" s="104">
        <f>(AW376*$E376*$F376*$G376*$M376)</f>
        <v>606902.68799999997</v>
      </c>
      <c r="AY376" s="104"/>
      <c r="AZ376" s="104">
        <f>(AY376*$E376*$F376*$G376*$M376)</f>
        <v>0</v>
      </c>
      <c r="BA376" s="104"/>
      <c r="BB376" s="104">
        <f>(BA376*$E376*$F376*$G376*$M376)</f>
        <v>0</v>
      </c>
      <c r="BC376" s="104"/>
      <c r="BD376" s="104">
        <f>(BC376*$E376*$F376*$G376*$M376)</f>
        <v>0</v>
      </c>
      <c r="BE376" s="104"/>
      <c r="BF376" s="104">
        <f>(BE376*$E376*$F376*$G376*$M376)</f>
        <v>0</v>
      </c>
      <c r="BG376" s="104"/>
      <c r="BH376" s="104">
        <f>(BG376*$E376*$F376*$G376*$M376)</f>
        <v>0</v>
      </c>
      <c r="BI376" s="104"/>
      <c r="BJ376" s="108">
        <f>(BI376*$E376*$F376*$G376*$M376)</f>
        <v>0</v>
      </c>
      <c r="BK376" s="104"/>
      <c r="BL376" s="104">
        <f>(BK376*$E376*$F376*$G376*$L376)</f>
        <v>0</v>
      </c>
      <c r="BM376" s="104"/>
      <c r="BN376" s="104">
        <f>(BM376*$E376*$F376*$G376*$L376)</f>
        <v>0</v>
      </c>
      <c r="BO376" s="104"/>
      <c r="BP376" s="104">
        <f>(BO376*$E376*$F376*$G376*$L376)</f>
        <v>0</v>
      </c>
      <c r="BQ376" s="104"/>
      <c r="BR376" s="104">
        <f>(BQ376*$E376*$F376*$G376*$M376)</f>
        <v>0</v>
      </c>
      <c r="BS376" s="104"/>
      <c r="BT376" s="104">
        <f>(BS376*$E376*$F376*$G376*$L376)</f>
        <v>0</v>
      </c>
      <c r="BU376" s="104"/>
      <c r="BV376" s="104">
        <f>(BU376*$E376*$F376*$G376*$L376)</f>
        <v>0</v>
      </c>
      <c r="BW376" s="104"/>
      <c r="BX376" s="104">
        <f>(BW376*$E376*$F376*$G376*$L376)</f>
        <v>0</v>
      </c>
      <c r="BY376" s="104"/>
      <c r="BZ376" s="104">
        <f>(BY376*$E376*$F376*$G376*$L376)</f>
        <v>0</v>
      </c>
      <c r="CA376" s="104"/>
      <c r="CB376" s="104">
        <f>(CA376*$E376*$F376*$G376*$L376)</f>
        <v>0</v>
      </c>
      <c r="CC376" s="104"/>
      <c r="CD376" s="104">
        <f>CC376*$E376*$F376*$G376*$M376</f>
        <v>0</v>
      </c>
      <c r="CE376" s="109"/>
      <c r="CF376" s="104">
        <f>(CE376*$E376*$F376*$G376*$M376)</f>
        <v>0</v>
      </c>
      <c r="CG376" s="104"/>
      <c r="CH376" s="108">
        <f>(CG376*$E376*$F376*$G376*$M376)</f>
        <v>0</v>
      </c>
      <c r="CI376" s="104"/>
      <c r="CJ376" s="104">
        <f>(CI376*$E376*$F376*$G376*$M376)</f>
        <v>0</v>
      </c>
      <c r="CK376" s="110"/>
      <c r="CL376" s="104">
        <f>(CK376*$E376*$F376*$G376*$M376)</f>
        <v>0</v>
      </c>
      <c r="CM376" s="104"/>
      <c r="CN376" s="104">
        <f>(CM376*$E376*$F376*$G376*$M376)</f>
        <v>0</v>
      </c>
      <c r="CO376" s="104"/>
      <c r="CP376" s="104">
        <f>(CO376*$E376*$F376*$G376*$N376)</f>
        <v>0</v>
      </c>
      <c r="CQ376" s="104"/>
      <c r="CR376" s="108"/>
      <c r="CS376" s="104"/>
      <c r="CT376" s="104"/>
      <c r="CU376" s="105">
        <f t="shared" si="1274"/>
        <v>22</v>
      </c>
      <c r="CV376" s="105">
        <f t="shared" si="1275"/>
        <v>3810000.2079999996</v>
      </c>
    </row>
    <row r="377" spans="1:100" ht="30" customHeight="1" x14ac:dyDescent="0.25">
      <c r="A377" s="76"/>
      <c r="B377" s="98">
        <v>332</v>
      </c>
      <c r="C377" s="99" t="s">
        <v>835</v>
      </c>
      <c r="D377" s="126" t="s">
        <v>836</v>
      </c>
      <c r="E377" s="80">
        <v>28004</v>
      </c>
      <c r="F377" s="101">
        <v>2.42</v>
      </c>
      <c r="G377" s="89">
        <v>1</v>
      </c>
      <c r="H377" s="90"/>
      <c r="I377" s="90"/>
      <c r="J377" s="90"/>
      <c r="K377" s="53"/>
      <c r="L377" s="102">
        <v>1.4</v>
      </c>
      <c r="M377" s="102">
        <v>1.68</v>
      </c>
      <c r="N377" s="102">
        <v>2.23</v>
      </c>
      <c r="O377" s="103">
        <v>2.57</v>
      </c>
      <c r="P377" s="160">
        <v>10</v>
      </c>
      <c r="Q377" s="104">
        <f t="shared" ref="Q377:Q381" si="1276">(P377*$E377*$F377*$G377*$L377*$Q$11)</f>
        <v>1043653.0719999998</v>
      </c>
      <c r="R377" s="104">
        <v>5</v>
      </c>
      <c r="S377" s="104">
        <f>(R377*$E377*$F377*$G377*$L377*$S$11)</f>
        <v>521826.53599999991</v>
      </c>
      <c r="T377" s="104">
        <v>1</v>
      </c>
      <c r="U377" s="104">
        <f>(T377*$E377*$F377*$G377*$L377*$U$11)</f>
        <v>132828.57279999997</v>
      </c>
      <c r="V377" s="104"/>
      <c r="W377" s="105">
        <f>(V377*$E377*$F377*$G377*$L377*$W$11)</f>
        <v>0</v>
      </c>
      <c r="X377" s="104"/>
      <c r="Y377" s="104">
        <f>(X377*$E377*$F377*$G377*$L377*$Y$11)</f>
        <v>0</v>
      </c>
      <c r="Z377" s="104"/>
      <c r="AA377" s="104">
        <f>(Z377*$E377*$F377*$G377*$L377*$AA$11)</f>
        <v>0</v>
      </c>
      <c r="AB377" s="104"/>
      <c r="AC377" s="104"/>
      <c r="AD377" s="104">
        <v>5</v>
      </c>
      <c r="AE377" s="104">
        <f>(AD377*$E377*$F377*$G377*$L377*$AE$11)</f>
        <v>521826.53599999991</v>
      </c>
      <c r="AF377" s="104">
        <v>20</v>
      </c>
      <c r="AG377" s="105">
        <f>(AF377*$E377*$F377*$G377*$L377*$AG$11)</f>
        <v>2087306.1439999996</v>
      </c>
      <c r="AH377" s="104">
        <v>1</v>
      </c>
      <c r="AI377" s="104">
        <f>(AH377*$E377*$F377*$G377*$L377*$AI$11)</f>
        <v>123340.81759999998</v>
      </c>
      <c r="AJ377" s="104">
        <v>20</v>
      </c>
      <c r="AK377" s="104">
        <f>(AJ377*$E377*$F377*$G377*$M377*$AK$11)</f>
        <v>2960179.6223999998</v>
      </c>
      <c r="AL377" s="109">
        <v>6</v>
      </c>
      <c r="AM377" s="104">
        <f>(AL377*$E377*$F377*$G377*$M377*$AM$11)</f>
        <v>956365.72415999987</v>
      </c>
      <c r="AN377" s="104"/>
      <c r="AO377" s="108">
        <f>(AN377*$E377*$F377*$G377*$M377*$AO$11)</f>
        <v>0</v>
      </c>
      <c r="AP377" s="104"/>
      <c r="AQ377" s="104">
        <f>(AP377*$E377*$F377*$G377*$L377*$AQ$11)</f>
        <v>0</v>
      </c>
      <c r="AR377" s="104"/>
      <c r="AS377" s="105">
        <f>(AR377*$E377*$F377*$G377*$L377*$AS$11)</f>
        <v>0</v>
      </c>
      <c r="AT377" s="104"/>
      <c r="AU377" s="104">
        <f>(AT377*$E377*$F377*$G377*$L377*$AU$11)</f>
        <v>0</v>
      </c>
      <c r="AV377" s="88" t="e">
        <f>AU377-#REF!</f>
        <v>#REF!</v>
      </c>
      <c r="AW377" s="104">
        <v>8</v>
      </c>
      <c r="AX377" s="104">
        <f>(AW377*$E377*$F377*$G377*$M377*$AX$11)</f>
        <v>1001906.9491199999</v>
      </c>
      <c r="AY377" s="104"/>
      <c r="AZ377" s="104">
        <f>(AY377*$E377*$F377*$G377*$M377*$AZ$11)</f>
        <v>0</v>
      </c>
      <c r="BA377" s="104"/>
      <c r="BB377" s="105">
        <f>(BA377*$E377*$F377*$G377*$M377*$BB$11)</f>
        <v>0</v>
      </c>
      <c r="BC377" s="104"/>
      <c r="BD377" s="104">
        <f>(BC377*$E377*$F377*$G377*$M377*$BD$11)</f>
        <v>0</v>
      </c>
      <c r="BE377" s="104"/>
      <c r="BF377" s="104">
        <f>(BE377*$E377*$F377*$G377*$M377*$BF$11)</f>
        <v>0</v>
      </c>
      <c r="BG377" s="104"/>
      <c r="BH377" s="105">
        <f>(BG377*$E377*$F377*$G377*$M377*$BH$11)</f>
        <v>0</v>
      </c>
      <c r="BI377" s="104">
        <v>1</v>
      </c>
      <c r="BJ377" s="108"/>
      <c r="BK377" s="104"/>
      <c r="BL377" s="104">
        <f>(BK377*$E377*$F377*$G377*$L377*$BL$11)</f>
        <v>0</v>
      </c>
      <c r="BM377" s="104"/>
      <c r="BN377" s="104">
        <f>(BM377*$E377*$F377*$G377*$L377*$BN$11)</f>
        <v>0</v>
      </c>
      <c r="BO377" s="104"/>
      <c r="BP377" s="104">
        <f>(BO377*$E377*$F377*$G377*$L377*$BP$11)</f>
        <v>0</v>
      </c>
      <c r="BQ377" s="104">
        <v>1</v>
      </c>
      <c r="BR377" s="104"/>
      <c r="BS377" s="104"/>
      <c r="BT377" s="105">
        <f>(BS377*$E377*$F377*$G377*$L377*$BT$11)</f>
        <v>0</v>
      </c>
      <c r="BU377" s="104"/>
      <c r="BV377" s="105">
        <f>(BU377*$E377*$F377*$G377*$L377*$BV$11)</f>
        <v>0</v>
      </c>
      <c r="BW377" s="104"/>
      <c r="BX377" s="104">
        <f>(BW377*$E377*$F377*$G377*$L377*$BX$11)</f>
        <v>0</v>
      </c>
      <c r="BY377" s="104">
        <v>5</v>
      </c>
      <c r="BZ377" s="104"/>
      <c r="CA377" s="104"/>
      <c r="CB377" s="104">
        <f>(CA377*$E377*$F377*$G377*$L377*$CB$11)</f>
        <v>0</v>
      </c>
      <c r="CC377" s="104"/>
      <c r="CD377" s="104">
        <f>(CC377*$E377*$F377*$G377*$M377*$CD$11)</f>
        <v>0</v>
      </c>
      <c r="CE377" s="109"/>
      <c r="CF377" s="104">
        <f>(CE377*$E377*$F377*$G377*$M377*$CF$11)</f>
        <v>0</v>
      </c>
      <c r="CG377" s="104"/>
      <c r="CH377" s="108"/>
      <c r="CI377" s="104"/>
      <c r="CJ377" s="104">
        <f>(CI377*$E377*$F377*$G377*$M377*$CJ$11)</f>
        <v>0</v>
      </c>
      <c r="CK377" s="110"/>
      <c r="CL377" s="104">
        <f>(CK377*$E377*$F377*$G377*$M377*$CL$11)</f>
        <v>0</v>
      </c>
      <c r="CM377" s="104"/>
      <c r="CN377" s="104">
        <f>(CM377*$E377*$F377*$G377*$M377*$CN$11)</f>
        <v>0</v>
      </c>
      <c r="CO377" s="104"/>
      <c r="CP377" s="104">
        <f>(CO377*$E377*$F377*$G377*$N377*$CP$11)</f>
        <v>0</v>
      </c>
      <c r="CQ377" s="104"/>
      <c r="CR377" s="111"/>
      <c r="CS377" s="104"/>
      <c r="CT377" s="104">
        <f t="shared" ref="CT377:CT381" si="1277">(CS377*$E377*$F377*$G377*$L377*CT$11)/12*6+(CS377*$E377*$F377*$G377*1*CT$11)/12*6</f>
        <v>0</v>
      </c>
      <c r="CU377" s="105">
        <f t="shared" si="1274"/>
        <v>83</v>
      </c>
      <c r="CV377" s="105">
        <f t="shared" si="1275"/>
        <v>9349233.9740799982</v>
      </c>
    </row>
    <row r="378" spans="1:100" ht="30" customHeight="1" x14ac:dyDescent="0.25">
      <c r="A378" s="76"/>
      <c r="B378" s="98">
        <v>333</v>
      </c>
      <c r="C378" s="99" t="s">
        <v>837</v>
      </c>
      <c r="D378" s="126" t="s">
        <v>838</v>
      </c>
      <c r="E378" s="80">
        <v>28004</v>
      </c>
      <c r="F378" s="101">
        <v>2.69</v>
      </c>
      <c r="G378" s="89">
        <v>1</v>
      </c>
      <c r="H378" s="90"/>
      <c r="I378" s="90"/>
      <c r="J378" s="90"/>
      <c r="K378" s="53"/>
      <c r="L378" s="102">
        <v>1.4</v>
      </c>
      <c r="M378" s="102">
        <v>1.68</v>
      </c>
      <c r="N378" s="102">
        <v>2.23</v>
      </c>
      <c r="O378" s="103">
        <v>2.57</v>
      </c>
      <c r="P378" s="160">
        <v>15</v>
      </c>
      <c r="Q378" s="104">
        <f t="shared" si="1276"/>
        <v>1740140.5559999999</v>
      </c>
      <c r="R378" s="104">
        <v>0</v>
      </c>
      <c r="S378" s="104">
        <f>(R378*$E378*$F378*$G378*$L378*$S$11)</f>
        <v>0</v>
      </c>
      <c r="T378" s="104">
        <v>2</v>
      </c>
      <c r="U378" s="104">
        <f>(T378*$E378*$F378*$G378*$L378*$U$11)</f>
        <v>295296.57919999992</v>
      </c>
      <c r="V378" s="104">
        <v>0</v>
      </c>
      <c r="W378" s="105">
        <f>(V378*$E378*$F378*$G378*$L378*$W$11)</f>
        <v>0</v>
      </c>
      <c r="X378" s="104">
        <v>5</v>
      </c>
      <c r="Y378" s="104">
        <f>(X378*$E378*$F378*$G378*$L378*$Y$11)</f>
        <v>738241.44799999986</v>
      </c>
      <c r="Z378" s="104"/>
      <c r="AA378" s="104">
        <f>(Z378*$E378*$F378*$G378*$L378*$AA$11)</f>
        <v>0</v>
      </c>
      <c r="AB378" s="104"/>
      <c r="AC378" s="104"/>
      <c r="AD378" s="104">
        <v>5</v>
      </c>
      <c r="AE378" s="104">
        <f>(AD378*$E378*$F378*$G378*$L378*$AE$11)</f>
        <v>580046.85199999996</v>
      </c>
      <c r="AF378" s="104">
        <v>5</v>
      </c>
      <c r="AG378" s="105">
        <f>(AF378*$E378*$F378*$G378*$L378*$AG$11)</f>
        <v>580046.85199999996</v>
      </c>
      <c r="AH378" s="104">
        <v>8</v>
      </c>
      <c r="AI378" s="104">
        <f>(AH378*$E378*$F378*$G378*$L378*$AI$11)</f>
        <v>1096815.8655999999</v>
      </c>
      <c r="AJ378" s="104">
        <v>1</v>
      </c>
      <c r="AK378" s="104">
        <f>(AJ378*$E378*$F378*$G378*$M378*$AK$11)</f>
        <v>164522.37983999998</v>
      </c>
      <c r="AL378" s="109">
        <v>6</v>
      </c>
      <c r="AM378" s="104">
        <f>(AL378*$E378*$F378*$G378*$M378*$AM$11)</f>
        <v>1063067.6851199998</v>
      </c>
      <c r="AN378" s="104"/>
      <c r="AO378" s="108">
        <f>(AN378*$E378*$F378*$G378*$M378*$AO$11)</f>
        <v>0</v>
      </c>
      <c r="AP378" s="104"/>
      <c r="AQ378" s="104">
        <f>(AP378*$E378*$F378*$G378*$L378*$AQ$11)</f>
        <v>0</v>
      </c>
      <c r="AR378" s="104"/>
      <c r="AS378" s="105">
        <f>(AR378*$E378*$F378*$G378*$L378*$AS$11)</f>
        <v>0</v>
      </c>
      <c r="AT378" s="104"/>
      <c r="AU378" s="104">
        <f>(AT378*$E378*$F378*$G378*$L378*$AU$11)</f>
        <v>0</v>
      </c>
      <c r="AV378" s="88" t="e">
        <f>AU378-#REF!</f>
        <v>#REF!</v>
      </c>
      <c r="AW378" s="104">
        <v>1</v>
      </c>
      <c r="AX378" s="104">
        <f>(AW378*$E378*$F378*$G378*$M378*$AX$11)</f>
        <v>139211.24447999999</v>
      </c>
      <c r="AY378" s="104"/>
      <c r="AZ378" s="104">
        <f>(AY378*$E378*$F378*$G378*$M378*$AZ$11)</f>
        <v>0</v>
      </c>
      <c r="BA378" s="104"/>
      <c r="BB378" s="105">
        <f>(BA378*$E378*$F378*$G378*$M378*$BB$11)</f>
        <v>0</v>
      </c>
      <c r="BC378" s="104"/>
      <c r="BD378" s="104">
        <f>(BC378*$E378*$F378*$G378*$M378*$BD$11)</f>
        <v>0</v>
      </c>
      <c r="BE378" s="104"/>
      <c r="BF378" s="104">
        <f>(BE378*$E378*$F378*$G378*$M378*$BF$11)</f>
        <v>0</v>
      </c>
      <c r="BG378" s="104"/>
      <c r="BH378" s="105">
        <f>(BG378*$E378*$F378*$G378*$M378*$BH$11)</f>
        <v>0</v>
      </c>
      <c r="BI378" s="104"/>
      <c r="BJ378" s="108">
        <f>(BI378*$E378*$F378*$G378*$M378*$BJ$11)</f>
        <v>0</v>
      </c>
      <c r="BK378" s="104"/>
      <c r="BL378" s="104">
        <f>(BK378*$E378*$F378*$G378*$L378*$BL$11)</f>
        <v>0</v>
      </c>
      <c r="BM378" s="104"/>
      <c r="BN378" s="104">
        <f>(BM378*$E378*$F378*$G378*$L378*$BN$11)</f>
        <v>0</v>
      </c>
      <c r="BO378" s="104"/>
      <c r="BP378" s="104">
        <f>(BO378*$E378*$F378*$G378*$L378*$BP$11)</f>
        <v>0</v>
      </c>
      <c r="BQ378" s="104"/>
      <c r="BR378" s="104">
        <f>(BQ378*$E378*$F378*$G378*$M378*$BR$11)</f>
        <v>0</v>
      </c>
      <c r="BS378" s="104"/>
      <c r="BT378" s="105">
        <f>(BS378*$E378*$F378*$G378*$L378*$BT$11)</f>
        <v>0</v>
      </c>
      <c r="BU378" s="104"/>
      <c r="BV378" s="105">
        <f>(BU378*$E378*$F378*$G378*$L378*$BV$11)</f>
        <v>0</v>
      </c>
      <c r="BW378" s="104"/>
      <c r="BX378" s="104">
        <f>(BW378*$E378*$F378*$G378*$L378*$BX$11)</f>
        <v>0</v>
      </c>
      <c r="BY378" s="104"/>
      <c r="BZ378" s="104">
        <f>(BY378*$E378*$F378*$G378*$L378*$BZ$11)</f>
        <v>0</v>
      </c>
      <c r="CA378" s="104"/>
      <c r="CB378" s="104">
        <f>(CA378*$E378*$F378*$G378*$L378*$CB$11)</f>
        <v>0</v>
      </c>
      <c r="CC378" s="104"/>
      <c r="CD378" s="104">
        <f>(CC378*$E378*$F378*$G378*$M378*$CD$11)</f>
        <v>0</v>
      </c>
      <c r="CE378" s="109"/>
      <c r="CF378" s="104">
        <f>(CE378*$E378*$F378*$G378*$M378*$CF$11)</f>
        <v>0</v>
      </c>
      <c r="CG378" s="104"/>
      <c r="CH378" s="108"/>
      <c r="CI378" s="104"/>
      <c r="CJ378" s="104">
        <f>(CI378*$E378*$F378*$G378*$M378*$CJ$11)</f>
        <v>0</v>
      </c>
      <c r="CK378" s="110"/>
      <c r="CL378" s="104">
        <f>(CK378*$E378*$F378*$G378*$M378*$CL$11)</f>
        <v>0</v>
      </c>
      <c r="CM378" s="104"/>
      <c r="CN378" s="104">
        <f>(CM378*$E378*$F378*$G378*$M378*$CN$11)</f>
        <v>0</v>
      </c>
      <c r="CO378" s="104"/>
      <c r="CP378" s="104">
        <f>(CO378*$E378*$F378*$G378*$N378*$CP$11)</f>
        <v>0</v>
      </c>
      <c r="CQ378" s="104"/>
      <c r="CR378" s="111"/>
      <c r="CS378" s="104"/>
      <c r="CT378" s="104">
        <f t="shared" si="1277"/>
        <v>0</v>
      </c>
      <c r="CU378" s="105">
        <f t="shared" si="1274"/>
        <v>48</v>
      </c>
      <c r="CV378" s="105">
        <f t="shared" si="1275"/>
        <v>6397389.4622399993</v>
      </c>
    </row>
    <row r="379" spans="1:100" ht="21.75" customHeight="1" x14ac:dyDescent="0.25">
      <c r="A379" s="76"/>
      <c r="B379" s="98">
        <v>334</v>
      </c>
      <c r="C379" s="99" t="s">
        <v>839</v>
      </c>
      <c r="D379" s="126" t="s">
        <v>840</v>
      </c>
      <c r="E379" s="80">
        <v>28004</v>
      </c>
      <c r="F379" s="101">
        <v>4.12</v>
      </c>
      <c r="G379" s="94">
        <v>0.9</v>
      </c>
      <c r="H379" s="157"/>
      <c r="I379" s="157"/>
      <c r="J379" s="157"/>
      <c r="K379" s="53"/>
      <c r="L379" s="102">
        <v>1.4</v>
      </c>
      <c r="M379" s="102">
        <v>1.68</v>
      </c>
      <c r="N379" s="102">
        <v>2.23</v>
      </c>
      <c r="O379" s="103">
        <v>2.57</v>
      </c>
      <c r="P379" s="160">
        <v>10</v>
      </c>
      <c r="Q379" s="104">
        <f t="shared" si="1276"/>
        <v>1599118.0128000001</v>
      </c>
      <c r="R379" s="104">
        <v>6</v>
      </c>
      <c r="S379" s="104">
        <f>(R379*$E379*$F379*$G379*$L379*$S$11)</f>
        <v>959470.80767999997</v>
      </c>
      <c r="T379" s="104">
        <v>1</v>
      </c>
      <c r="U379" s="104">
        <f>(T379*$E379*$F379*$G379*$L379*$U$11)</f>
        <v>203524.11071999997</v>
      </c>
      <c r="V379" s="104"/>
      <c r="W379" s="105">
        <f>(V379*$E379*$F379*$G379*$L379*$W$11)</f>
        <v>0</v>
      </c>
      <c r="X379" s="104"/>
      <c r="Y379" s="104">
        <f>(X379*$E379*$F379*$G379*$L379*$Y$11)</f>
        <v>0</v>
      </c>
      <c r="Z379" s="104"/>
      <c r="AA379" s="104">
        <f>(Z379*$E379*$F379*$G379*$L379*$AA$11)</f>
        <v>0</v>
      </c>
      <c r="AB379" s="104"/>
      <c r="AC379" s="104"/>
      <c r="AD379" s="104">
        <v>1</v>
      </c>
      <c r="AE379" s="104">
        <f>(AD379*$E379*$F379*$G379*$L379*$AE$11)</f>
        <v>159911.80127999999</v>
      </c>
      <c r="AF379" s="104">
        <v>6</v>
      </c>
      <c r="AG379" s="105">
        <f>(AF379*$E379*$F379*$G379*$L379*$AG$11)</f>
        <v>959470.80767999997</v>
      </c>
      <c r="AH379" s="104">
        <v>5</v>
      </c>
      <c r="AI379" s="104">
        <f>(AH379*$E379*$F379*$G379*$L379*$AI$11)</f>
        <v>944933.37120000005</v>
      </c>
      <c r="AJ379" s="104">
        <v>6</v>
      </c>
      <c r="AK379" s="104">
        <f>(AJ379*$E379*$F379*$G379*$M379*$AK$11)</f>
        <v>1360704.0545280001</v>
      </c>
      <c r="AL379" s="107">
        <v>0</v>
      </c>
      <c r="AM379" s="104">
        <f>(AL379*$E379*$F379*$G379*$M379*$AM$11)</f>
        <v>0</v>
      </c>
      <c r="AN379" s="104"/>
      <c r="AO379" s="108">
        <f>(AN379*$E379*$F379*$G379*$M379*$AO$11)</f>
        <v>0</v>
      </c>
      <c r="AP379" s="104"/>
      <c r="AQ379" s="104">
        <f>(AP379*$E379*$F379*$G379*$L379*$AQ$11)</f>
        <v>0</v>
      </c>
      <c r="AR379" s="104"/>
      <c r="AS379" s="105">
        <f>(AR379*$E379*$F379*$G379*$L379*$AS$11)</f>
        <v>0</v>
      </c>
      <c r="AT379" s="104"/>
      <c r="AU379" s="104">
        <f>(AT379*$E379*$F379*$G379*$L379*$AU$11)</f>
        <v>0</v>
      </c>
      <c r="AV379" s="88" t="e">
        <f>AU379-#REF!</f>
        <v>#REF!</v>
      </c>
      <c r="AW379" s="104">
        <v>2</v>
      </c>
      <c r="AX379" s="104">
        <f>(AW379*$E379*$F379*$G379*$M379*$AX$11)</f>
        <v>383788.323072</v>
      </c>
      <c r="AY379" s="104"/>
      <c r="AZ379" s="104">
        <f>(AY379*$E379*$F379*$G379*$M379*$AZ$11)</f>
        <v>0</v>
      </c>
      <c r="BA379" s="104"/>
      <c r="BB379" s="105">
        <f>(BA379*$E379*$F379*$G379*$M379*$BB$11)</f>
        <v>0</v>
      </c>
      <c r="BC379" s="104"/>
      <c r="BD379" s="104">
        <f>(BC379*$E379*$F379*$G379*$M379*$BD$11)</f>
        <v>0</v>
      </c>
      <c r="BE379" s="104"/>
      <c r="BF379" s="104">
        <f>(BE379*$E379*$F379*$G379*$M379*$BF$11)</f>
        <v>0</v>
      </c>
      <c r="BG379" s="104"/>
      <c r="BH379" s="105">
        <f>(BG379*$E379*$F379*$G379*$M379*$BH$11)</f>
        <v>0</v>
      </c>
      <c r="BI379" s="104"/>
      <c r="BJ379" s="108">
        <f>(BI379*$E379*$F379*$G379*$M379*$BJ$11)</f>
        <v>0</v>
      </c>
      <c r="BK379" s="104"/>
      <c r="BL379" s="104">
        <f>(BK379*$E379*$F379*$G379*$L379*$BL$11)</f>
        <v>0</v>
      </c>
      <c r="BM379" s="104"/>
      <c r="BN379" s="104">
        <f>(BM379*$E379*$F379*$G379*$L379*$BN$11)</f>
        <v>0</v>
      </c>
      <c r="BO379" s="104"/>
      <c r="BP379" s="104">
        <f>(BO379*$E379*$F379*$G379*$L379*$BP$11)</f>
        <v>0</v>
      </c>
      <c r="BQ379" s="104">
        <v>3</v>
      </c>
      <c r="BR379" s="104"/>
      <c r="BS379" s="104"/>
      <c r="BT379" s="105">
        <f>(BS379*$E379*$F379*$G379*$L379*$BT$11)</f>
        <v>0</v>
      </c>
      <c r="BU379" s="104"/>
      <c r="BV379" s="105">
        <f>(BU379*$E379*$F379*$G379*$L379*$BV$11)</f>
        <v>0</v>
      </c>
      <c r="BW379" s="104"/>
      <c r="BX379" s="104">
        <f>(BW379*$E379*$F379*$G379*$L379*$BX$11)</f>
        <v>0</v>
      </c>
      <c r="BY379" s="104"/>
      <c r="BZ379" s="104">
        <f>(BY379*$E379*$F379*$G379*$L379*$BZ$11)</f>
        <v>0</v>
      </c>
      <c r="CA379" s="104"/>
      <c r="CB379" s="104">
        <f>(CA379*$E379*$F379*$G379*$L379*$CB$11)</f>
        <v>0</v>
      </c>
      <c r="CC379" s="104">
        <v>4</v>
      </c>
      <c r="CD379" s="104"/>
      <c r="CE379" s="109"/>
      <c r="CF379" s="104">
        <f>(CE379*$E379*$F379*$G379*$M379*$CF$11)</f>
        <v>0</v>
      </c>
      <c r="CG379" s="104"/>
      <c r="CH379" s="108"/>
      <c r="CI379" s="104">
        <v>1</v>
      </c>
      <c r="CJ379" s="104">
        <f>(CI379*$E379*$F379*$G379*$M379*$CJ$11)</f>
        <v>139559.390208</v>
      </c>
      <c r="CK379" s="110"/>
      <c r="CL379" s="104">
        <f>(CK379*$E379*$F379*$G379*$M379*$CL$11)</f>
        <v>0</v>
      </c>
      <c r="CM379" s="104"/>
      <c r="CN379" s="104">
        <f>(CM379*$E379*$F379*$G379*$M379*$CN$11)</f>
        <v>0</v>
      </c>
      <c r="CO379" s="104"/>
      <c r="CP379" s="104">
        <f>(CO379*$E379*$F379*$G379*$N379*$CP$11)</f>
        <v>0</v>
      </c>
      <c r="CQ379" s="104">
        <v>1</v>
      </c>
      <c r="CR379" s="111"/>
      <c r="CS379" s="104"/>
      <c r="CT379" s="104">
        <f t="shared" si="1277"/>
        <v>0</v>
      </c>
      <c r="CU379" s="105">
        <f t="shared" si="1274"/>
        <v>46</v>
      </c>
      <c r="CV379" s="105">
        <f t="shared" si="1275"/>
        <v>6710480.6791680008</v>
      </c>
    </row>
    <row r="380" spans="1:100" ht="30" customHeight="1" x14ac:dyDescent="0.25">
      <c r="A380" s="76"/>
      <c r="B380" s="98">
        <v>335</v>
      </c>
      <c r="C380" s="99" t="s">
        <v>841</v>
      </c>
      <c r="D380" s="126" t="s">
        <v>842</v>
      </c>
      <c r="E380" s="80">
        <v>28004</v>
      </c>
      <c r="F380" s="101">
        <v>1.1599999999999999</v>
      </c>
      <c r="G380" s="89">
        <v>1</v>
      </c>
      <c r="H380" s="90"/>
      <c r="I380" s="90"/>
      <c r="J380" s="90"/>
      <c r="K380" s="53"/>
      <c r="L380" s="102">
        <v>1.4</v>
      </c>
      <c r="M380" s="102">
        <v>1.68</v>
      </c>
      <c r="N380" s="102">
        <v>2.23</v>
      </c>
      <c r="O380" s="103">
        <v>2.57</v>
      </c>
      <c r="P380" s="160">
        <v>2</v>
      </c>
      <c r="Q380" s="104">
        <f t="shared" si="1276"/>
        <v>100052.6912</v>
      </c>
      <c r="R380" s="104">
        <v>0</v>
      </c>
      <c r="S380" s="104">
        <f>(R380*$E380*$F380*$G380*$L380*$S$11)</f>
        <v>0</v>
      </c>
      <c r="T380" s="104">
        <v>81</v>
      </c>
      <c r="U380" s="104">
        <f>(T380*$E380*$F380*$G380*$L380*$U$11)</f>
        <v>5157261.4463999989</v>
      </c>
      <c r="V380" s="104"/>
      <c r="W380" s="105">
        <f>(V380*$E380*$F380*$G380*$L380*$W$11)</f>
        <v>0</v>
      </c>
      <c r="X380" s="104"/>
      <c r="Y380" s="104">
        <f>(X380*$E380*$F380*$G380*$L380*$Y$11)</f>
        <v>0</v>
      </c>
      <c r="Z380" s="104"/>
      <c r="AA380" s="104">
        <f>(Z380*$E380*$F380*$G380*$L380*$AA$11)</f>
        <v>0</v>
      </c>
      <c r="AB380" s="104"/>
      <c r="AC380" s="104"/>
      <c r="AD380" s="104"/>
      <c r="AE380" s="104">
        <f>(AD380*$E380*$F380*$G380*$L380*$AE$11)</f>
        <v>0</v>
      </c>
      <c r="AF380" s="104">
        <v>10</v>
      </c>
      <c r="AG380" s="105">
        <f>(AF380*$E380*$F380*$G380*$L380*$AG$11)</f>
        <v>500263.45599999995</v>
      </c>
      <c r="AH380" s="104">
        <v>3</v>
      </c>
      <c r="AI380" s="104">
        <f>(AH380*$E380*$F380*$G380*$L380*$AI$11)</f>
        <v>177366.13439999998</v>
      </c>
      <c r="AJ380" s="104">
        <v>4</v>
      </c>
      <c r="AK380" s="104">
        <f>(AJ380*$E380*$F380*$G380*$M380*$AK$11)</f>
        <v>283785.81503999996</v>
      </c>
      <c r="AL380" s="109">
        <v>0</v>
      </c>
      <c r="AM380" s="104">
        <f>(AL380*$E380*$F380*$G380*$M380*$AM$11)</f>
        <v>0</v>
      </c>
      <c r="AN380" s="104"/>
      <c r="AO380" s="108">
        <f>(AN380*$E380*$F380*$G380*$M380*$AO$11)</f>
        <v>0</v>
      </c>
      <c r="AP380" s="104"/>
      <c r="AQ380" s="104">
        <f>(AP380*$E380*$F380*$G380*$L380*$AQ$11)</f>
        <v>0</v>
      </c>
      <c r="AR380" s="104"/>
      <c r="AS380" s="105">
        <f>(AR380*$E380*$F380*$G380*$L380*$AS$11)</f>
        <v>0</v>
      </c>
      <c r="AT380" s="104">
        <v>5</v>
      </c>
      <c r="AU380" s="104"/>
      <c r="AV380" s="88" t="e">
        <f>AU380-#REF!</f>
        <v>#REF!</v>
      </c>
      <c r="AW380" s="104">
        <v>0</v>
      </c>
      <c r="AX380" s="104">
        <f>(AW380*$E380*$F380*$G380*$M380*$AX$11)</f>
        <v>0</v>
      </c>
      <c r="AY380" s="104"/>
      <c r="AZ380" s="104">
        <f>(AY380*$E380*$F380*$G380*$M380*$AZ$11)</f>
        <v>0</v>
      </c>
      <c r="BA380" s="104"/>
      <c r="BB380" s="105">
        <f>(BA380*$E380*$F380*$G380*$M380*$BB$11)</f>
        <v>0</v>
      </c>
      <c r="BC380" s="104">
        <v>4</v>
      </c>
      <c r="BD380" s="104"/>
      <c r="BE380" s="104"/>
      <c r="BF380" s="104">
        <f>(BE380*$E380*$F380*$G380*$M380*$BF$11)</f>
        <v>0</v>
      </c>
      <c r="BG380" s="104"/>
      <c r="BH380" s="105">
        <f>(BG380*$E380*$F380*$G380*$M380*$BH$11)</f>
        <v>0</v>
      </c>
      <c r="BI380" s="104"/>
      <c r="BJ380" s="108">
        <f>(BI380*$E380*$F380*$G380*$M380*$BJ$11)</f>
        <v>0</v>
      </c>
      <c r="BK380" s="104"/>
      <c r="BL380" s="104">
        <f>(BK380*$E380*$F380*$G380*$L380*$BL$11)</f>
        <v>0</v>
      </c>
      <c r="BM380" s="104"/>
      <c r="BN380" s="104">
        <f>(BM380*$E380*$F380*$G380*$L380*$BN$11)</f>
        <v>0</v>
      </c>
      <c r="BO380" s="104"/>
      <c r="BP380" s="104">
        <f>(BO380*$E380*$F380*$G380*$L380*$BP$11)</f>
        <v>0</v>
      </c>
      <c r="BQ380" s="104"/>
      <c r="BR380" s="104">
        <f>(BQ380*$E380*$F380*$G380*$M380*$BR$11)</f>
        <v>0</v>
      </c>
      <c r="BS380" s="104"/>
      <c r="BT380" s="105">
        <f>(BS380*$E380*$F380*$G380*$L380*$BT$11)</f>
        <v>0</v>
      </c>
      <c r="BU380" s="104"/>
      <c r="BV380" s="105">
        <f>(BU380*$E380*$F380*$G380*$L380*$BV$11)</f>
        <v>0</v>
      </c>
      <c r="BW380" s="104"/>
      <c r="BX380" s="104">
        <f>(BW380*$E380*$F380*$G380*$L380*$BX$11)</f>
        <v>0</v>
      </c>
      <c r="BY380" s="104"/>
      <c r="BZ380" s="104">
        <f>(BY380*$E380*$F380*$G380*$L380*$BZ$11)</f>
        <v>0</v>
      </c>
      <c r="CA380" s="104"/>
      <c r="CB380" s="104">
        <f>(CA380*$E380*$F380*$G380*$L380*$CB$11)</f>
        <v>0</v>
      </c>
      <c r="CC380" s="104">
        <v>5</v>
      </c>
      <c r="CD380" s="104"/>
      <c r="CE380" s="109"/>
      <c r="CF380" s="104">
        <f>(CE380*$E380*$F380*$G380*$M380*$CF$11)</f>
        <v>0</v>
      </c>
      <c r="CG380" s="104"/>
      <c r="CH380" s="108"/>
      <c r="CI380" s="104"/>
      <c r="CJ380" s="104">
        <f>(CI380*$E380*$F380*$G380*$M380*$CJ$11)</f>
        <v>0</v>
      </c>
      <c r="CK380" s="110"/>
      <c r="CL380" s="104">
        <f>(CK380*$E380*$F380*$G380*$M380*$CL$11)</f>
        <v>0</v>
      </c>
      <c r="CM380" s="104"/>
      <c r="CN380" s="104">
        <f>(CM380*$E380*$F380*$G380*$M380*$CN$11)</f>
        <v>0</v>
      </c>
      <c r="CO380" s="104"/>
      <c r="CP380" s="104">
        <f>(CO380*$E380*$F380*$G380*$N380*$CP$11)</f>
        <v>0</v>
      </c>
      <c r="CQ380" s="104"/>
      <c r="CR380" s="111"/>
      <c r="CS380" s="104"/>
      <c r="CT380" s="104">
        <f t="shared" si="1277"/>
        <v>0</v>
      </c>
      <c r="CU380" s="105">
        <f t="shared" si="1274"/>
        <v>114</v>
      </c>
      <c r="CV380" s="105">
        <f t="shared" si="1275"/>
        <v>6218729.543039999</v>
      </c>
    </row>
    <row r="381" spans="1:100" ht="30" customHeight="1" x14ac:dyDescent="0.25">
      <c r="A381" s="76"/>
      <c r="B381" s="98">
        <v>336</v>
      </c>
      <c r="C381" s="99" t="s">
        <v>843</v>
      </c>
      <c r="D381" s="126" t="s">
        <v>844</v>
      </c>
      <c r="E381" s="80">
        <v>28004</v>
      </c>
      <c r="F381" s="101">
        <v>1.95</v>
      </c>
      <c r="G381" s="89">
        <v>1</v>
      </c>
      <c r="H381" s="90"/>
      <c r="I381" s="90"/>
      <c r="J381" s="90"/>
      <c r="K381" s="53"/>
      <c r="L381" s="102">
        <v>1.4</v>
      </c>
      <c r="M381" s="102">
        <v>1.68</v>
      </c>
      <c r="N381" s="102">
        <v>2.23</v>
      </c>
      <c r="O381" s="103">
        <v>2.57</v>
      </c>
      <c r="P381" s="160">
        <v>163</v>
      </c>
      <c r="Q381" s="104">
        <f t="shared" si="1276"/>
        <v>13707649.956</v>
      </c>
      <c r="R381" s="104">
        <v>26</v>
      </c>
      <c r="S381" s="104">
        <f>(R381*$E381*$F381*$G381*$L381*$S$11)</f>
        <v>2186496.3119999999</v>
      </c>
      <c r="T381" s="104">
        <v>75</v>
      </c>
      <c r="U381" s="104">
        <f>(T381*$E381*$F381*$G381*$L381*$U$11)</f>
        <v>8027346.5999999996</v>
      </c>
      <c r="V381" s="104"/>
      <c r="W381" s="105">
        <f>(V381*$E381*$F381*$G381*$L381*$W$11)</f>
        <v>0</v>
      </c>
      <c r="X381" s="104">
        <v>3</v>
      </c>
      <c r="Y381" s="104">
        <f>(X381*$E381*$F381*$G381*$L381*$Y$11)</f>
        <v>321093.86399999994</v>
      </c>
      <c r="Z381" s="104"/>
      <c r="AA381" s="104">
        <f>(Z381*$E381*$F381*$G381*$L381*$AA$11)</f>
        <v>0</v>
      </c>
      <c r="AB381" s="104"/>
      <c r="AC381" s="104"/>
      <c r="AD381" s="104">
        <v>15</v>
      </c>
      <c r="AE381" s="104">
        <f>(AD381*$E381*$F381*$G381*$L381*$AE$11)</f>
        <v>1261440.18</v>
      </c>
      <c r="AF381" s="104">
        <v>34</v>
      </c>
      <c r="AG381" s="105">
        <f>(AF381*$E381*$F381*$G381*$L381*$AG$11)</f>
        <v>2859264.4079999998</v>
      </c>
      <c r="AH381" s="104">
        <v>79</v>
      </c>
      <c r="AI381" s="104">
        <f>(AH381*$E381*$F381*$G381*$L381*$AI$11)</f>
        <v>7851509.4840000002</v>
      </c>
      <c r="AJ381" s="104">
        <v>40</v>
      </c>
      <c r="AK381" s="104">
        <f>(AJ381*$E381*$F381*$G381*$M381*$AK$11)</f>
        <v>4770537.4079999998</v>
      </c>
      <c r="AL381" s="109">
        <v>8</v>
      </c>
      <c r="AM381" s="104">
        <f>(AL381*$E381*$F381*$G381*$M381*$AM$11)</f>
        <v>1027500.3647999999</v>
      </c>
      <c r="AN381" s="104">
        <v>1</v>
      </c>
      <c r="AO381" s="108">
        <f>(AN381*$E381*$F381*$G381*$M381*$AO$11)</f>
        <v>100915.2144</v>
      </c>
      <c r="AP381" s="104"/>
      <c r="AQ381" s="104">
        <f>(AP381*$E381*$F381*$G381*$L381*$AQ$11)</f>
        <v>0</v>
      </c>
      <c r="AR381" s="104"/>
      <c r="AS381" s="105">
        <f>(AR381*$E381*$F381*$G381*$L381*$AS$11)</f>
        <v>0</v>
      </c>
      <c r="AT381" s="104">
        <v>11</v>
      </c>
      <c r="AU381" s="104"/>
      <c r="AV381" s="88" t="e">
        <f>AU381-#REF!</f>
        <v>#REF!</v>
      </c>
      <c r="AW381" s="104">
        <v>23</v>
      </c>
      <c r="AX381" s="104">
        <f>(AW381*$E381*$F381*$G381*$M381*$AX$11)</f>
        <v>2321049.9312</v>
      </c>
      <c r="AY381" s="104"/>
      <c r="AZ381" s="104">
        <f>(AY381*$E381*$F381*$G381*$M381*$AZ$11)</f>
        <v>0</v>
      </c>
      <c r="BA381" s="104"/>
      <c r="BB381" s="105">
        <f>(BA381*$E381*$F381*$G381*$M381*$BB$11)</f>
        <v>0</v>
      </c>
      <c r="BC381" s="104">
        <v>8</v>
      </c>
      <c r="BD381" s="104"/>
      <c r="BE381" s="104"/>
      <c r="BF381" s="104">
        <f>(BE381*$E381*$F381*$G381*$M381*$BF$11)</f>
        <v>0</v>
      </c>
      <c r="BG381" s="104">
        <v>4</v>
      </c>
      <c r="BH381" s="105"/>
      <c r="BI381" s="104">
        <v>15</v>
      </c>
      <c r="BJ381" s="108"/>
      <c r="BK381" s="104"/>
      <c r="BL381" s="104">
        <f>(BK381*$E381*$F381*$G381*$L381*$BL$11)</f>
        <v>0</v>
      </c>
      <c r="BM381" s="104"/>
      <c r="BN381" s="104">
        <f>(BM381*$E381*$F381*$G381*$L381*$BN$11)</f>
        <v>0</v>
      </c>
      <c r="BO381" s="104"/>
      <c r="BP381" s="104">
        <f>(BO381*$E381*$F381*$G381*$L381*$BP$11)</f>
        <v>0</v>
      </c>
      <c r="BQ381" s="104">
        <v>1</v>
      </c>
      <c r="BR381" s="104"/>
      <c r="BS381" s="104"/>
      <c r="BT381" s="105">
        <f>(BS381*$E381*$F381*$G381*$L381*$BT$11)</f>
        <v>0</v>
      </c>
      <c r="BU381" s="104"/>
      <c r="BV381" s="105">
        <f>(BU381*$E381*$F381*$G381*$L381*$BV$11)</f>
        <v>0</v>
      </c>
      <c r="BW381" s="104"/>
      <c r="BX381" s="104">
        <f>(BW381*$E381*$F381*$G381*$L381*$BX$11)</f>
        <v>0</v>
      </c>
      <c r="BY381" s="104">
        <v>3</v>
      </c>
      <c r="BZ381" s="104"/>
      <c r="CA381" s="104">
        <v>6</v>
      </c>
      <c r="CB381" s="104"/>
      <c r="CC381" s="104">
        <v>3</v>
      </c>
      <c r="CD381" s="104"/>
      <c r="CE381" s="109"/>
      <c r="CF381" s="104">
        <f>(CE381*$E381*$F381*$G381*$M381*$CF$11)</f>
        <v>0</v>
      </c>
      <c r="CG381" s="104"/>
      <c r="CH381" s="108"/>
      <c r="CI381" s="104"/>
      <c r="CJ381" s="104">
        <f>(CI381*$E381*$F381*$G381*$M381*$CJ$11)</f>
        <v>0</v>
      </c>
      <c r="CK381" s="110"/>
      <c r="CL381" s="104">
        <f>(CK381*$E381*$F381*$G381*$M381*$CL$11)</f>
        <v>0</v>
      </c>
      <c r="CM381" s="104">
        <v>2</v>
      </c>
      <c r="CN381" s="104">
        <f>(CM381*$E381*$F381*$G381*$M381*$CN$11)</f>
        <v>183482.20799999998</v>
      </c>
      <c r="CO381" s="104"/>
      <c r="CP381" s="104">
        <f>(CO381*$E381*$F381*$G381*$N381*$CP$11)</f>
        <v>0</v>
      </c>
      <c r="CQ381" s="104"/>
      <c r="CR381" s="111"/>
      <c r="CS381" s="104"/>
      <c r="CT381" s="104">
        <f t="shared" si="1277"/>
        <v>0</v>
      </c>
      <c r="CU381" s="105">
        <f t="shared" si="1274"/>
        <v>520</v>
      </c>
      <c r="CV381" s="105">
        <f t="shared" si="1275"/>
        <v>44618285.930399992</v>
      </c>
    </row>
    <row r="382" spans="1:100" ht="45" x14ac:dyDescent="0.25">
      <c r="A382" s="76"/>
      <c r="B382" s="98">
        <v>337</v>
      </c>
      <c r="C382" s="99" t="s">
        <v>845</v>
      </c>
      <c r="D382" s="126" t="s">
        <v>846</v>
      </c>
      <c r="E382" s="80">
        <v>28004</v>
      </c>
      <c r="F382" s="101">
        <v>2.46</v>
      </c>
      <c r="G382" s="89">
        <v>1</v>
      </c>
      <c r="H382" s="90"/>
      <c r="I382" s="90"/>
      <c r="J382" s="90"/>
      <c r="K382" s="53"/>
      <c r="L382" s="91">
        <v>1.4</v>
      </c>
      <c r="M382" s="91">
        <v>1.68</v>
      </c>
      <c r="N382" s="91">
        <v>2.23</v>
      </c>
      <c r="O382" s="92">
        <v>2.57</v>
      </c>
      <c r="P382" s="160">
        <v>20</v>
      </c>
      <c r="Q382" s="104">
        <f t="shared" ref="Q382:Q386" si="1278">(P382*$E382*$F382*$G382*$L382)</f>
        <v>1928915.52</v>
      </c>
      <c r="R382" s="104">
        <v>0</v>
      </c>
      <c r="S382" s="108">
        <f t="shared" ref="S382:S386" si="1279">(R382*$E382*$F382*$G382*$L382)</f>
        <v>0</v>
      </c>
      <c r="T382" s="104"/>
      <c r="U382" s="104">
        <f t="shared" ref="U382:U386" si="1280">(T382*$E382*$F382*$G382*$L382)</f>
        <v>0</v>
      </c>
      <c r="V382" s="104"/>
      <c r="W382" s="104">
        <f t="shared" ref="W382:W386" si="1281">(V382*$E382*$F382*$G382*$L382)</f>
        <v>0</v>
      </c>
      <c r="X382" s="104">
        <v>1</v>
      </c>
      <c r="Y382" s="104">
        <f t="shared" ref="Y382:Y386" si="1282">(X382*$E382*$F382*$G382*$L382)</f>
        <v>96445.775999999983</v>
      </c>
      <c r="Z382" s="104"/>
      <c r="AA382" s="104">
        <f t="shared" ref="AA382:AA386" si="1283">(Z382*$E382*$F382*$G382*$L382)</f>
        <v>0</v>
      </c>
      <c r="AB382" s="104"/>
      <c r="AC382" s="104"/>
      <c r="AD382" s="104"/>
      <c r="AE382" s="104">
        <f t="shared" ref="AE382:AE386" si="1284">(AD382*$E382*$F382*$G382*$L382)</f>
        <v>0</v>
      </c>
      <c r="AF382" s="104">
        <v>0</v>
      </c>
      <c r="AG382" s="104">
        <f t="shared" ref="AG382:AG386" si="1285">(AF382*$E382*$F382*$G382*$L382)</f>
        <v>0</v>
      </c>
      <c r="AH382" s="104">
        <v>2</v>
      </c>
      <c r="AI382" s="104">
        <f t="shared" ref="AI382:AI386" si="1286">(AH382*$E382*$F382*$G382*$L382)</f>
        <v>192891.55199999997</v>
      </c>
      <c r="AJ382" s="104">
        <v>1</v>
      </c>
      <c r="AK382" s="105">
        <f t="shared" ref="AK382:AK386" si="1287">(AJ382*$E382*$F382*$G382*$M382)</f>
        <v>115734.93119999999</v>
      </c>
      <c r="AL382" s="109">
        <v>0</v>
      </c>
      <c r="AM382" s="104">
        <f t="shared" ref="AM382:AM383" si="1288">(AL382*$E382*$F382*$H382*$M382)</f>
        <v>0</v>
      </c>
      <c r="AN382" s="104"/>
      <c r="AO382" s="108">
        <f t="shared" ref="AO382:AO386" si="1289">(AN382*$E382*$F382*$G382*$M382)</f>
        <v>0</v>
      </c>
      <c r="AP382" s="104"/>
      <c r="AQ382" s="104">
        <f t="shared" ref="AQ382:AQ386" si="1290">(AP382*$E382*$F382*$G382*$L382)</f>
        <v>0</v>
      </c>
      <c r="AR382" s="104"/>
      <c r="AS382" s="104"/>
      <c r="AT382" s="104"/>
      <c r="AU382" s="104">
        <f t="shared" ref="AU382:AU386" si="1291">(AT382*$E382*$F382*$G382*$L382)</f>
        <v>0</v>
      </c>
      <c r="AV382" s="88" t="e">
        <f>AU382-#REF!</f>
        <v>#REF!</v>
      </c>
      <c r="AW382" s="104">
        <v>0</v>
      </c>
      <c r="AX382" s="104">
        <f t="shared" ref="AX382:AX386" si="1292">(AW382*$E382*$F382*$G382*$M382)</f>
        <v>0</v>
      </c>
      <c r="AY382" s="104"/>
      <c r="AZ382" s="104">
        <f t="shared" ref="AZ382:AZ386" si="1293">(AY382*$E382*$F382*$G382*$M382)</f>
        <v>0</v>
      </c>
      <c r="BA382" s="104"/>
      <c r="BB382" s="104">
        <f t="shared" ref="BB382:BB386" si="1294">(BA382*$E382*$F382*$G382*$M382)</f>
        <v>0</v>
      </c>
      <c r="BC382" s="104"/>
      <c r="BD382" s="104">
        <f t="shared" ref="BD382:BD386" si="1295">(BC382*$E382*$F382*$G382*$M382)</f>
        <v>0</v>
      </c>
      <c r="BE382" s="104"/>
      <c r="BF382" s="104">
        <f t="shared" ref="BF382:BF386" si="1296">(BE382*$E382*$F382*$G382*$M382)</f>
        <v>0</v>
      </c>
      <c r="BG382" s="104"/>
      <c r="BH382" s="104">
        <f t="shared" ref="BH382:BH386" si="1297">(BG382*$E382*$F382*$G382*$M382)</f>
        <v>0</v>
      </c>
      <c r="BI382" s="104">
        <v>2</v>
      </c>
      <c r="BJ382" s="108"/>
      <c r="BK382" s="104"/>
      <c r="BL382" s="104">
        <f t="shared" ref="BL382:BL386" si="1298">(BK382*$E382*$F382*$G382*$L382)</f>
        <v>0</v>
      </c>
      <c r="BM382" s="104"/>
      <c r="BN382" s="104">
        <f t="shared" ref="BN382:BN386" si="1299">(BM382*$E382*$F382*$G382*$L382)</f>
        <v>0</v>
      </c>
      <c r="BO382" s="104"/>
      <c r="BP382" s="104">
        <f t="shared" ref="BP382:BP386" si="1300">(BO382*$E382*$F382*$G382*$L382)</f>
        <v>0</v>
      </c>
      <c r="BQ382" s="104"/>
      <c r="BR382" s="104">
        <f t="shared" ref="BR382:BR386" si="1301">(BQ382*$E382*$F382*$G382*$M382)</f>
        <v>0</v>
      </c>
      <c r="BS382" s="104"/>
      <c r="BT382" s="104">
        <f t="shared" ref="BT382:BT386" si="1302">(BS382*$E382*$F382*$G382*$L382)</f>
        <v>0</v>
      </c>
      <c r="BU382" s="104"/>
      <c r="BV382" s="104">
        <f t="shared" ref="BV382:BV386" si="1303">(BU382*$E382*$F382*$G382*$L382)</f>
        <v>0</v>
      </c>
      <c r="BW382" s="104"/>
      <c r="BX382" s="104">
        <f t="shared" ref="BX382:BX386" si="1304">(BW382*$E382*$F382*$G382*$L382)</f>
        <v>0</v>
      </c>
      <c r="BY382" s="104"/>
      <c r="BZ382" s="104">
        <f t="shared" ref="BZ382:BZ386" si="1305">(BY382*$E382*$F382*$G382*$L382)</f>
        <v>0</v>
      </c>
      <c r="CA382" s="104"/>
      <c r="CB382" s="104">
        <f t="shared" ref="CB382:CB386" si="1306">(CA382*$E382*$F382*$G382*$L382)</f>
        <v>0</v>
      </c>
      <c r="CC382" s="104"/>
      <c r="CD382" s="104">
        <f t="shared" ref="CD382:CD386" si="1307">CC382*$E382*$F382*$G382*$M382</f>
        <v>0</v>
      </c>
      <c r="CE382" s="109"/>
      <c r="CF382" s="104">
        <f t="shared" ref="CF382:CF386" si="1308">(CE382*$E382*$F382*$G382*$M382)</f>
        <v>0</v>
      </c>
      <c r="CG382" s="104"/>
      <c r="CH382" s="108">
        <f t="shared" ref="CH382:CH386" si="1309">(CG382*$E382*$F382*$G382*$M382)</f>
        <v>0</v>
      </c>
      <c r="CI382" s="104"/>
      <c r="CJ382" s="104">
        <f t="shared" ref="CJ382:CJ386" si="1310">(CI382*$E382*$F382*$G382*$M382)</f>
        <v>0</v>
      </c>
      <c r="CK382" s="110"/>
      <c r="CL382" s="104">
        <f t="shared" ref="CL382:CL386" si="1311">(CK382*$E382*$F382*$G382*$M382)</f>
        <v>0</v>
      </c>
      <c r="CM382" s="104"/>
      <c r="CN382" s="104">
        <f t="shared" ref="CN382:CN386" si="1312">(CM382*$E382*$F382*$G382*$M382)</f>
        <v>0</v>
      </c>
      <c r="CO382" s="104"/>
      <c r="CP382" s="104">
        <f t="shared" ref="CP382:CP386" si="1313">(CO382*$E382*$F382*$G382*$N382)</f>
        <v>0</v>
      </c>
      <c r="CQ382" s="104"/>
      <c r="CR382" s="108"/>
      <c r="CS382" s="104"/>
      <c r="CT382" s="104"/>
      <c r="CU382" s="105">
        <f t="shared" si="1274"/>
        <v>26</v>
      </c>
      <c r="CV382" s="105">
        <f t="shared" si="1275"/>
        <v>2333987.7792000002</v>
      </c>
    </row>
    <row r="383" spans="1:100" ht="18.75" x14ac:dyDescent="0.25">
      <c r="A383" s="76"/>
      <c r="B383" s="98">
        <v>338</v>
      </c>
      <c r="C383" s="99" t="s">
        <v>847</v>
      </c>
      <c r="D383" s="126" t="s">
        <v>848</v>
      </c>
      <c r="E383" s="80">
        <v>28004</v>
      </c>
      <c r="F383" s="101">
        <v>0.73</v>
      </c>
      <c r="G383" s="94">
        <v>0.9</v>
      </c>
      <c r="H383" s="90"/>
      <c r="I383" s="90"/>
      <c r="J383" s="90"/>
      <c r="K383" s="53"/>
      <c r="L383" s="91">
        <v>1.4</v>
      </c>
      <c r="M383" s="91">
        <v>1.68</v>
      </c>
      <c r="N383" s="91">
        <v>2.23</v>
      </c>
      <c r="O383" s="92">
        <v>2.57</v>
      </c>
      <c r="P383" s="160">
        <v>20</v>
      </c>
      <c r="Q383" s="104">
        <f t="shared" si="1278"/>
        <v>515161.58399999997</v>
      </c>
      <c r="R383" s="104">
        <v>70</v>
      </c>
      <c r="S383" s="108">
        <f t="shared" si="1279"/>
        <v>1803065.5439999998</v>
      </c>
      <c r="T383" s="104"/>
      <c r="U383" s="104">
        <f t="shared" si="1280"/>
        <v>0</v>
      </c>
      <c r="V383" s="104"/>
      <c r="W383" s="104">
        <f t="shared" si="1281"/>
        <v>0</v>
      </c>
      <c r="X383" s="104"/>
      <c r="Y383" s="104">
        <f t="shared" si="1282"/>
        <v>0</v>
      </c>
      <c r="Z383" s="104"/>
      <c r="AA383" s="104">
        <f t="shared" si="1283"/>
        <v>0</v>
      </c>
      <c r="AB383" s="104"/>
      <c r="AC383" s="104"/>
      <c r="AD383" s="104">
        <v>85</v>
      </c>
      <c r="AE383" s="104">
        <f t="shared" si="1284"/>
        <v>2189436.7319999998</v>
      </c>
      <c r="AF383" s="104">
        <v>160</v>
      </c>
      <c r="AG383" s="104">
        <f t="shared" si="1285"/>
        <v>4121292.6719999998</v>
      </c>
      <c r="AH383" s="104">
        <v>159</v>
      </c>
      <c r="AI383" s="104">
        <f t="shared" si="1286"/>
        <v>4095534.5927999998</v>
      </c>
      <c r="AJ383" s="104">
        <v>107</v>
      </c>
      <c r="AK383" s="105">
        <f t="shared" si="1287"/>
        <v>3307337.3692799998</v>
      </c>
      <c r="AL383" s="107">
        <v>0</v>
      </c>
      <c r="AM383" s="104">
        <f t="shared" si="1288"/>
        <v>0</v>
      </c>
      <c r="AN383" s="104">
        <v>2</v>
      </c>
      <c r="AO383" s="108">
        <f t="shared" si="1289"/>
        <v>61819.390079999997</v>
      </c>
      <c r="AP383" s="104"/>
      <c r="AQ383" s="104">
        <f t="shared" si="1290"/>
        <v>0</v>
      </c>
      <c r="AR383" s="104"/>
      <c r="AS383" s="104"/>
      <c r="AT383" s="104">
        <v>14</v>
      </c>
      <c r="AU383" s="104"/>
      <c r="AV383" s="88" t="e">
        <f>AU383-#REF!</f>
        <v>#REF!</v>
      </c>
      <c r="AW383" s="104">
        <v>56</v>
      </c>
      <c r="AX383" s="104">
        <f t="shared" si="1292"/>
        <v>1730942.92224</v>
      </c>
      <c r="AY383" s="104"/>
      <c r="AZ383" s="104">
        <f t="shared" si="1293"/>
        <v>0</v>
      </c>
      <c r="BA383" s="104"/>
      <c r="BB383" s="104">
        <f t="shared" si="1294"/>
        <v>0</v>
      </c>
      <c r="BC383" s="104">
        <v>40</v>
      </c>
      <c r="BD383" s="104"/>
      <c r="BE383" s="104"/>
      <c r="BF383" s="104">
        <f t="shared" si="1296"/>
        <v>0</v>
      </c>
      <c r="BG383" s="104">
        <v>16</v>
      </c>
      <c r="BH383" s="104"/>
      <c r="BI383" s="104">
        <v>30</v>
      </c>
      <c r="BJ383" s="108"/>
      <c r="BK383" s="104"/>
      <c r="BL383" s="104">
        <f t="shared" si="1298"/>
        <v>0</v>
      </c>
      <c r="BM383" s="104"/>
      <c r="BN383" s="104">
        <f t="shared" si="1299"/>
        <v>0</v>
      </c>
      <c r="BO383" s="104"/>
      <c r="BP383" s="104">
        <f t="shared" si="1300"/>
        <v>0</v>
      </c>
      <c r="BQ383" s="104">
        <v>13</v>
      </c>
      <c r="BR383" s="104"/>
      <c r="BS383" s="104"/>
      <c r="BT383" s="104">
        <f t="shared" si="1302"/>
        <v>0</v>
      </c>
      <c r="BU383" s="104"/>
      <c r="BV383" s="104">
        <f t="shared" si="1303"/>
        <v>0</v>
      </c>
      <c r="BW383" s="104">
        <v>30</v>
      </c>
      <c r="BX383" s="104"/>
      <c r="BY383" s="104">
        <v>19</v>
      </c>
      <c r="BZ383" s="104"/>
      <c r="CA383" s="104">
        <v>17</v>
      </c>
      <c r="CB383" s="104"/>
      <c r="CC383" s="104">
        <v>60</v>
      </c>
      <c r="CD383" s="104"/>
      <c r="CE383" s="109"/>
      <c r="CF383" s="104">
        <f t="shared" si="1308"/>
        <v>0</v>
      </c>
      <c r="CG383" s="104"/>
      <c r="CH383" s="108">
        <f t="shared" si="1309"/>
        <v>0</v>
      </c>
      <c r="CI383" s="104">
        <v>1</v>
      </c>
      <c r="CJ383" s="104">
        <f t="shared" si="1310"/>
        <v>30909.695039999999</v>
      </c>
      <c r="CK383" s="110"/>
      <c r="CL383" s="104">
        <f t="shared" si="1311"/>
        <v>0</v>
      </c>
      <c r="CM383" s="104">
        <v>12</v>
      </c>
      <c r="CN383" s="104">
        <f t="shared" si="1312"/>
        <v>370916.34048000001</v>
      </c>
      <c r="CO383" s="104"/>
      <c r="CP383" s="104">
        <f t="shared" si="1313"/>
        <v>0</v>
      </c>
      <c r="CQ383" s="104">
        <v>2</v>
      </c>
      <c r="CR383" s="108"/>
      <c r="CS383" s="104"/>
      <c r="CT383" s="104"/>
      <c r="CU383" s="105">
        <f t="shared" si="1274"/>
        <v>913</v>
      </c>
      <c r="CV383" s="105">
        <f t="shared" si="1275"/>
        <v>18226416.84192</v>
      </c>
    </row>
    <row r="384" spans="1:100" ht="30" x14ac:dyDescent="0.25">
      <c r="A384" s="76"/>
      <c r="B384" s="98">
        <v>339</v>
      </c>
      <c r="C384" s="99" t="s">
        <v>849</v>
      </c>
      <c r="D384" s="126" t="s">
        <v>850</v>
      </c>
      <c r="E384" s="80">
        <v>28004</v>
      </c>
      <c r="F384" s="101">
        <v>0.86</v>
      </c>
      <c r="G384" s="94">
        <v>0.9</v>
      </c>
      <c r="H384" s="90"/>
      <c r="I384" s="90"/>
      <c r="J384" s="90"/>
      <c r="K384" s="53"/>
      <c r="L384" s="91">
        <v>1.4</v>
      </c>
      <c r="M384" s="91">
        <v>1.68</v>
      </c>
      <c r="N384" s="91">
        <v>2.23</v>
      </c>
      <c r="O384" s="92">
        <v>2.57</v>
      </c>
      <c r="P384" s="160">
        <v>54</v>
      </c>
      <c r="Q384" s="104">
        <f t="shared" si="1278"/>
        <v>1638637.2576000001</v>
      </c>
      <c r="R384" s="104">
        <v>40</v>
      </c>
      <c r="S384" s="108">
        <f t="shared" si="1279"/>
        <v>1213805.3759999999</v>
      </c>
      <c r="T384" s="104"/>
      <c r="U384" s="104">
        <f t="shared" si="1280"/>
        <v>0</v>
      </c>
      <c r="V384" s="104"/>
      <c r="W384" s="104">
        <f t="shared" si="1281"/>
        <v>0</v>
      </c>
      <c r="X384" s="104"/>
      <c r="Y384" s="104">
        <f t="shared" si="1282"/>
        <v>0</v>
      </c>
      <c r="Z384" s="104"/>
      <c r="AA384" s="104">
        <f t="shared" si="1283"/>
        <v>0</v>
      </c>
      <c r="AB384" s="104"/>
      <c r="AC384" s="104"/>
      <c r="AD384" s="104">
        <v>30</v>
      </c>
      <c r="AE384" s="104">
        <f t="shared" si="1284"/>
        <v>910354.03200000001</v>
      </c>
      <c r="AF384" s="104">
        <v>140</v>
      </c>
      <c r="AG384" s="104">
        <f t="shared" si="1285"/>
        <v>4248318.8159999996</v>
      </c>
      <c r="AH384" s="104">
        <v>254</v>
      </c>
      <c r="AI384" s="104">
        <f t="shared" si="1286"/>
        <v>7707664.1375999991</v>
      </c>
      <c r="AJ384" s="104">
        <v>100</v>
      </c>
      <c r="AK384" s="105">
        <f t="shared" si="1287"/>
        <v>3641416.128</v>
      </c>
      <c r="AL384" s="109">
        <v>1</v>
      </c>
      <c r="AM384" s="104">
        <f>AL384*E384*F384*G384*M384</f>
        <v>36414.161279999993</v>
      </c>
      <c r="AN384" s="104">
        <v>17</v>
      </c>
      <c r="AO384" s="108">
        <f t="shared" si="1289"/>
        <v>619040.74176</v>
      </c>
      <c r="AP384" s="104"/>
      <c r="AQ384" s="104">
        <f t="shared" si="1290"/>
        <v>0</v>
      </c>
      <c r="AR384" s="104"/>
      <c r="AS384" s="104"/>
      <c r="AT384" s="104">
        <v>20</v>
      </c>
      <c r="AU384" s="104"/>
      <c r="AV384" s="88" t="e">
        <f>AU384-#REF!</f>
        <v>#REF!</v>
      </c>
      <c r="AW384" s="104">
        <v>175</v>
      </c>
      <c r="AX384" s="104">
        <f t="shared" si="1292"/>
        <v>6372478.2240000004</v>
      </c>
      <c r="AY384" s="104"/>
      <c r="AZ384" s="104">
        <f t="shared" si="1293"/>
        <v>0</v>
      </c>
      <c r="BA384" s="104"/>
      <c r="BB384" s="104">
        <f t="shared" si="1294"/>
        <v>0</v>
      </c>
      <c r="BC384" s="104">
        <v>20</v>
      </c>
      <c r="BD384" s="104"/>
      <c r="BE384" s="104"/>
      <c r="BF384" s="104">
        <f t="shared" si="1296"/>
        <v>0</v>
      </c>
      <c r="BG384" s="104">
        <v>25</v>
      </c>
      <c r="BH384" s="104"/>
      <c r="BI384" s="104">
        <v>30</v>
      </c>
      <c r="BJ384" s="108"/>
      <c r="BK384" s="104"/>
      <c r="BL384" s="104">
        <f t="shared" si="1298"/>
        <v>0</v>
      </c>
      <c r="BM384" s="104"/>
      <c r="BN384" s="104">
        <f t="shared" si="1299"/>
        <v>0</v>
      </c>
      <c r="BO384" s="104">
        <v>6</v>
      </c>
      <c r="BP384" s="104">
        <f t="shared" si="1300"/>
        <v>182070.80639999997</v>
      </c>
      <c r="BQ384" s="104">
        <v>5</v>
      </c>
      <c r="BR384" s="104"/>
      <c r="BS384" s="104"/>
      <c r="BT384" s="104">
        <f t="shared" si="1302"/>
        <v>0</v>
      </c>
      <c r="BU384" s="104"/>
      <c r="BV384" s="104">
        <f t="shared" si="1303"/>
        <v>0</v>
      </c>
      <c r="BW384" s="104">
        <v>20</v>
      </c>
      <c r="BX384" s="104"/>
      <c r="BY384" s="104">
        <v>141</v>
      </c>
      <c r="BZ384" s="104"/>
      <c r="CA384" s="104">
        <v>10</v>
      </c>
      <c r="CB384" s="104"/>
      <c r="CC384" s="104">
        <v>25</v>
      </c>
      <c r="CD384" s="104"/>
      <c r="CE384" s="109"/>
      <c r="CF384" s="104">
        <f t="shared" si="1308"/>
        <v>0</v>
      </c>
      <c r="CG384" s="104"/>
      <c r="CH384" s="108">
        <f t="shared" si="1309"/>
        <v>0</v>
      </c>
      <c r="CI384" s="104"/>
      <c r="CJ384" s="104">
        <f t="shared" si="1310"/>
        <v>0</v>
      </c>
      <c r="CK384" s="110">
        <v>1</v>
      </c>
      <c r="CL384" s="104"/>
      <c r="CM384" s="104">
        <v>8</v>
      </c>
      <c r="CN384" s="104">
        <f t="shared" si="1312"/>
        <v>291313.29023999994</v>
      </c>
      <c r="CO384" s="104"/>
      <c r="CP384" s="104">
        <f t="shared" si="1313"/>
        <v>0</v>
      </c>
      <c r="CQ384" s="104"/>
      <c r="CR384" s="108"/>
      <c r="CS384" s="104"/>
      <c r="CT384" s="104"/>
      <c r="CU384" s="105">
        <f t="shared" si="1274"/>
        <v>1122</v>
      </c>
      <c r="CV384" s="105">
        <f t="shared" si="1275"/>
        <v>26861512.970879998</v>
      </c>
    </row>
    <row r="385" spans="1:100" ht="30" x14ac:dyDescent="0.25">
      <c r="A385" s="76"/>
      <c r="B385" s="98">
        <v>340</v>
      </c>
      <c r="C385" s="99" t="s">
        <v>851</v>
      </c>
      <c r="D385" s="126" t="s">
        <v>852</v>
      </c>
      <c r="E385" s="80">
        <v>28004</v>
      </c>
      <c r="F385" s="101">
        <v>1.24</v>
      </c>
      <c r="G385" s="94">
        <v>0.85</v>
      </c>
      <c r="H385" s="90"/>
      <c r="I385" s="90"/>
      <c r="J385" s="90"/>
      <c r="K385" s="53"/>
      <c r="L385" s="91">
        <v>1.4</v>
      </c>
      <c r="M385" s="91">
        <v>1.68</v>
      </c>
      <c r="N385" s="91">
        <v>2.23</v>
      </c>
      <c r="O385" s="92">
        <v>2.57</v>
      </c>
      <c r="P385" s="160">
        <v>3</v>
      </c>
      <c r="Q385" s="104">
        <f t="shared" si="1278"/>
        <v>123968.1072</v>
      </c>
      <c r="R385" s="104">
        <v>6</v>
      </c>
      <c r="S385" s="108">
        <f t="shared" si="1279"/>
        <v>247936.2144</v>
      </c>
      <c r="T385" s="104"/>
      <c r="U385" s="104">
        <f t="shared" si="1280"/>
        <v>0</v>
      </c>
      <c r="V385" s="104"/>
      <c r="W385" s="104">
        <f t="shared" si="1281"/>
        <v>0</v>
      </c>
      <c r="X385" s="104"/>
      <c r="Y385" s="104">
        <f t="shared" si="1282"/>
        <v>0</v>
      </c>
      <c r="Z385" s="104"/>
      <c r="AA385" s="104">
        <f t="shared" si="1283"/>
        <v>0</v>
      </c>
      <c r="AB385" s="104"/>
      <c r="AC385" s="104"/>
      <c r="AD385" s="104">
        <v>10</v>
      </c>
      <c r="AE385" s="104">
        <f t="shared" si="1284"/>
        <v>413227.02399999992</v>
      </c>
      <c r="AF385" s="104">
        <v>48</v>
      </c>
      <c r="AG385" s="104">
        <f t="shared" si="1285"/>
        <v>1983489.7152</v>
      </c>
      <c r="AH385" s="104">
        <v>63</v>
      </c>
      <c r="AI385" s="104">
        <f t="shared" si="1286"/>
        <v>2603330.2511999998</v>
      </c>
      <c r="AJ385" s="104">
        <v>45</v>
      </c>
      <c r="AK385" s="105">
        <f t="shared" si="1287"/>
        <v>2231425.9295999999</v>
      </c>
      <c r="AL385" s="109">
        <v>1</v>
      </c>
      <c r="AM385" s="104">
        <f>AL385*E385*F385*G385*M385</f>
        <v>49587.242879999991</v>
      </c>
      <c r="AN385" s="104">
        <v>2</v>
      </c>
      <c r="AO385" s="108">
        <f t="shared" si="1289"/>
        <v>99174.485759999981</v>
      </c>
      <c r="AP385" s="104"/>
      <c r="AQ385" s="104">
        <f t="shared" si="1290"/>
        <v>0</v>
      </c>
      <c r="AR385" s="104"/>
      <c r="AS385" s="104"/>
      <c r="AT385" s="104">
        <v>8</v>
      </c>
      <c r="AU385" s="104"/>
      <c r="AV385" s="88" t="e">
        <f>AU385-#REF!</f>
        <v>#REF!</v>
      </c>
      <c r="AW385" s="104">
        <v>7</v>
      </c>
      <c r="AX385" s="104">
        <f t="shared" si="1292"/>
        <v>347110.70015999995</v>
      </c>
      <c r="AY385" s="104"/>
      <c r="AZ385" s="104">
        <f t="shared" si="1293"/>
        <v>0</v>
      </c>
      <c r="BA385" s="104"/>
      <c r="BB385" s="104">
        <f t="shared" si="1294"/>
        <v>0</v>
      </c>
      <c r="BC385" s="104">
        <v>10</v>
      </c>
      <c r="BD385" s="104"/>
      <c r="BE385" s="104"/>
      <c r="BF385" s="104">
        <f t="shared" si="1296"/>
        <v>0</v>
      </c>
      <c r="BG385" s="104">
        <v>3</v>
      </c>
      <c r="BH385" s="104"/>
      <c r="BI385" s="104">
        <v>16</v>
      </c>
      <c r="BJ385" s="108"/>
      <c r="BK385" s="104"/>
      <c r="BL385" s="104">
        <f t="shared" si="1298"/>
        <v>0</v>
      </c>
      <c r="BM385" s="104"/>
      <c r="BN385" s="104">
        <f t="shared" si="1299"/>
        <v>0</v>
      </c>
      <c r="BO385" s="104">
        <v>12</v>
      </c>
      <c r="BP385" s="104">
        <f t="shared" si="1300"/>
        <v>495872.42879999999</v>
      </c>
      <c r="BQ385" s="104">
        <v>1</v>
      </c>
      <c r="BR385" s="104"/>
      <c r="BS385" s="104"/>
      <c r="BT385" s="104">
        <f t="shared" si="1302"/>
        <v>0</v>
      </c>
      <c r="BU385" s="104"/>
      <c r="BV385" s="104">
        <f t="shared" si="1303"/>
        <v>0</v>
      </c>
      <c r="BW385" s="104"/>
      <c r="BX385" s="104">
        <f t="shared" si="1304"/>
        <v>0</v>
      </c>
      <c r="BY385" s="104">
        <v>1</v>
      </c>
      <c r="BZ385" s="104"/>
      <c r="CA385" s="104"/>
      <c r="CB385" s="104">
        <f t="shared" si="1306"/>
        <v>0</v>
      </c>
      <c r="CC385" s="104">
        <v>5</v>
      </c>
      <c r="CD385" s="104"/>
      <c r="CE385" s="109"/>
      <c r="CF385" s="104">
        <f t="shared" si="1308"/>
        <v>0</v>
      </c>
      <c r="CG385" s="104"/>
      <c r="CH385" s="108">
        <f t="shared" si="1309"/>
        <v>0</v>
      </c>
      <c r="CI385" s="104"/>
      <c r="CJ385" s="104">
        <f t="shared" si="1310"/>
        <v>0</v>
      </c>
      <c r="CK385" s="110"/>
      <c r="CL385" s="104">
        <f t="shared" si="1311"/>
        <v>0</v>
      </c>
      <c r="CM385" s="104">
        <v>2</v>
      </c>
      <c r="CN385" s="104">
        <f t="shared" si="1312"/>
        <v>99174.485759999981</v>
      </c>
      <c r="CO385" s="104"/>
      <c r="CP385" s="104">
        <f t="shared" si="1313"/>
        <v>0</v>
      </c>
      <c r="CQ385" s="104"/>
      <c r="CR385" s="108"/>
      <c r="CS385" s="104"/>
      <c r="CT385" s="104"/>
      <c r="CU385" s="105">
        <f t="shared" si="1274"/>
        <v>243</v>
      </c>
      <c r="CV385" s="105">
        <f t="shared" si="1275"/>
        <v>8694296.5849599987</v>
      </c>
    </row>
    <row r="386" spans="1:100" ht="30" x14ac:dyDescent="0.25">
      <c r="A386" s="76"/>
      <c r="B386" s="98">
        <v>341</v>
      </c>
      <c r="C386" s="99" t="s">
        <v>853</v>
      </c>
      <c r="D386" s="126" t="s">
        <v>854</v>
      </c>
      <c r="E386" s="80">
        <v>28004</v>
      </c>
      <c r="F386" s="101">
        <v>1.78</v>
      </c>
      <c r="G386" s="94">
        <v>0.85</v>
      </c>
      <c r="H386" s="90"/>
      <c r="I386" s="90"/>
      <c r="J386" s="90"/>
      <c r="K386" s="53"/>
      <c r="L386" s="91">
        <v>1.4</v>
      </c>
      <c r="M386" s="91">
        <v>1.68</v>
      </c>
      <c r="N386" s="91">
        <v>2.23</v>
      </c>
      <c r="O386" s="92">
        <v>2.57</v>
      </c>
      <c r="P386" s="160">
        <v>113</v>
      </c>
      <c r="Q386" s="104">
        <f t="shared" si="1278"/>
        <v>6702942.2264</v>
      </c>
      <c r="R386" s="104">
        <v>150</v>
      </c>
      <c r="S386" s="108">
        <f t="shared" si="1279"/>
        <v>8897710.9199999999</v>
      </c>
      <c r="T386" s="104"/>
      <c r="U386" s="104">
        <f t="shared" si="1280"/>
        <v>0</v>
      </c>
      <c r="V386" s="104"/>
      <c r="W386" s="104">
        <f t="shared" si="1281"/>
        <v>0</v>
      </c>
      <c r="X386" s="104"/>
      <c r="Y386" s="104">
        <f t="shared" si="1282"/>
        <v>0</v>
      </c>
      <c r="Z386" s="104"/>
      <c r="AA386" s="104">
        <f t="shared" si="1283"/>
        <v>0</v>
      </c>
      <c r="AB386" s="104"/>
      <c r="AC386" s="104"/>
      <c r="AD386" s="104">
        <v>50</v>
      </c>
      <c r="AE386" s="104">
        <f t="shared" si="1284"/>
        <v>2965903.64</v>
      </c>
      <c r="AF386" s="104">
        <v>200</v>
      </c>
      <c r="AG386" s="104">
        <f t="shared" si="1285"/>
        <v>11863614.560000001</v>
      </c>
      <c r="AH386" s="104">
        <v>143</v>
      </c>
      <c r="AI386" s="104">
        <f t="shared" si="1286"/>
        <v>8482484.4103999995</v>
      </c>
      <c r="AJ386" s="104">
        <v>20</v>
      </c>
      <c r="AK386" s="105">
        <f t="shared" si="1287"/>
        <v>1423633.7472000001</v>
      </c>
      <c r="AL386" s="107">
        <v>1</v>
      </c>
      <c r="AM386" s="104">
        <f>AL386*E386*F386*G386*M386</f>
        <v>71181.687359999996</v>
      </c>
      <c r="AN386" s="104">
        <v>17</v>
      </c>
      <c r="AO386" s="108">
        <f t="shared" si="1289"/>
        <v>1210088.6851199998</v>
      </c>
      <c r="AP386" s="104"/>
      <c r="AQ386" s="104">
        <f t="shared" si="1290"/>
        <v>0</v>
      </c>
      <c r="AR386" s="104"/>
      <c r="AS386" s="104"/>
      <c r="AT386" s="104">
        <v>9</v>
      </c>
      <c r="AU386" s="104"/>
      <c r="AV386" s="88" t="e">
        <f>AU386-#REF!</f>
        <v>#REF!</v>
      </c>
      <c r="AW386" s="104">
        <v>59</v>
      </c>
      <c r="AX386" s="104">
        <f t="shared" si="1292"/>
        <v>4199719.5542399995</v>
      </c>
      <c r="AY386" s="104"/>
      <c r="AZ386" s="104">
        <f t="shared" si="1293"/>
        <v>0</v>
      </c>
      <c r="BA386" s="104"/>
      <c r="BB386" s="104">
        <f t="shared" si="1294"/>
        <v>0</v>
      </c>
      <c r="BC386" s="104">
        <v>10</v>
      </c>
      <c r="BD386" s="104"/>
      <c r="BE386" s="104"/>
      <c r="BF386" s="104">
        <f t="shared" si="1296"/>
        <v>0</v>
      </c>
      <c r="BG386" s="104"/>
      <c r="BH386" s="104">
        <f t="shared" si="1297"/>
        <v>0</v>
      </c>
      <c r="BI386" s="104">
        <v>25</v>
      </c>
      <c r="BJ386" s="108"/>
      <c r="BK386" s="104"/>
      <c r="BL386" s="104">
        <f t="shared" si="1298"/>
        <v>0</v>
      </c>
      <c r="BM386" s="104"/>
      <c r="BN386" s="104">
        <f t="shared" si="1299"/>
        <v>0</v>
      </c>
      <c r="BO386" s="104">
        <v>81</v>
      </c>
      <c r="BP386" s="104">
        <f t="shared" si="1300"/>
        <v>4804763.8968000002</v>
      </c>
      <c r="BQ386" s="104">
        <v>3</v>
      </c>
      <c r="BR386" s="104"/>
      <c r="BS386" s="104"/>
      <c r="BT386" s="104">
        <f t="shared" si="1302"/>
        <v>0</v>
      </c>
      <c r="BU386" s="104"/>
      <c r="BV386" s="104">
        <f t="shared" si="1303"/>
        <v>0</v>
      </c>
      <c r="BW386" s="104"/>
      <c r="BX386" s="104">
        <f t="shared" si="1304"/>
        <v>0</v>
      </c>
      <c r="BY386" s="104">
        <v>45</v>
      </c>
      <c r="BZ386" s="104"/>
      <c r="CA386" s="104"/>
      <c r="CB386" s="104">
        <f t="shared" si="1306"/>
        <v>0</v>
      </c>
      <c r="CC386" s="104"/>
      <c r="CD386" s="104">
        <f t="shared" si="1307"/>
        <v>0</v>
      </c>
      <c r="CE386" s="109"/>
      <c r="CF386" s="104">
        <f t="shared" si="1308"/>
        <v>0</v>
      </c>
      <c r="CG386" s="104"/>
      <c r="CH386" s="108">
        <f t="shared" si="1309"/>
        <v>0</v>
      </c>
      <c r="CI386" s="104"/>
      <c r="CJ386" s="104">
        <f t="shared" si="1310"/>
        <v>0</v>
      </c>
      <c r="CK386" s="110"/>
      <c r="CL386" s="104">
        <f t="shared" si="1311"/>
        <v>0</v>
      </c>
      <c r="CM386" s="104">
        <v>12</v>
      </c>
      <c r="CN386" s="104">
        <f t="shared" si="1312"/>
        <v>854180.24832000001</v>
      </c>
      <c r="CO386" s="104"/>
      <c r="CP386" s="104">
        <f t="shared" si="1313"/>
        <v>0</v>
      </c>
      <c r="CQ386" s="104"/>
      <c r="CR386" s="108"/>
      <c r="CS386" s="104"/>
      <c r="CT386" s="104"/>
      <c r="CU386" s="105">
        <f t="shared" si="1274"/>
        <v>938</v>
      </c>
      <c r="CV386" s="105">
        <f t="shared" si="1275"/>
        <v>51476223.575839996</v>
      </c>
    </row>
    <row r="387" spans="1:100" ht="30" x14ac:dyDescent="0.25">
      <c r="A387" s="76"/>
      <c r="B387" s="98">
        <v>342</v>
      </c>
      <c r="C387" s="99" t="s">
        <v>855</v>
      </c>
      <c r="D387" s="126" t="s">
        <v>856</v>
      </c>
      <c r="E387" s="80">
        <v>28004</v>
      </c>
      <c r="F387" s="101">
        <v>5.6</v>
      </c>
      <c r="G387" s="94">
        <v>0.9</v>
      </c>
      <c r="H387" s="90"/>
      <c r="I387" s="90"/>
      <c r="J387" s="90"/>
      <c r="K387" s="53"/>
      <c r="L387" s="102">
        <v>1.4</v>
      </c>
      <c r="M387" s="102">
        <v>1.68</v>
      </c>
      <c r="N387" s="102">
        <v>2.23</v>
      </c>
      <c r="O387" s="103">
        <v>2.57</v>
      </c>
      <c r="P387" s="160">
        <v>1</v>
      </c>
      <c r="Q387" s="104">
        <f t="shared" ref="Q387:Q390" si="1314">(P387*$E387*$F387*$G387*$L387*$Q$11)</f>
        <v>217355.84640000001</v>
      </c>
      <c r="R387" s="104">
        <v>5</v>
      </c>
      <c r="S387" s="104">
        <f>(R387*$E387*$F387*$G387*$L387*$S$11)</f>
        <v>1086779.2320000001</v>
      </c>
      <c r="T387" s="104"/>
      <c r="U387" s="104">
        <f>(T387*$E387*$F387*$G387*$L387*$U$11)</f>
        <v>0</v>
      </c>
      <c r="V387" s="104"/>
      <c r="W387" s="105">
        <f>(V387*$E387*$F387*$G387*$L387*$W$11)</f>
        <v>0</v>
      </c>
      <c r="X387" s="104"/>
      <c r="Y387" s="104">
        <f>(X387*$E387*$F387*$G387*$L387*$Y$11)</f>
        <v>0</v>
      </c>
      <c r="Z387" s="104"/>
      <c r="AA387" s="104">
        <f>(Z387*$E387*$F387*$G387*$L387*$AA$11)</f>
        <v>0</v>
      </c>
      <c r="AB387" s="104"/>
      <c r="AC387" s="104"/>
      <c r="AD387" s="104"/>
      <c r="AE387" s="104">
        <f>(AD387*$E387*$F387*$G387*$L387*$AE$11)</f>
        <v>0</v>
      </c>
      <c r="AF387" s="104">
        <v>29</v>
      </c>
      <c r="AG387" s="105">
        <f>(AF387*$E387*$F387*$G387*$L387*$AG$11)</f>
        <v>6303319.5455999998</v>
      </c>
      <c r="AH387" s="104"/>
      <c r="AI387" s="104">
        <f>(AH387*$E387*$F387*$G387*$L387*$AI$11)</f>
        <v>0</v>
      </c>
      <c r="AJ387" s="104"/>
      <c r="AK387" s="104">
        <f>(AJ387*$E387*$F387*$G387*$M387*$AK$11)</f>
        <v>0</v>
      </c>
      <c r="AL387" s="109">
        <v>0</v>
      </c>
      <c r="AM387" s="104">
        <f>(AL387*$E387*$F387*$G387*$M387*$AM$11)</f>
        <v>0</v>
      </c>
      <c r="AN387" s="104"/>
      <c r="AO387" s="108">
        <f>(AN387*$E387*$F387*$G387*$M387*$AO$11)</f>
        <v>0</v>
      </c>
      <c r="AP387" s="104"/>
      <c r="AQ387" s="104">
        <f>(AP387*$E387*$F387*$G387*$L387*$AQ$11)</f>
        <v>0</v>
      </c>
      <c r="AR387" s="104"/>
      <c r="AS387" s="105">
        <f>(AR387*$E387*$F387*$G387*$L387*$AS$11)</f>
        <v>0</v>
      </c>
      <c r="AT387" s="104"/>
      <c r="AU387" s="104">
        <f>(AT387*$E387*$F387*$G387*$L387*$AU$11)</f>
        <v>0</v>
      </c>
      <c r="AV387" s="88" t="e">
        <f>AU387-#REF!</f>
        <v>#REF!</v>
      </c>
      <c r="AW387" s="104">
        <v>25</v>
      </c>
      <c r="AX387" s="104">
        <f>(AW387*$E387*$F387*$G387*$M387*$AX$11)</f>
        <v>6520675.3919999991</v>
      </c>
      <c r="AY387" s="104"/>
      <c r="AZ387" s="104">
        <f>(AY387*$E387*$F387*$G387*$M387*$AZ$11)</f>
        <v>0</v>
      </c>
      <c r="BA387" s="104"/>
      <c r="BB387" s="105">
        <f>(BA387*$E387*$F387*$G387*$M387*$BB$11)</f>
        <v>0</v>
      </c>
      <c r="BC387" s="104"/>
      <c r="BD387" s="104">
        <f>(BC387*$E387*$F387*$G387*$M387*$BD$11)</f>
        <v>0</v>
      </c>
      <c r="BE387" s="104"/>
      <c r="BF387" s="104">
        <f>(BE387*$E387*$F387*$G387*$M387*$BF$11)</f>
        <v>0</v>
      </c>
      <c r="BG387" s="104"/>
      <c r="BH387" s="105">
        <f>(BG387*$E387*$F387*$G387*$M387*$BH$11)</f>
        <v>0</v>
      </c>
      <c r="BI387" s="104"/>
      <c r="BJ387" s="108">
        <f>(BI387*$E387*$F387*$G387*$M387*$BJ$11)</f>
        <v>0</v>
      </c>
      <c r="BK387" s="104"/>
      <c r="BL387" s="104">
        <f>(BK387*$E387*$F387*$G387*$L387*$BL$11)</f>
        <v>0</v>
      </c>
      <c r="BM387" s="104"/>
      <c r="BN387" s="104">
        <f>(BM387*$E387*$F387*$G387*$L387*$BN$11)</f>
        <v>0</v>
      </c>
      <c r="BO387" s="104"/>
      <c r="BP387" s="104">
        <f>(BO387*$E387*$F387*$G387*$L387*$BP$11)</f>
        <v>0</v>
      </c>
      <c r="BQ387" s="104"/>
      <c r="BR387" s="104">
        <f>(BQ387*$E387*$F387*$G387*$M387*$BR$11)</f>
        <v>0</v>
      </c>
      <c r="BS387" s="104"/>
      <c r="BT387" s="105">
        <f>(BS387*$E387*$F387*$G387*$L387*$BT$11)</f>
        <v>0</v>
      </c>
      <c r="BU387" s="104"/>
      <c r="BV387" s="105">
        <f>(BU387*$E387*$F387*$G387*$L387*$BV$11)</f>
        <v>0</v>
      </c>
      <c r="BW387" s="104"/>
      <c r="BX387" s="104">
        <f>(BW387*$E387*$F387*$G387*$L387*$BX$11)</f>
        <v>0</v>
      </c>
      <c r="BY387" s="104"/>
      <c r="BZ387" s="104">
        <f>(BY387*$E387*$F387*$G387*$L387*$BZ$11)</f>
        <v>0</v>
      </c>
      <c r="CA387" s="104"/>
      <c r="CB387" s="104">
        <f>(CA387*$E387*$F387*$G387*$L387*$CB$11)</f>
        <v>0</v>
      </c>
      <c r="CC387" s="104"/>
      <c r="CD387" s="104">
        <f>(CC387*$E387*$F387*$G387*$M387*$CD$11)</f>
        <v>0</v>
      </c>
      <c r="CE387" s="109"/>
      <c r="CF387" s="104">
        <f>(CE387*$E387*$F387*$G387*$M387*$CF$11)</f>
        <v>0</v>
      </c>
      <c r="CG387" s="104"/>
      <c r="CH387" s="108"/>
      <c r="CI387" s="104"/>
      <c r="CJ387" s="104">
        <f>(CI387*$E387*$F387*$G387*$M387*$CJ$11)</f>
        <v>0</v>
      </c>
      <c r="CK387" s="110"/>
      <c r="CL387" s="104">
        <f>(CK387*$E387*$F387*$G387*$M387*$CL$11)</f>
        <v>0</v>
      </c>
      <c r="CM387" s="104"/>
      <c r="CN387" s="104">
        <f>(CM387*$E387*$F387*$G387*$M387*$CN$11)</f>
        <v>0</v>
      </c>
      <c r="CO387" s="104"/>
      <c r="CP387" s="104">
        <f>(CO387*$E387*$F387*$G387*$N387*$CP$11)</f>
        <v>0</v>
      </c>
      <c r="CQ387" s="104"/>
      <c r="CR387" s="111"/>
      <c r="CS387" s="104"/>
      <c r="CT387" s="104">
        <f t="shared" ref="CT387:CT390" si="1315">(CS387*$E387*$F387*$G387*$L387*CT$11)/12*6+(CS387*$E387*$F387*$G387*1*CT$11)/12*6</f>
        <v>0</v>
      </c>
      <c r="CU387" s="105">
        <f t="shared" si="1274"/>
        <v>60</v>
      </c>
      <c r="CV387" s="105">
        <f t="shared" si="1275"/>
        <v>14128130.015999999</v>
      </c>
    </row>
    <row r="388" spans="1:100" ht="30" x14ac:dyDescent="0.25">
      <c r="A388" s="76"/>
      <c r="B388" s="98">
        <v>343</v>
      </c>
      <c r="C388" s="99" t="s">
        <v>857</v>
      </c>
      <c r="D388" s="126" t="s">
        <v>858</v>
      </c>
      <c r="E388" s="80">
        <v>28004</v>
      </c>
      <c r="F388" s="101">
        <v>1.1299999999999999</v>
      </c>
      <c r="G388" s="89">
        <v>1</v>
      </c>
      <c r="H388" s="90"/>
      <c r="I388" s="90"/>
      <c r="J388" s="90"/>
      <c r="K388" s="53"/>
      <c r="L388" s="102">
        <v>1.4</v>
      </c>
      <c r="M388" s="102">
        <v>1.68</v>
      </c>
      <c r="N388" s="102">
        <v>2.23</v>
      </c>
      <c r="O388" s="103">
        <v>2.57</v>
      </c>
      <c r="P388" s="160">
        <v>100</v>
      </c>
      <c r="Q388" s="104">
        <f t="shared" si="1314"/>
        <v>4873256.0799999991</v>
      </c>
      <c r="R388" s="104">
        <v>46</v>
      </c>
      <c r="S388" s="104">
        <f>(R388*$E388*$F388*$G388*$L388*$S$11)</f>
        <v>2241697.7968000001</v>
      </c>
      <c r="T388" s="104">
        <v>72</v>
      </c>
      <c r="U388" s="104">
        <f>(T388*$E388*$F388*$G388*$L388*$U$11)</f>
        <v>4465674.6623999998</v>
      </c>
      <c r="V388" s="104">
        <v>30</v>
      </c>
      <c r="W388" s="105">
        <f>(V388*$E388*$F388*$G388*$L388*$W$11)</f>
        <v>1860697.7759999994</v>
      </c>
      <c r="X388" s="104">
        <v>90</v>
      </c>
      <c r="Y388" s="104">
        <f>(X388*$E388*$F388*$G388*$L388*$Y$11)</f>
        <v>5582093.3279999988</v>
      </c>
      <c r="Z388" s="104"/>
      <c r="AA388" s="104">
        <f>(Z388*$E388*$F388*$G388*$L388*$AA$11)</f>
        <v>0</v>
      </c>
      <c r="AB388" s="104"/>
      <c r="AC388" s="104"/>
      <c r="AD388" s="104">
        <v>30</v>
      </c>
      <c r="AE388" s="104">
        <f>(AD388*$E388*$F388*$G388*$L388*$AE$11)</f>
        <v>1461976.8239999998</v>
      </c>
      <c r="AF388" s="104">
        <v>70</v>
      </c>
      <c r="AG388" s="105">
        <f>(AF388*$E388*$F388*$G388*$L388*$AG$11)</f>
        <v>3411279.2559999996</v>
      </c>
      <c r="AH388" s="104">
        <v>133</v>
      </c>
      <c r="AI388" s="104">
        <f>(AH388*$E388*$F388*$G388*$L388*$AI$11)</f>
        <v>7659872.5111999987</v>
      </c>
      <c r="AJ388" s="104">
        <v>20</v>
      </c>
      <c r="AK388" s="104">
        <f>(AJ388*$E388*$F388*$G388*$M388*$AK$11)</f>
        <v>1382232.6335999998</v>
      </c>
      <c r="AL388" s="109">
        <v>39</v>
      </c>
      <c r="AM388" s="104">
        <f>(AL388*$E388*$F388*$G388*$M388*$AM$11)</f>
        <v>2902688.5305599989</v>
      </c>
      <c r="AN388" s="104">
        <v>1</v>
      </c>
      <c r="AO388" s="108">
        <f>(AN388*$E388*$F388*$G388*$M388*$AO$11)</f>
        <v>58479.07295999999</v>
      </c>
      <c r="AP388" s="104"/>
      <c r="AQ388" s="104">
        <f>(AP388*$E388*$F388*$G388*$L388*$AQ$11)</f>
        <v>0</v>
      </c>
      <c r="AR388" s="104"/>
      <c r="AS388" s="105">
        <f>(AR388*$E388*$F388*$G388*$L388*$AS$11)</f>
        <v>0</v>
      </c>
      <c r="AT388" s="104">
        <v>10</v>
      </c>
      <c r="AU388" s="104"/>
      <c r="AV388" s="88" t="e">
        <f>AU388-#REF!</f>
        <v>#REF!</v>
      </c>
      <c r="AW388" s="104">
        <v>8</v>
      </c>
      <c r="AX388" s="104">
        <f>(AW388*$E388*$F388*$G388*$M388*$AX$11)</f>
        <v>467832.58367999992</v>
      </c>
      <c r="AY388" s="104"/>
      <c r="AZ388" s="104">
        <f>(AY388*$E388*$F388*$G388*$M388*$AZ$11)</f>
        <v>0</v>
      </c>
      <c r="BA388" s="104"/>
      <c r="BB388" s="105">
        <f>(BA388*$E388*$F388*$G388*$M388*$BB$11)</f>
        <v>0</v>
      </c>
      <c r="BC388" s="104">
        <v>8</v>
      </c>
      <c r="BD388" s="104"/>
      <c r="BE388" s="104"/>
      <c r="BF388" s="104">
        <f>(BE388*$E388*$F388*$G388*$M388*$BF$11)</f>
        <v>0</v>
      </c>
      <c r="BG388" s="104"/>
      <c r="BH388" s="105">
        <f>(BG388*$E388*$F388*$G388*$M388*$BH$11)</f>
        <v>0</v>
      </c>
      <c r="BI388" s="104">
        <v>7</v>
      </c>
      <c r="BJ388" s="108"/>
      <c r="BK388" s="104"/>
      <c r="BL388" s="104">
        <f>(BK388*$E388*$F388*$G388*$L388*$BL$11)</f>
        <v>0</v>
      </c>
      <c r="BM388" s="104"/>
      <c r="BN388" s="104">
        <f>(BM388*$E388*$F388*$G388*$L388*$BN$11)</f>
        <v>0</v>
      </c>
      <c r="BO388" s="104"/>
      <c r="BP388" s="104">
        <f>(BO388*$E388*$F388*$G388*$L388*$BP$11)</f>
        <v>0</v>
      </c>
      <c r="BQ388" s="104">
        <v>7</v>
      </c>
      <c r="BR388" s="104"/>
      <c r="BS388" s="104"/>
      <c r="BT388" s="105">
        <f>(BS388*$E388*$F388*$G388*$L388*$BT$11)</f>
        <v>0</v>
      </c>
      <c r="BU388" s="104"/>
      <c r="BV388" s="105">
        <f>(BU388*$E388*$F388*$G388*$L388*$BV$11)</f>
        <v>0</v>
      </c>
      <c r="BW388" s="104"/>
      <c r="BX388" s="104">
        <f>(BW388*$E388*$F388*$G388*$L388*$BX$11)</f>
        <v>0</v>
      </c>
      <c r="BY388" s="104">
        <v>5</v>
      </c>
      <c r="BZ388" s="104"/>
      <c r="CA388" s="104"/>
      <c r="CB388" s="104">
        <f>(CA388*$E388*$F388*$G388*$L388*$CB$11)</f>
        <v>0</v>
      </c>
      <c r="CC388" s="104">
        <v>25</v>
      </c>
      <c r="CD388" s="104"/>
      <c r="CE388" s="109"/>
      <c r="CF388" s="104">
        <f>(CE388*$E388*$F388*$G388*$M388*$CF$11)</f>
        <v>0</v>
      </c>
      <c r="CG388" s="104"/>
      <c r="CH388" s="108"/>
      <c r="CI388" s="104">
        <v>1</v>
      </c>
      <c r="CJ388" s="104">
        <f>(CI388*$E388*$F388*$G388*$M388*$CJ$11)</f>
        <v>42530.234879999996</v>
      </c>
      <c r="CK388" s="110"/>
      <c r="CL388" s="104">
        <f>(CK388*$E388*$F388*$G388*$M388*$CL$11)</f>
        <v>0</v>
      </c>
      <c r="CM388" s="104">
        <v>4</v>
      </c>
      <c r="CN388" s="104">
        <f>(CM388*$E388*$F388*$G388*$M388*$CN$11)</f>
        <v>212651.17439999996</v>
      </c>
      <c r="CO388" s="104"/>
      <c r="CP388" s="104">
        <f>(CO388*$E388*$F388*$G388*$N388*$CP$11)</f>
        <v>0</v>
      </c>
      <c r="CQ388" s="104"/>
      <c r="CR388" s="111"/>
      <c r="CS388" s="104"/>
      <c r="CT388" s="104">
        <f t="shared" si="1315"/>
        <v>0</v>
      </c>
      <c r="CU388" s="105">
        <f t="shared" si="1274"/>
        <v>706</v>
      </c>
      <c r="CV388" s="105">
        <f t="shared" si="1275"/>
        <v>36622962.464479983</v>
      </c>
    </row>
    <row r="389" spans="1:100" ht="30" x14ac:dyDescent="0.25">
      <c r="A389" s="76"/>
      <c r="B389" s="98">
        <v>344</v>
      </c>
      <c r="C389" s="99" t="s">
        <v>859</v>
      </c>
      <c r="D389" s="126" t="s">
        <v>860</v>
      </c>
      <c r="E389" s="80">
        <v>28004</v>
      </c>
      <c r="F389" s="101">
        <v>1.19</v>
      </c>
      <c r="G389" s="89">
        <v>1</v>
      </c>
      <c r="H389" s="90"/>
      <c r="I389" s="90"/>
      <c r="J389" s="90"/>
      <c r="K389" s="53"/>
      <c r="L389" s="102">
        <v>1.4</v>
      </c>
      <c r="M389" s="102">
        <v>1.68</v>
      </c>
      <c r="N389" s="102">
        <v>2.23</v>
      </c>
      <c r="O389" s="103">
        <v>2.57</v>
      </c>
      <c r="P389" s="160">
        <v>15</v>
      </c>
      <c r="Q389" s="104">
        <f t="shared" si="1314"/>
        <v>769801.95600000001</v>
      </c>
      <c r="R389" s="104">
        <v>14</v>
      </c>
      <c r="S389" s="104">
        <f>(R389*$E389*$F389*$G389*$L389*$S$11)</f>
        <v>718481.82559999987</v>
      </c>
      <c r="T389" s="104">
        <v>134</v>
      </c>
      <c r="U389" s="104">
        <f>(T389*$E389*$F389*$G389*$L389*$U$11)</f>
        <v>8752414.9663999993</v>
      </c>
      <c r="V389" s="104">
        <v>20</v>
      </c>
      <c r="W389" s="105">
        <f>(V389*$E389*$F389*$G389*$L389*$W$11)</f>
        <v>1306330.5919999997</v>
      </c>
      <c r="X389" s="104">
        <v>7</v>
      </c>
      <c r="Y389" s="104">
        <f>(X389*$E389*$F389*$G389*$L389*$Y$11)</f>
        <v>457215.70719999989</v>
      </c>
      <c r="Z389" s="104"/>
      <c r="AA389" s="104">
        <f>(Z389*$E389*$F389*$G389*$L389*$AA$11)</f>
        <v>0</v>
      </c>
      <c r="AB389" s="104"/>
      <c r="AC389" s="104"/>
      <c r="AD389" s="104">
        <v>25</v>
      </c>
      <c r="AE389" s="104">
        <f>(AD389*$E389*$F389*$G389*$L389*$AE$11)</f>
        <v>1283003.26</v>
      </c>
      <c r="AF389" s="104">
        <v>200</v>
      </c>
      <c r="AG389" s="105">
        <f>(AF389*$E389*$F389*$G389*$L389*$AG$11)</f>
        <v>10264026.08</v>
      </c>
      <c r="AH389" s="104">
        <v>46</v>
      </c>
      <c r="AI389" s="104">
        <f>(AH389*$E389*$F389*$G389*$L389*$AI$11)</f>
        <v>2789948.9071999998</v>
      </c>
      <c r="AJ389" s="104">
        <v>10</v>
      </c>
      <c r="AK389" s="104">
        <f>(AJ389*$E389*$F389*$G389*$M389*$AK$11)</f>
        <v>727812.75840000005</v>
      </c>
      <c r="AL389" s="109">
        <v>6</v>
      </c>
      <c r="AM389" s="104">
        <f>(AL389*$E389*$F389*$G389*$M389*$AM$11)</f>
        <v>470279.01311999996</v>
      </c>
      <c r="AN389" s="104"/>
      <c r="AO389" s="108">
        <f>(AN389*$E389*$F389*$G389*$M389*$AO$11)</f>
        <v>0</v>
      </c>
      <c r="AP389" s="104"/>
      <c r="AQ389" s="104">
        <f>(AP389*$E389*$F389*$G389*$L389*$AQ$11)</f>
        <v>0</v>
      </c>
      <c r="AR389" s="104"/>
      <c r="AS389" s="105">
        <f>(AR389*$E389*$F389*$G389*$L389*$AS$11)</f>
        <v>0</v>
      </c>
      <c r="AT389" s="104"/>
      <c r="AU389" s="104">
        <f>(AT389*$E389*$F389*$G389*$L389*$AU$11)</f>
        <v>0</v>
      </c>
      <c r="AV389" s="88" t="e">
        <f>AU389-#REF!</f>
        <v>#REF!</v>
      </c>
      <c r="AW389" s="104">
        <v>21</v>
      </c>
      <c r="AX389" s="104">
        <f>(AW389*$E389*$F389*$G389*$M389*$AX$11)</f>
        <v>1293267.28608</v>
      </c>
      <c r="AY389" s="104"/>
      <c r="AZ389" s="104">
        <f>(AY389*$E389*$F389*$G389*$M389*$AZ$11)</f>
        <v>0</v>
      </c>
      <c r="BA389" s="104"/>
      <c r="BB389" s="105">
        <f>(BA389*$E389*$F389*$G389*$M389*$BB$11)</f>
        <v>0</v>
      </c>
      <c r="BC389" s="104"/>
      <c r="BD389" s="104">
        <f>(BC389*$E389*$F389*$G389*$M389*$BD$11)</f>
        <v>0</v>
      </c>
      <c r="BE389" s="104"/>
      <c r="BF389" s="104">
        <f>(BE389*$E389*$F389*$G389*$M389*$BF$11)</f>
        <v>0</v>
      </c>
      <c r="BG389" s="104"/>
      <c r="BH389" s="105">
        <f>(BG389*$E389*$F389*$G389*$M389*$BH$11)</f>
        <v>0</v>
      </c>
      <c r="BI389" s="104">
        <v>1</v>
      </c>
      <c r="BJ389" s="108"/>
      <c r="BK389" s="104"/>
      <c r="BL389" s="104">
        <f>(BK389*$E389*$F389*$G389*$L389*$BL$11)</f>
        <v>0</v>
      </c>
      <c r="BM389" s="104"/>
      <c r="BN389" s="104">
        <f>(BM389*$E389*$F389*$G389*$L389*$BN$11)</f>
        <v>0</v>
      </c>
      <c r="BO389" s="104"/>
      <c r="BP389" s="104">
        <f>(BO389*$E389*$F389*$G389*$L389*$BP$11)</f>
        <v>0</v>
      </c>
      <c r="BQ389" s="104">
        <v>5</v>
      </c>
      <c r="BR389" s="104"/>
      <c r="BS389" s="104"/>
      <c r="BT389" s="105">
        <f>(BS389*$E389*$F389*$G389*$L389*$BT$11)</f>
        <v>0</v>
      </c>
      <c r="BU389" s="104"/>
      <c r="BV389" s="105">
        <f>(BU389*$E389*$F389*$G389*$L389*$BV$11)</f>
        <v>0</v>
      </c>
      <c r="BW389" s="104"/>
      <c r="BX389" s="104">
        <f>(BW389*$E389*$F389*$G389*$L389*$BX$11)</f>
        <v>0</v>
      </c>
      <c r="BY389" s="104">
        <v>1</v>
      </c>
      <c r="BZ389" s="104"/>
      <c r="CA389" s="104"/>
      <c r="CB389" s="104">
        <f>(CA389*$E389*$F389*$G389*$L389*$CB$11)</f>
        <v>0</v>
      </c>
      <c r="CC389" s="104">
        <v>15</v>
      </c>
      <c r="CD389" s="104"/>
      <c r="CE389" s="109"/>
      <c r="CF389" s="104">
        <f>(CE389*$E389*$F389*$G389*$M389*$CF$11)</f>
        <v>0</v>
      </c>
      <c r="CG389" s="104"/>
      <c r="CH389" s="108"/>
      <c r="CI389" s="104"/>
      <c r="CJ389" s="104">
        <f>(CI389*$E389*$F389*$G389*$M389*$CJ$11)</f>
        <v>0</v>
      </c>
      <c r="CK389" s="110"/>
      <c r="CL389" s="104">
        <f>(CK389*$E389*$F389*$G389*$M389*$CL$11)</f>
        <v>0</v>
      </c>
      <c r="CM389" s="104">
        <v>2</v>
      </c>
      <c r="CN389" s="104">
        <f>(CM389*$E389*$F389*$G389*$M389*$CN$11)</f>
        <v>111971.1936</v>
      </c>
      <c r="CO389" s="104"/>
      <c r="CP389" s="104">
        <f>(CO389*$E389*$F389*$G389*$N389*$CP$11)</f>
        <v>0</v>
      </c>
      <c r="CQ389" s="104"/>
      <c r="CR389" s="111"/>
      <c r="CS389" s="104"/>
      <c r="CT389" s="104">
        <f t="shared" si="1315"/>
        <v>0</v>
      </c>
      <c r="CU389" s="105">
        <f t="shared" si="1274"/>
        <v>522</v>
      </c>
      <c r="CV389" s="105">
        <f t="shared" si="1275"/>
        <v>28944553.545599997</v>
      </c>
    </row>
    <row r="390" spans="1:100" ht="30" customHeight="1" x14ac:dyDescent="0.25">
      <c r="A390" s="76"/>
      <c r="B390" s="98">
        <v>345</v>
      </c>
      <c r="C390" s="99" t="s">
        <v>861</v>
      </c>
      <c r="D390" s="126" t="s">
        <v>862</v>
      </c>
      <c r="E390" s="80">
        <v>28004</v>
      </c>
      <c r="F390" s="101">
        <v>2.13</v>
      </c>
      <c r="G390" s="89">
        <v>1</v>
      </c>
      <c r="H390" s="90"/>
      <c r="I390" s="90"/>
      <c r="J390" s="90"/>
      <c r="K390" s="53"/>
      <c r="L390" s="102">
        <v>1.4</v>
      </c>
      <c r="M390" s="102">
        <v>1.68</v>
      </c>
      <c r="N390" s="102">
        <v>2.23</v>
      </c>
      <c r="O390" s="103">
        <v>2.57</v>
      </c>
      <c r="P390" s="104">
        <v>4</v>
      </c>
      <c r="Q390" s="104">
        <f t="shared" si="1314"/>
        <v>367434.88319999998</v>
      </c>
      <c r="R390" s="104">
        <v>4</v>
      </c>
      <c r="S390" s="104">
        <f>(R390*$E390*$F390*$G390*$L390*$S$11)</f>
        <v>367434.88319999998</v>
      </c>
      <c r="T390" s="104">
        <v>20</v>
      </c>
      <c r="U390" s="104">
        <f>(T390*$E390*$F390*$G390*$L390*$U$11)</f>
        <v>2338221.9839999997</v>
      </c>
      <c r="V390" s="104">
        <v>10</v>
      </c>
      <c r="W390" s="105">
        <f>(V390*$E390*$F390*$G390*$L390*$W$11)</f>
        <v>1169110.9919999999</v>
      </c>
      <c r="X390" s="104">
        <v>14</v>
      </c>
      <c r="Y390" s="104">
        <f>(X390*$E390*$F390*$G390*$L390*$Y$11)</f>
        <v>1636755.3887999996</v>
      </c>
      <c r="Z390" s="104"/>
      <c r="AA390" s="104">
        <f>(Z390*$E390*$F390*$G390*$L390*$AA$11)</f>
        <v>0</v>
      </c>
      <c r="AB390" s="104"/>
      <c r="AC390" s="104"/>
      <c r="AD390" s="104"/>
      <c r="AE390" s="104">
        <f>(AD390*$E390*$F390*$G390*$L390*$AE$11)</f>
        <v>0</v>
      </c>
      <c r="AF390" s="104">
        <v>10</v>
      </c>
      <c r="AG390" s="105">
        <f>(AF390*$E390*$F390*$G390*$L390*$AG$11)</f>
        <v>918587.20799999998</v>
      </c>
      <c r="AH390" s="104">
        <v>30</v>
      </c>
      <c r="AI390" s="104">
        <f>(AH390*$E390*$F390*$G390*$L390*$AI$11)</f>
        <v>3256809.1919999998</v>
      </c>
      <c r="AJ390" s="104">
        <v>1</v>
      </c>
      <c r="AK390" s="104">
        <f>(AJ390*$E390*$F390*$G390*$M390*$AK$11)</f>
        <v>130272.36768</v>
      </c>
      <c r="AL390" s="109">
        <v>1</v>
      </c>
      <c r="AM390" s="104">
        <f>(AL390*$E390*$F390*$G390*$M390*$AM$11)</f>
        <v>140293.31903999997</v>
      </c>
      <c r="AN390" s="104">
        <v>1</v>
      </c>
      <c r="AO390" s="108">
        <f>(AN390*$E390*$F390*$G390*$M390*$AO$11)</f>
        <v>110230.46496</v>
      </c>
      <c r="AP390" s="104"/>
      <c r="AQ390" s="104">
        <f>(AP390*$E390*$F390*$G390*$L390*$AQ$11)</f>
        <v>0</v>
      </c>
      <c r="AR390" s="104"/>
      <c r="AS390" s="105">
        <f>(AR390*$E390*$F390*$G390*$L390*$AS$11)</f>
        <v>0</v>
      </c>
      <c r="AT390" s="104"/>
      <c r="AU390" s="104">
        <f>(AT390*$E390*$F390*$G390*$L390*$AU$11)</f>
        <v>0</v>
      </c>
      <c r="AV390" s="88" t="e">
        <f>AU390-#REF!</f>
        <v>#REF!</v>
      </c>
      <c r="AW390" s="104">
        <v>0</v>
      </c>
      <c r="AX390" s="104">
        <f>(AW390*$E390*$F390*$G390*$M390*$AX$11)</f>
        <v>0</v>
      </c>
      <c r="AY390" s="104"/>
      <c r="AZ390" s="104">
        <f>(AY390*$E390*$F390*$G390*$M390*$AZ$11)</f>
        <v>0</v>
      </c>
      <c r="BA390" s="104"/>
      <c r="BB390" s="105">
        <f>(BA390*$E390*$F390*$G390*$M390*$BB$11)</f>
        <v>0</v>
      </c>
      <c r="BC390" s="104"/>
      <c r="BD390" s="104">
        <f>(BC390*$E390*$F390*$G390*$M390*$BD$11)</f>
        <v>0</v>
      </c>
      <c r="BE390" s="104"/>
      <c r="BF390" s="104">
        <f>(BE390*$E390*$F390*$G390*$M390*$BF$11)</f>
        <v>0</v>
      </c>
      <c r="BG390" s="104">
        <v>1</v>
      </c>
      <c r="BH390" s="105"/>
      <c r="BI390" s="104"/>
      <c r="BJ390" s="108">
        <f>(BI390*$E390*$F390*$G390*$M390*$BJ$11)</f>
        <v>0</v>
      </c>
      <c r="BK390" s="104"/>
      <c r="BL390" s="104">
        <f>(BK390*$E390*$F390*$G390*$L390*$BL$11)</f>
        <v>0</v>
      </c>
      <c r="BM390" s="104"/>
      <c r="BN390" s="104">
        <f>(BM390*$E390*$F390*$G390*$L390*$BN$11)</f>
        <v>0</v>
      </c>
      <c r="BO390" s="104"/>
      <c r="BP390" s="104">
        <f>(BO390*$E390*$F390*$G390*$L390*$BP$11)</f>
        <v>0</v>
      </c>
      <c r="BQ390" s="104">
        <v>1</v>
      </c>
      <c r="BR390" s="104"/>
      <c r="BS390" s="104"/>
      <c r="BT390" s="105">
        <f>(BS390*$E390*$F390*$G390*$L390*$BT$11)</f>
        <v>0</v>
      </c>
      <c r="BU390" s="104"/>
      <c r="BV390" s="105">
        <f>(BU390*$E390*$F390*$G390*$L390*$BV$11)</f>
        <v>0</v>
      </c>
      <c r="BW390" s="104"/>
      <c r="BX390" s="104">
        <f>(BW390*$E390*$F390*$G390*$L390*$BX$11)</f>
        <v>0</v>
      </c>
      <c r="BY390" s="104">
        <v>1</v>
      </c>
      <c r="BZ390" s="104"/>
      <c r="CA390" s="104"/>
      <c r="CB390" s="104">
        <f>(CA390*$E390*$F390*$G390*$L390*$CB$11)</f>
        <v>0</v>
      </c>
      <c r="CC390" s="104"/>
      <c r="CD390" s="104">
        <f>(CC390*$E390*$F390*$G390*$M390*$CD$11)</f>
        <v>0</v>
      </c>
      <c r="CE390" s="109"/>
      <c r="CF390" s="104">
        <f>(CE390*$E390*$F390*$G390*$M390*$CF$11)</f>
        <v>0</v>
      </c>
      <c r="CG390" s="104"/>
      <c r="CH390" s="108"/>
      <c r="CI390" s="104"/>
      <c r="CJ390" s="104">
        <f>(CI390*$E390*$F390*$G390*$M390*$CJ$11)</f>
        <v>0</v>
      </c>
      <c r="CK390" s="110"/>
      <c r="CL390" s="104">
        <f>(CK390*$E390*$F390*$G390*$M390*$CL$11)</f>
        <v>0</v>
      </c>
      <c r="CM390" s="104"/>
      <c r="CN390" s="104">
        <f>(CM390*$E390*$F390*$G390*$M390*$CN$11)</f>
        <v>0</v>
      </c>
      <c r="CO390" s="104"/>
      <c r="CP390" s="104">
        <f>(CO390*$E390*$F390*$G390*$N390*$CP$11)</f>
        <v>0</v>
      </c>
      <c r="CQ390" s="104"/>
      <c r="CR390" s="111"/>
      <c r="CS390" s="104"/>
      <c r="CT390" s="104">
        <f t="shared" si="1315"/>
        <v>0</v>
      </c>
      <c r="CU390" s="105">
        <f t="shared" si="1274"/>
        <v>98</v>
      </c>
      <c r="CV390" s="105">
        <f t="shared" si="1275"/>
        <v>10435150.682879999</v>
      </c>
    </row>
    <row r="391" spans="1:100" ht="30" customHeight="1" x14ac:dyDescent="0.25">
      <c r="A391" s="76"/>
      <c r="B391" s="98">
        <v>346</v>
      </c>
      <c r="C391" s="233" t="s">
        <v>863</v>
      </c>
      <c r="D391" s="231" t="s">
        <v>864</v>
      </c>
      <c r="E391" s="80">
        <v>28004</v>
      </c>
      <c r="F391" s="232">
        <v>2.36</v>
      </c>
      <c r="G391" s="89">
        <v>1</v>
      </c>
      <c r="H391" s="90"/>
      <c r="I391" s="90"/>
      <c r="J391" s="90"/>
      <c r="K391" s="238">
        <v>0.34649999999999997</v>
      </c>
      <c r="L391" s="102">
        <v>1.4</v>
      </c>
      <c r="M391" s="102">
        <v>1.68</v>
      </c>
      <c r="N391" s="102">
        <v>2.23</v>
      </c>
      <c r="O391" s="103">
        <v>2.57</v>
      </c>
      <c r="P391" s="104">
        <v>10</v>
      </c>
      <c r="Q391" s="117">
        <f t="shared" ref="Q391:Q392" si="1316">(P391*$E391*$F391*((1-$K391)+$K391*$L391*$Q$11*$G391))</f>
        <v>784554.35118399991</v>
      </c>
      <c r="R391" s="104">
        <v>0</v>
      </c>
      <c r="S391" s="117">
        <f>(R391*$E391*$F391*((1-$K391)+$K391*$L391*$S$11*$G391))</f>
        <v>0</v>
      </c>
      <c r="T391" s="104"/>
      <c r="U391" s="117">
        <f t="shared" ref="U391:U392" si="1317">(T391*$E391*$F391*((1-$K391)+$K391*$L391*U$11*$G391))</f>
        <v>0</v>
      </c>
      <c r="V391" s="104"/>
      <c r="W391" s="117">
        <f>(V391*$E391*$F391*((1-$K391)+$K391*$L391*$W$11*$G391))</f>
        <v>0</v>
      </c>
      <c r="X391" s="104"/>
      <c r="Y391" s="117">
        <f>(X391*$E391*$F391*((1-$K391)+$K391*$L391*$Y$11*$G391))</f>
        <v>0</v>
      </c>
      <c r="Z391" s="104"/>
      <c r="AA391" s="117">
        <f>(Z391*$E391*$F391*((1-$K391)+$K391*$L391*$AA$11*$G391))</f>
        <v>0</v>
      </c>
      <c r="AB391" s="104"/>
      <c r="AC391" s="104"/>
      <c r="AD391" s="104"/>
      <c r="AE391" s="117">
        <f t="shared" ref="AE391:AE392" si="1318">(AD391*$E391*$F391*((1-$K391)+$K391*$L391*AE$11*$G391))</f>
        <v>0</v>
      </c>
      <c r="AF391" s="104">
        <v>0</v>
      </c>
      <c r="AG391" s="117">
        <f t="shared" ref="AG391:AG392" si="1319">(AF391*$E391*$F391*((1-$K391)+$K391*$G391*AG$11*$L391))</f>
        <v>0</v>
      </c>
      <c r="AH391" s="104"/>
      <c r="AI391" s="117">
        <f t="shared" ref="AI391:AI392" si="1320">(AH391*$E391*$F391*((1-$K391)+$K391*$G391*AI$11*$L391))</f>
        <v>0</v>
      </c>
      <c r="AJ391" s="104"/>
      <c r="AK391" s="117">
        <f t="shared" ref="AK391:AK392" si="1321">(AJ391*$E391*$F391*((1-$K391)+$K391*$G391*AK$11*$M391))</f>
        <v>0</v>
      </c>
      <c r="AL391" s="109"/>
      <c r="AM391" s="117">
        <f>(AL391*$E391*$F391*((1-$K391)+$K391*$M391*$AM$11*G391))</f>
        <v>0</v>
      </c>
      <c r="AN391" s="104"/>
      <c r="AO391" s="117">
        <f t="shared" ref="AO391:AO392" si="1322">(AN391*$E391*$F391*((1-$K391)+$K391*$G391*AO$11*$M391))</f>
        <v>0</v>
      </c>
      <c r="AP391" s="104"/>
      <c r="AQ391" s="104"/>
      <c r="AR391" s="104"/>
      <c r="AS391" s="105"/>
      <c r="AT391" s="104"/>
      <c r="AU391" s="117">
        <f t="shared" ref="AU391:AU392" si="1323">(AT391*$E391*$F391*((1-$K391)+$K391*$G391*AU$11*$L391))</f>
        <v>0</v>
      </c>
      <c r="AV391" s="88" t="e">
        <f>AU391-#REF!</f>
        <v>#REF!</v>
      </c>
      <c r="AW391" s="104"/>
      <c r="AX391" s="104"/>
      <c r="AY391" s="104"/>
      <c r="AZ391" s="117">
        <f t="shared" ref="AZ391:AZ392" si="1324">(AY391*$E391*$F391*((1-$K391)+$K391*$G391*AZ$11*$M391))</f>
        <v>0</v>
      </c>
      <c r="BA391" s="104"/>
      <c r="BB391" s="105"/>
      <c r="BC391" s="104"/>
      <c r="BD391" s="117">
        <f t="shared" ref="BD391:BD392" si="1325">(BC391*$E391*$F391*((1-$K391)+$K391*$G391*BD$11*$M391))</f>
        <v>0</v>
      </c>
      <c r="BE391" s="104"/>
      <c r="BF391" s="117">
        <f t="shared" ref="BF391:BF392" si="1326">(BE391*$E391*$F391*((1-$K391)+$K391*$G391*BF$11*$M391))</f>
        <v>0</v>
      </c>
      <c r="BG391" s="104"/>
      <c r="BH391" s="117">
        <f t="shared" ref="BH391:BH392" si="1327">(BG391*$E391*$F391*((1-$K391)+$K391*$G391*BH$11*$M391))</f>
        <v>0</v>
      </c>
      <c r="BI391" s="104"/>
      <c r="BJ391" s="117">
        <f t="shared" ref="BJ391:BJ392" si="1328">(BI391*$E391*$F391*((1-$K391)+$K391*$G391*BJ$11*$M391))</f>
        <v>0</v>
      </c>
      <c r="BK391" s="104"/>
      <c r="BL391" s="117">
        <f t="shared" ref="BL391:BL392" si="1329">(BK391*$E391*$F391*((1-$K391)+$K391*$G391*BL$11*$L391))</f>
        <v>0</v>
      </c>
      <c r="BM391" s="104"/>
      <c r="BN391" s="117">
        <f t="shared" ref="BN391:BN392" si="1330">(BM391*$E391*$F391*((1-$K391)+$K391*$G391*BN$11*$L391))</f>
        <v>0</v>
      </c>
      <c r="BO391" s="104"/>
      <c r="BP391" s="104"/>
      <c r="BQ391" s="104"/>
      <c r="BR391" s="117">
        <f t="shared" ref="BR391:BR392" si="1331">(BQ391*$E391*$F391*((1-$K391)+$K391*$G391*BR$11*$M391))</f>
        <v>0</v>
      </c>
      <c r="BS391" s="104"/>
      <c r="BT391" s="105"/>
      <c r="BU391" s="104"/>
      <c r="BV391" s="117">
        <f t="shared" ref="BV391:BV392" si="1332">(BU391*$E391*$F391*((1-$K391)+$K391*$G391*BV$11*$L391))</f>
        <v>0</v>
      </c>
      <c r="BW391" s="104"/>
      <c r="BX391" s="117">
        <f t="shared" ref="BX391:BX392" si="1333">(BW391*$E391*$F391*((1-$K391)+$K391*$G391*BX$11*$L391))</f>
        <v>0</v>
      </c>
      <c r="BY391" s="104"/>
      <c r="BZ391" s="117">
        <f t="shared" ref="BZ391:BZ392" si="1334">(BY391*$E391*$F391*((1-$K391)+$K391*$G391*BZ$11*$L391))</f>
        <v>0</v>
      </c>
      <c r="CA391" s="104"/>
      <c r="CB391" s="118">
        <f>CA391*$E391*$F391*((1-$K391)+$K391*$L391*$CB$11*$G391)</f>
        <v>0</v>
      </c>
      <c r="CC391" s="104"/>
      <c r="CD391" s="117">
        <f t="shared" ref="CD391:CD392" si="1335">(CC391*$E391*$F391*((1-$K391)+$K391*$G391*CD$11*$M391))</f>
        <v>0</v>
      </c>
      <c r="CE391" s="109"/>
      <c r="CF391" s="117">
        <f t="shared" ref="CF391:CF392" si="1336">(CE391*$E391*$F391*((1-$K391)+$K391*$G391*CF$11*$M391))</f>
        <v>0</v>
      </c>
      <c r="CG391" s="104"/>
      <c r="CH391" s="108"/>
      <c r="CI391" s="104"/>
      <c r="CJ391" s="104"/>
      <c r="CK391" s="110"/>
      <c r="CL391" s="117">
        <f t="shared" ref="CL391:CL392" si="1337">((CK391*$E391*$F391*((1-$K391)+$K391*$G391*CL$11*$M391)))</f>
        <v>0</v>
      </c>
      <c r="CM391" s="104"/>
      <c r="CN391" s="117">
        <f t="shared" ref="CN391:CN392" si="1338">(CM391*$E391*$F391*((1-$K391)+$K391*$G391*CN$11*$M391))</f>
        <v>0</v>
      </c>
      <c r="CO391" s="104"/>
      <c r="CP391" s="117">
        <f t="shared" ref="CP391:CP392" si="1339">(CO391*$E391*$F391*((1-$K391)+$K391*$G391*CP$11*$N391))</f>
        <v>0</v>
      </c>
      <c r="CQ391" s="104"/>
      <c r="CR391" s="117"/>
      <c r="CS391" s="104"/>
      <c r="CT391" s="104"/>
      <c r="CU391" s="105">
        <f t="shared" si="1274"/>
        <v>10</v>
      </c>
      <c r="CV391" s="118">
        <f t="shared" si="1275"/>
        <v>784554.35118399991</v>
      </c>
    </row>
    <row r="392" spans="1:100" ht="30" customHeight="1" x14ac:dyDescent="0.25">
      <c r="A392" s="76"/>
      <c r="B392" s="98">
        <v>347</v>
      </c>
      <c r="C392" s="233" t="s">
        <v>865</v>
      </c>
      <c r="D392" s="231" t="s">
        <v>866</v>
      </c>
      <c r="E392" s="80">
        <v>28004</v>
      </c>
      <c r="F392" s="232">
        <v>2.69</v>
      </c>
      <c r="G392" s="89">
        <v>1</v>
      </c>
      <c r="H392" s="90"/>
      <c r="I392" s="90"/>
      <c r="J392" s="90"/>
      <c r="K392" s="238">
        <v>0.38579999999999998</v>
      </c>
      <c r="L392" s="102">
        <v>1.4</v>
      </c>
      <c r="M392" s="102">
        <v>1.68</v>
      </c>
      <c r="N392" s="102">
        <v>2.23</v>
      </c>
      <c r="O392" s="103">
        <v>2.57</v>
      </c>
      <c r="P392" s="104">
        <v>10</v>
      </c>
      <c r="Q392" s="117">
        <f t="shared" si="1316"/>
        <v>910245.6789232</v>
      </c>
      <c r="R392" s="104">
        <v>0</v>
      </c>
      <c r="S392" s="117">
        <f>(R392*$E392*$F392*((1-$K392)+$K392*$L392*$S$11*$G392))</f>
        <v>0</v>
      </c>
      <c r="T392" s="104"/>
      <c r="U392" s="117">
        <f t="shared" si="1317"/>
        <v>0</v>
      </c>
      <c r="V392" s="104"/>
      <c r="W392" s="117">
        <f>(V392*$E392*$F392*((1-$K392)+$K392*$L392*$W$11*$G392))</f>
        <v>0</v>
      </c>
      <c r="X392" s="104"/>
      <c r="Y392" s="117">
        <f>(X392*$E392*$F392*((1-$K392)+$K392*$L392*$Y$11*$G392))</f>
        <v>0</v>
      </c>
      <c r="Z392" s="104"/>
      <c r="AA392" s="117">
        <f>(Z392*$E392*$F392*((1-$K392)+$K392*$L392*$AA$11*$G392))</f>
        <v>0</v>
      </c>
      <c r="AB392" s="104"/>
      <c r="AC392" s="104"/>
      <c r="AD392" s="104"/>
      <c r="AE392" s="117">
        <f t="shared" si="1318"/>
        <v>0</v>
      </c>
      <c r="AF392" s="104">
        <v>0</v>
      </c>
      <c r="AG392" s="117">
        <f t="shared" si="1319"/>
        <v>0</v>
      </c>
      <c r="AH392" s="104"/>
      <c r="AI392" s="117">
        <f t="shared" si="1320"/>
        <v>0</v>
      </c>
      <c r="AJ392" s="104"/>
      <c r="AK392" s="117">
        <f t="shared" si="1321"/>
        <v>0</v>
      </c>
      <c r="AL392" s="109"/>
      <c r="AM392" s="117">
        <f>(AL392*$E392*$F392*((1-$K392)+$K392*$M392*$AM$11*G392))</f>
        <v>0</v>
      </c>
      <c r="AN392" s="104"/>
      <c r="AO392" s="117">
        <f t="shared" si="1322"/>
        <v>0</v>
      </c>
      <c r="AP392" s="104"/>
      <c r="AQ392" s="104"/>
      <c r="AR392" s="104"/>
      <c r="AS392" s="105"/>
      <c r="AT392" s="104"/>
      <c r="AU392" s="117">
        <f t="shared" si="1323"/>
        <v>0</v>
      </c>
      <c r="AV392" s="88" t="e">
        <f>AU392-#REF!</f>
        <v>#REF!</v>
      </c>
      <c r="AW392" s="104"/>
      <c r="AX392" s="104"/>
      <c r="AY392" s="104"/>
      <c r="AZ392" s="117">
        <f t="shared" si="1324"/>
        <v>0</v>
      </c>
      <c r="BA392" s="104"/>
      <c r="BB392" s="105"/>
      <c r="BC392" s="104"/>
      <c r="BD392" s="117">
        <f t="shared" si="1325"/>
        <v>0</v>
      </c>
      <c r="BE392" s="104"/>
      <c r="BF392" s="117">
        <f t="shared" si="1326"/>
        <v>0</v>
      </c>
      <c r="BG392" s="104"/>
      <c r="BH392" s="117">
        <f t="shared" si="1327"/>
        <v>0</v>
      </c>
      <c r="BI392" s="104"/>
      <c r="BJ392" s="117">
        <f t="shared" si="1328"/>
        <v>0</v>
      </c>
      <c r="BK392" s="104"/>
      <c r="BL392" s="117">
        <f t="shared" si="1329"/>
        <v>0</v>
      </c>
      <c r="BM392" s="104"/>
      <c r="BN392" s="117">
        <f t="shared" si="1330"/>
        <v>0</v>
      </c>
      <c r="BO392" s="104"/>
      <c r="BP392" s="104"/>
      <c r="BQ392" s="104"/>
      <c r="BR392" s="117">
        <f t="shared" si="1331"/>
        <v>0</v>
      </c>
      <c r="BS392" s="104"/>
      <c r="BT392" s="105"/>
      <c r="BU392" s="104"/>
      <c r="BV392" s="117">
        <f t="shared" si="1332"/>
        <v>0</v>
      </c>
      <c r="BW392" s="104"/>
      <c r="BX392" s="117">
        <f t="shared" si="1333"/>
        <v>0</v>
      </c>
      <c r="BY392" s="104"/>
      <c r="BZ392" s="117">
        <f t="shared" si="1334"/>
        <v>0</v>
      </c>
      <c r="CA392" s="104"/>
      <c r="CB392" s="118">
        <f>CA392*$E392*$F392*((1-$K392)+$K392*$L392*$CB$11*$G392)</f>
        <v>0</v>
      </c>
      <c r="CC392" s="104"/>
      <c r="CD392" s="117">
        <f t="shared" si="1335"/>
        <v>0</v>
      </c>
      <c r="CE392" s="109"/>
      <c r="CF392" s="117">
        <f t="shared" si="1336"/>
        <v>0</v>
      </c>
      <c r="CG392" s="104"/>
      <c r="CH392" s="108"/>
      <c r="CI392" s="104"/>
      <c r="CJ392" s="104"/>
      <c r="CK392" s="110"/>
      <c r="CL392" s="117">
        <f t="shared" si="1337"/>
        <v>0</v>
      </c>
      <c r="CM392" s="104"/>
      <c r="CN392" s="117">
        <f t="shared" si="1338"/>
        <v>0</v>
      </c>
      <c r="CO392" s="104"/>
      <c r="CP392" s="117">
        <f t="shared" si="1339"/>
        <v>0</v>
      </c>
      <c r="CQ392" s="104"/>
      <c r="CR392" s="117"/>
      <c r="CS392" s="104"/>
      <c r="CT392" s="104"/>
      <c r="CU392" s="105">
        <f t="shared" si="1274"/>
        <v>10</v>
      </c>
      <c r="CV392" s="118">
        <f t="shared" si="1275"/>
        <v>910245.6789232</v>
      </c>
    </row>
    <row r="393" spans="1:100" ht="15.75" customHeight="1" x14ac:dyDescent="0.25">
      <c r="A393" s="93">
        <v>33</v>
      </c>
      <c r="B393" s="119"/>
      <c r="C393" s="78" t="s">
        <v>867</v>
      </c>
      <c r="D393" s="127" t="s">
        <v>868</v>
      </c>
      <c r="E393" s="80">
        <v>28004</v>
      </c>
      <c r="F393" s="120">
        <v>1.95</v>
      </c>
      <c r="G393" s="94"/>
      <c r="H393" s="90"/>
      <c r="I393" s="90"/>
      <c r="J393" s="90"/>
      <c r="K393" s="95"/>
      <c r="L393" s="96">
        <v>1.4</v>
      </c>
      <c r="M393" s="96">
        <v>1.68</v>
      </c>
      <c r="N393" s="96">
        <v>2.23</v>
      </c>
      <c r="O393" s="97">
        <v>2.57</v>
      </c>
      <c r="P393" s="87">
        <f t="shared" ref="P393:CA393" si="1340">SUM(P394:P401)</f>
        <v>8</v>
      </c>
      <c r="Q393" s="87">
        <f t="shared" si="1340"/>
        <v>700972.60464000003</v>
      </c>
      <c r="R393" s="87">
        <f t="shared" si="1340"/>
        <v>353</v>
      </c>
      <c r="S393" s="87">
        <f t="shared" si="1340"/>
        <v>41828536.971759997</v>
      </c>
      <c r="T393" s="87">
        <f t="shared" si="1340"/>
        <v>0</v>
      </c>
      <c r="U393" s="87">
        <f t="shared" si="1340"/>
        <v>0</v>
      </c>
      <c r="V393" s="87">
        <f t="shared" si="1340"/>
        <v>0</v>
      </c>
      <c r="W393" s="87">
        <f t="shared" si="1340"/>
        <v>0</v>
      </c>
      <c r="X393" s="87">
        <f t="shared" si="1340"/>
        <v>0</v>
      </c>
      <c r="Y393" s="87">
        <f t="shared" si="1340"/>
        <v>0</v>
      </c>
      <c r="Z393" s="87">
        <f t="shared" si="1340"/>
        <v>0</v>
      </c>
      <c r="AA393" s="87">
        <f t="shared" si="1340"/>
        <v>0</v>
      </c>
      <c r="AB393" s="87">
        <f t="shared" si="1340"/>
        <v>0</v>
      </c>
      <c r="AC393" s="87">
        <f t="shared" si="1340"/>
        <v>0</v>
      </c>
      <c r="AD393" s="87">
        <f t="shared" si="1340"/>
        <v>2</v>
      </c>
      <c r="AE393" s="87">
        <f t="shared" si="1340"/>
        <v>90823.69296</v>
      </c>
      <c r="AF393" s="87">
        <f t="shared" si="1340"/>
        <v>20</v>
      </c>
      <c r="AG393" s="87">
        <f t="shared" si="1340"/>
        <v>1921270.4280000003</v>
      </c>
      <c r="AH393" s="87">
        <f t="shared" si="1340"/>
        <v>33</v>
      </c>
      <c r="AI393" s="87">
        <f t="shared" si="1340"/>
        <v>4245319.5876000002</v>
      </c>
      <c r="AJ393" s="87">
        <f t="shared" si="1340"/>
        <v>37</v>
      </c>
      <c r="AK393" s="87">
        <f t="shared" si="1340"/>
        <v>2705812.1213759999</v>
      </c>
      <c r="AL393" s="87">
        <f t="shared" si="1340"/>
        <v>0</v>
      </c>
      <c r="AM393" s="87">
        <f t="shared" si="1340"/>
        <v>0</v>
      </c>
      <c r="AN393" s="87">
        <f t="shared" si="1340"/>
        <v>0</v>
      </c>
      <c r="AO393" s="87">
        <f t="shared" si="1340"/>
        <v>0</v>
      </c>
      <c r="AP393" s="87">
        <f t="shared" si="1340"/>
        <v>0</v>
      </c>
      <c r="AQ393" s="87">
        <f t="shared" si="1340"/>
        <v>0</v>
      </c>
      <c r="AR393" s="87">
        <f t="shared" si="1340"/>
        <v>0</v>
      </c>
      <c r="AS393" s="87">
        <f t="shared" si="1340"/>
        <v>0</v>
      </c>
      <c r="AT393" s="87">
        <f t="shared" si="1340"/>
        <v>32</v>
      </c>
      <c r="AU393" s="87">
        <f t="shared" si="1340"/>
        <v>0</v>
      </c>
      <c r="AV393" s="88" t="e">
        <f>AU393-#REF!</f>
        <v>#REF!</v>
      </c>
      <c r="AW393" s="87">
        <f t="shared" si="1340"/>
        <v>169</v>
      </c>
      <c r="AX393" s="87">
        <f t="shared" si="1340"/>
        <v>25629876.888</v>
      </c>
      <c r="AY393" s="87">
        <f t="shared" si="1340"/>
        <v>0</v>
      </c>
      <c r="AZ393" s="87">
        <f t="shared" si="1340"/>
        <v>0</v>
      </c>
      <c r="BA393" s="87">
        <f t="shared" si="1340"/>
        <v>0</v>
      </c>
      <c r="BB393" s="87">
        <f t="shared" si="1340"/>
        <v>0</v>
      </c>
      <c r="BC393" s="87">
        <f t="shared" si="1340"/>
        <v>20</v>
      </c>
      <c r="BD393" s="87"/>
      <c r="BE393" s="87">
        <f t="shared" si="1340"/>
        <v>2</v>
      </c>
      <c r="BF393" s="87">
        <f t="shared" si="1340"/>
        <v>81974.204928000006</v>
      </c>
      <c r="BG393" s="87">
        <f t="shared" si="1340"/>
        <v>14</v>
      </c>
      <c r="BH393" s="87"/>
      <c r="BI393" s="87">
        <f t="shared" si="1340"/>
        <v>9</v>
      </c>
      <c r="BJ393" s="87"/>
      <c r="BK393" s="87">
        <f t="shared" si="1340"/>
        <v>0</v>
      </c>
      <c r="BL393" s="87">
        <f t="shared" si="1340"/>
        <v>0</v>
      </c>
      <c r="BM393" s="87">
        <f t="shared" si="1340"/>
        <v>0</v>
      </c>
      <c r="BN393" s="87">
        <f t="shared" si="1340"/>
        <v>0</v>
      </c>
      <c r="BO393" s="87">
        <f t="shared" si="1340"/>
        <v>0</v>
      </c>
      <c r="BP393" s="87">
        <f t="shared" si="1340"/>
        <v>0</v>
      </c>
      <c r="BQ393" s="87">
        <f t="shared" si="1340"/>
        <v>17</v>
      </c>
      <c r="BR393" s="87"/>
      <c r="BS393" s="87">
        <f t="shared" si="1340"/>
        <v>0</v>
      </c>
      <c r="BT393" s="87">
        <f t="shared" si="1340"/>
        <v>0</v>
      </c>
      <c r="BU393" s="87">
        <f t="shared" si="1340"/>
        <v>0</v>
      </c>
      <c r="BV393" s="87">
        <f t="shared" si="1340"/>
        <v>0</v>
      </c>
      <c r="BW393" s="87">
        <f t="shared" si="1340"/>
        <v>28</v>
      </c>
      <c r="BX393" s="87"/>
      <c r="BY393" s="87">
        <f t="shared" si="1340"/>
        <v>54</v>
      </c>
      <c r="BZ393" s="87">
        <f t="shared" si="1340"/>
        <v>0</v>
      </c>
      <c r="CA393" s="87">
        <f t="shared" si="1340"/>
        <v>41</v>
      </c>
      <c r="CB393" s="87">
        <f t="shared" ref="CB393:CT393" si="1341">SUM(CB394:CB401)</f>
        <v>0</v>
      </c>
      <c r="CC393" s="87">
        <f t="shared" si="1341"/>
        <v>25</v>
      </c>
      <c r="CD393" s="87"/>
      <c r="CE393" s="87">
        <f t="shared" si="1341"/>
        <v>0</v>
      </c>
      <c r="CF393" s="87">
        <f t="shared" si="1341"/>
        <v>0</v>
      </c>
      <c r="CG393" s="87">
        <f t="shared" si="1341"/>
        <v>0</v>
      </c>
      <c r="CH393" s="87">
        <f t="shared" si="1341"/>
        <v>0</v>
      </c>
      <c r="CI393" s="87">
        <f t="shared" si="1341"/>
        <v>0</v>
      </c>
      <c r="CJ393" s="87">
        <f t="shared" si="1341"/>
        <v>0</v>
      </c>
      <c r="CK393" s="87">
        <f t="shared" si="1341"/>
        <v>2</v>
      </c>
      <c r="CL393" s="87"/>
      <c r="CM393" s="87">
        <f t="shared" si="1341"/>
        <v>19</v>
      </c>
      <c r="CN393" s="87">
        <f t="shared" si="1341"/>
        <v>2740236.2064</v>
      </c>
      <c r="CO393" s="87">
        <f t="shared" si="1341"/>
        <v>2</v>
      </c>
      <c r="CP393" s="87"/>
      <c r="CQ393" s="87">
        <f t="shared" si="1341"/>
        <v>11</v>
      </c>
      <c r="CR393" s="87"/>
      <c r="CS393" s="87">
        <f t="shared" si="1341"/>
        <v>0</v>
      </c>
      <c r="CT393" s="87">
        <f t="shared" si="1341"/>
        <v>0</v>
      </c>
      <c r="CU393" s="87">
        <f>SUM(CU394:CU401)</f>
        <v>898</v>
      </c>
      <c r="CV393" s="87">
        <f t="shared" ref="CV393" si="1342">SUM(CV394:CV401)</f>
        <v>79944822.705663994</v>
      </c>
    </row>
    <row r="394" spans="1:100" ht="18.75" x14ac:dyDescent="0.25">
      <c r="A394" s="76"/>
      <c r="B394" s="98">
        <v>348</v>
      </c>
      <c r="C394" s="99" t="s">
        <v>869</v>
      </c>
      <c r="D394" s="126" t="s">
        <v>870</v>
      </c>
      <c r="E394" s="80">
        <v>28004</v>
      </c>
      <c r="F394" s="101">
        <v>1.17</v>
      </c>
      <c r="G394" s="94">
        <v>0.9</v>
      </c>
      <c r="H394" s="90"/>
      <c r="I394" s="90"/>
      <c r="J394" s="90"/>
      <c r="K394" s="53"/>
      <c r="L394" s="102">
        <v>1.4</v>
      </c>
      <c r="M394" s="102">
        <v>1.68</v>
      </c>
      <c r="N394" s="102">
        <v>2.23</v>
      </c>
      <c r="O394" s="103">
        <v>2.57</v>
      </c>
      <c r="P394" s="104">
        <v>3</v>
      </c>
      <c r="Q394" s="104">
        <f t="shared" ref="Q394:Q401" si="1343">(P394*$E394*$F394*$G394*$L394*$Q$11)</f>
        <v>136235.53943999999</v>
      </c>
      <c r="R394" s="104">
        <v>5</v>
      </c>
      <c r="S394" s="104">
        <f t="shared" ref="S394:S401" si="1344">(R394*$E394*$F394*$G394*$L394*$S$11)</f>
        <v>227059.23240000001</v>
      </c>
      <c r="T394" s="104"/>
      <c r="U394" s="104">
        <f t="shared" ref="U394:U401" si="1345">(T394*$E394*$F394*$G394*$L394*$U$11)</f>
        <v>0</v>
      </c>
      <c r="V394" s="104"/>
      <c r="W394" s="105">
        <f t="shared" ref="W394:W401" si="1346">(V394*$E394*$F394*$G394*$L394*$W$11)</f>
        <v>0</v>
      </c>
      <c r="X394" s="104"/>
      <c r="Y394" s="104">
        <f t="shared" ref="Y394:Y401" si="1347">(X394*$E394*$F394*$G394*$L394*$Y$11)</f>
        <v>0</v>
      </c>
      <c r="Z394" s="104"/>
      <c r="AA394" s="104">
        <f t="shared" ref="AA394:AA401" si="1348">(Z394*$E394*$F394*$G394*$L394*$AA$11)</f>
        <v>0</v>
      </c>
      <c r="AB394" s="104"/>
      <c r="AC394" s="104"/>
      <c r="AD394" s="104">
        <v>2</v>
      </c>
      <c r="AE394" s="104">
        <f t="shared" ref="AE394:AE401" si="1349">(AD394*$E394*$F394*$G394*$L394*$AE$11)</f>
        <v>90823.69296</v>
      </c>
      <c r="AF394" s="104">
        <v>5</v>
      </c>
      <c r="AG394" s="105">
        <f t="shared" ref="AG394:AG401" si="1350">(AF394*$E394*$F394*$G394*$L394*$AG$11)</f>
        <v>227059.23240000001</v>
      </c>
      <c r="AH394" s="104">
        <v>2</v>
      </c>
      <c r="AI394" s="104">
        <f t="shared" ref="AI394:AI401" si="1351">(AH394*$E394*$F394*$G394*$L394*$AI$11)</f>
        <v>107337.09167999998</v>
      </c>
      <c r="AJ394" s="104">
        <v>2</v>
      </c>
      <c r="AK394" s="104">
        <f t="shared" ref="AK394:AK401" si="1352">(AJ394*$E394*$F394*$G394*$M394*$AK$11)</f>
        <v>128804.510016</v>
      </c>
      <c r="AL394" s="109"/>
      <c r="AM394" s="104">
        <f t="shared" ref="AM394:AM401" si="1353">(AL394*$E394*$F394*$G394*$M394*$AM$11)</f>
        <v>0</v>
      </c>
      <c r="AN394" s="104"/>
      <c r="AO394" s="108">
        <f t="shared" ref="AO394:AO401" si="1354">(AN394*$E394*$F394*$G394*$M394*$AO$11)</f>
        <v>0</v>
      </c>
      <c r="AP394" s="104"/>
      <c r="AQ394" s="104">
        <f t="shared" ref="AQ394:AQ401" si="1355">(AP394*$E394*$F394*$G394*$L394*$AQ$11)</f>
        <v>0</v>
      </c>
      <c r="AR394" s="104"/>
      <c r="AS394" s="105">
        <f t="shared" ref="AS394:AS401" si="1356">(AR394*$E394*$F394*$G394*$L394*$AS$11)</f>
        <v>0</v>
      </c>
      <c r="AT394" s="104">
        <v>5</v>
      </c>
      <c r="AU394" s="104"/>
      <c r="AV394" s="88" t="e">
        <f>AU394-#REF!</f>
        <v>#REF!</v>
      </c>
      <c r="AW394" s="104">
        <v>0</v>
      </c>
      <c r="AX394" s="104">
        <f t="shared" ref="AX394:AX401" si="1357">(AW394*$E394*$F394*$G394*$M394*$AX$11)</f>
        <v>0</v>
      </c>
      <c r="AY394" s="104"/>
      <c r="AZ394" s="104">
        <f t="shared" ref="AZ394:AZ401" si="1358">(AY394*$E394*$F394*$G394*$M394*$AZ$11)</f>
        <v>0</v>
      </c>
      <c r="BA394" s="104"/>
      <c r="BB394" s="105">
        <f t="shared" ref="BB394:BB401" si="1359">(BA394*$E394*$F394*$G394*$M394*$BB$11)</f>
        <v>0</v>
      </c>
      <c r="BC394" s="104">
        <v>4</v>
      </c>
      <c r="BD394" s="104"/>
      <c r="BE394" s="104"/>
      <c r="BF394" s="104">
        <f t="shared" ref="BF394:BF401" si="1360">(BE394*$E394*$F394*$G394*$M394*$BF$11)</f>
        <v>0</v>
      </c>
      <c r="BG394" s="104">
        <v>2</v>
      </c>
      <c r="BH394" s="105"/>
      <c r="BI394" s="104">
        <v>1</v>
      </c>
      <c r="BJ394" s="108"/>
      <c r="BK394" s="104"/>
      <c r="BL394" s="104">
        <f t="shared" ref="BL394:BL401" si="1361">(BK394*$E394*$F394*$G394*$L394*$BL$11)</f>
        <v>0</v>
      </c>
      <c r="BM394" s="104"/>
      <c r="BN394" s="104">
        <f t="shared" ref="BN394:BN401" si="1362">(BM394*$E394*$F394*$G394*$L394*$BN$11)</f>
        <v>0</v>
      </c>
      <c r="BO394" s="104"/>
      <c r="BP394" s="104">
        <f t="shared" ref="BP394:BP401" si="1363">(BO394*$E394*$F394*$G394*$L394*$BP$11)</f>
        <v>0</v>
      </c>
      <c r="BQ394" s="104">
        <v>4</v>
      </c>
      <c r="BR394" s="104"/>
      <c r="BS394" s="104"/>
      <c r="BT394" s="105">
        <f t="shared" ref="BT394:BT401" si="1364">(BS394*$E394*$F394*$G394*$L394*$BT$11)</f>
        <v>0</v>
      </c>
      <c r="BU394" s="104"/>
      <c r="BV394" s="105">
        <f t="shared" ref="BV394:BV401" si="1365">(BU394*$E394*$F394*$G394*$L394*$BV$11)</f>
        <v>0</v>
      </c>
      <c r="BW394" s="104">
        <v>8</v>
      </c>
      <c r="BX394" s="104"/>
      <c r="BY394" s="104">
        <v>9</v>
      </c>
      <c r="BZ394" s="104"/>
      <c r="CA394" s="104">
        <v>2</v>
      </c>
      <c r="CB394" s="104"/>
      <c r="CC394" s="104">
        <v>5</v>
      </c>
      <c r="CD394" s="104"/>
      <c r="CE394" s="109"/>
      <c r="CF394" s="104">
        <f t="shared" ref="CF394:CF401" si="1366">(CE394*$E394*$F394*$G394*$M394*$CF$11)</f>
        <v>0</v>
      </c>
      <c r="CG394" s="104"/>
      <c r="CH394" s="108"/>
      <c r="CI394" s="104"/>
      <c r="CJ394" s="104">
        <f t="shared" ref="CJ394:CJ401" si="1367">(CI394*$E394*$F394*$G394*$M394*$CJ$11)</f>
        <v>0</v>
      </c>
      <c r="CK394" s="110"/>
      <c r="CL394" s="104">
        <f t="shared" ref="CL394:CL401" si="1368">(CK394*$E394*$F394*$G394*$M394*$CL$11)</f>
        <v>0</v>
      </c>
      <c r="CM394" s="104">
        <v>1</v>
      </c>
      <c r="CN394" s="104">
        <f t="shared" ref="CN394:CN401" si="1369">(CM394*$E394*$F394*$G394*$M394*$CN$11)</f>
        <v>49540.19616</v>
      </c>
      <c r="CO394" s="104">
        <v>1</v>
      </c>
      <c r="CP394" s="104"/>
      <c r="CQ394" s="104">
        <v>2</v>
      </c>
      <c r="CR394" s="111"/>
      <c r="CS394" s="104"/>
      <c r="CT394" s="104">
        <f t="shared" ref="CT394:CT401" si="1370">(CS394*$E394*$F394*$G394*$L394*CT$11)/12*6+(CS394*$E394*$F394*$G394*1*CT$11)/12*6</f>
        <v>0</v>
      </c>
      <c r="CU394" s="105">
        <f t="shared" ref="CU394:CV401" si="1371">SUM(P394,R394,T394,V394,X394,Z394,AB394,AD394,AF394,AL394,BO394,AH394,AR394,CA394,AT394,AW394,AJ394,BA394,AN394,BC394,CC394,BE394,BG394,BI394,BQ394,BK394,BM394,BS394,BU394,BW394,BY394,CE394,AY394,AP394,CG394,CI394,CK394,CM394,CO394,CQ394,CS394)</f>
        <v>63</v>
      </c>
      <c r="CV394" s="105">
        <f t="shared" si="1371"/>
        <v>966859.49505600007</v>
      </c>
    </row>
    <row r="395" spans="1:100" ht="18.75" x14ac:dyDescent="0.25">
      <c r="A395" s="76"/>
      <c r="B395" s="98">
        <v>349</v>
      </c>
      <c r="C395" s="99" t="s">
        <v>871</v>
      </c>
      <c r="D395" s="126" t="s">
        <v>872</v>
      </c>
      <c r="E395" s="80">
        <v>28004</v>
      </c>
      <c r="F395" s="101">
        <v>2.91</v>
      </c>
      <c r="G395" s="94">
        <v>0.9</v>
      </c>
      <c r="H395" s="157"/>
      <c r="I395" s="157"/>
      <c r="J395" s="157"/>
      <c r="K395" s="53"/>
      <c r="L395" s="102">
        <v>1.4</v>
      </c>
      <c r="M395" s="102">
        <v>1.68</v>
      </c>
      <c r="N395" s="102">
        <v>2.23</v>
      </c>
      <c r="O395" s="103">
        <v>2.57</v>
      </c>
      <c r="P395" s="104">
        <v>5</v>
      </c>
      <c r="Q395" s="104">
        <f t="shared" si="1343"/>
        <v>564737.06520000007</v>
      </c>
      <c r="R395" s="104">
        <v>15</v>
      </c>
      <c r="S395" s="104">
        <f t="shared" si="1344"/>
        <v>1694211.1956000002</v>
      </c>
      <c r="T395" s="104"/>
      <c r="U395" s="104">
        <f t="shared" si="1345"/>
        <v>0</v>
      </c>
      <c r="V395" s="104"/>
      <c r="W395" s="105">
        <f t="shared" si="1346"/>
        <v>0</v>
      </c>
      <c r="X395" s="104"/>
      <c r="Y395" s="104">
        <f t="shared" si="1347"/>
        <v>0</v>
      </c>
      <c r="Z395" s="104"/>
      <c r="AA395" s="104">
        <f t="shared" si="1348"/>
        <v>0</v>
      </c>
      <c r="AB395" s="104"/>
      <c r="AC395" s="104"/>
      <c r="AD395" s="104"/>
      <c r="AE395" s="104">
        <f t="shared" si="1349"/>
        <v>0</v>
      </c>
      <c r="AF395" s="104">
        <v>15</v>
      </c>
      <c r="AG395" s="105">
        <f t="shared" si="1350"/>
        <v>1694211.1956000002</v>
      </c>
      <c r="AH395" s="104">
        <v>31</v>
      </c>
      <c r="AI395" s="104">
        <f t="shared" si="1351"/>
        <v>4137982.4959200006</v>
      </c>
      <c r="AJ395" s="104">
        <v>5</v>
      </c>
      <c r="AK395" s="104">
        <f t="shared" si="1352"/>
        <v>800899.83791999996</v>
      </c>
      <c r="AL395" s="109"/>
      <c r="AM395" s="104">
        <f t="shared" si="1353"/>
        <v>0</v>
      </c>
      <c r="AN395" s="104"/>
      <c r="AO395" s="108">
        <f t="shared" si="1354"/>
        <v>0</v>
      </c>
      <c r="AP395" s="104"/>
      <c r="AQ395" s="104">
        <f t="shared" si="1355"/>
        <v>0</v>
      </c>
      <c r="AR395" s="104"/>
      <c r="AS395" s="105">
        <f t="shared" si="1356"/>
        <v>0</v>
      </c>
      <c r="AT395" s="104">
        <v>14</v>
      </c>
      <c r="AU395" s="104"/>
      <c r="AV395" s="88" t="e">
        <f>AU395-#REF!</f>
        <v>#REF!</v>
      </c>
      <c r="AW395" s="104">
        <v>22</v>
      </c>
      <c r="AX395" s="104">
        <f t="shared" si="1357"/>
        <v>2981811.704256</v>
      </c>
      <c r="AY395" s="104"/>
      <c r="AZ395" s="104">
        <f t="shared" si="1358"/>
        <v>0</v>
      </c>
      <c r="BA395" s="104"/>
      <c r="BB395" s="105">
        <f t="shared" si="1359"/>
        <v>0</v>
      </c>
      <c r="BC395" s="104">
        <v>2</v>
      </c>
      <c r="BD395" s="104"/>
      <c r="BE395" s="104"/>
      <c r="BF395" s="104">
        <f t="shared" si="1360"/>
        <v>0</v>
      </c>
      <c r="BG395" s="104">
        <v>5</v>
      </c>
      <c r="BH395" s="105"/>
      <c r="BI395" s="104">
        <v>5</v>
      </c>
      <c r="BJ395" s="108"/>
      <c r="BK395" s="104"/>
      <c r="BL395" s="104">
        <f t="shared" si="1361"/>
        <v>0</v>
      </c>
      <c r="BM395" s="104"/>
      <c r="BN395" s="104">
        <f t="shared" si="1362"/>
        <v>0</v>
      </c>
      <c r="BO395" s="104"/>
      <c r="BP395" s="104">
        <f t="shared" si="1363"/>
        <v>0</v>
      </c>
      <c r="BQ395" s="104">
        <v>5</v>
      </c>
      <c r="BR395" s="104"/>
      <c r="BS395" s="104"/>
      <c r="BT395" s="105">
        <f t="shared" si="1364"/>
        <v>0</v>
      </c>
      <c r="BU395" s="104"/>
      <c r="BV395" s="105">
        <f t="shared" si="1365"/>
        <v>0</v>
      </c>
      <c r="BW395" s="104">
        <v>10</v>
      </c>
      <c r="BX395" s="104"/>
      <c r="BY395" s="104">
        <v>36</v>
      </c>
      <c r="BZ395" s="104"/>
      <c r="CA395" s="104">
        <v>12</v>
      </c>
      <c r="CB395" s="104"/>
      <c r="CC395" s="104">
        <v>5</v>
      </c>
      <c r="CD395" s="104"/>
      <c r="CE395" s="109"/>
      <c r="CF395" s="104">
        <f t="shared" si="1366"/>
        <v>0</v>
      </c>
      <c r="CG395" s="104"/>
      <c r="CH395" s="108"/>
      <c r="CI395" s="104"/>
      <c r="CJ395" s="104">
        <f t="shared" si="1367"/>
        <v>0</v>
      </c>
      <c r="CK395" s="110"/>
      <c r="CL395" s="104">
        <f t="shared" si="1368"/>
        <v>0</v>
      </c>
      <c r="CM395" s="104">
        <v>7</v>
      </c>
      <c r="CN395" s="104">
        <f t="shared" si="1369"/>
        <v>862507.51775999996</v>
      </c>
      <c r="CO395" s="104"/>
      <c r="CP395" s="104">
        <f t="shared" ref="CP394:CP401" si="1372">(CO395*$E395*$F395*$G395*$N395*$CP$11)</f>
        <v>0</v>
      </c>
      <c r="CQ395" s="104">
        <v>5</v>
      </c>
      <c r="CR395" s="111"/>
      <c r="CS395" s="104"/>
      <c r="CT395" s="104">
        <f t="shared" si="1370"/>
        <v>0</v>
      </c>
      <c r="CU395" s="105">
        <f t="shared" si="1371"/>
        <v>199</v>
      </c>
      <c r="CV395" s="105">
        <f t="shared" si="1371"/>
        <v>12736361.012256</v>
      </c>
    </row>
    <row r="396" spans="1:100" ht="18.75" x14ac:dyDescent="0.25">
      <c r="A396" s="76"/>
      <c r="B396" s="98">
        <v>350</v>
      </c>
      <c r="C396" s="99" t="s">
        <v>873</v>
      </c>
      <c r="D396" s="126" t="s">
        <v>874</v>
      </c>
      <c r="E396" s="80">
        <v>28004</v>
      </c>
      <c r="F396" s="101">
        <v>1.21</v>
      </c>
      <c r="G396" s="94">
        <v>0.8</v>
      </c>
      <c r="H396" s="90"/>
      <c r="I396" s="90"/>
      <c r="J396" s="90"/>
      <c r="K396" s="53"/>
      <c r="L396" s="102">
        <v>1.4</v>
      </c>
      <c r="M396" s="102">
        <v>1.68</v>
      </c>
      <c r="N396" s="102">
        <v>2.23</v>
      </c>
      <c r="O396" s="103">
        <v>2.57</v>
      </c>
      <c r="P396" s="104">
        <v>0</v>
      </c>
      <c r="Q396" s="104">
        <f t="shared" si="1343"/>
        <v>0</v>
      </c>
      <c r="R396" s="104">
        <v>115</v>
      </c>
      <c r="S396" s="104">
        <f t="shared" si="1344"/>
        <v>4800804.1312000006</v>
      </c>
      <c r="T396" s="104"/>
      <c r="U396" s="104">
        <f t="shared" si="1345"/>
        <v>0</v>
      </c>
      <c r="V396" s="104"/>
      <c r="W396" s="105">
        <f t="shared" si="1346"/>
        <v>0</v>
      </c>
      <c r="X396" s="104"/>
      <c r="Y396" s="104">
        <f t="shared" si="1347"/>
        <v>0</v>
      </c>
      <c r="Z396" s="104"/>
      <c r="AA396" s="104">
        <f t="shared" si="1348"/>
        <v>0</v>
      </c>
      <c r="AB396" s="104"/>
      <c r="AC396" s="104"/>
      <c r="AD396" s="104"/>
      <c r="AE396" s="104">
        <f t="shared" si="1349"/>
        <v>0</v>
      </c>
      <c r="AF396" s="104">
        <v>0</v>
      </c>
      <c r="AG396" s="105">
        <f t="shared" si="1350"/>
        <v>0</v>
      </c>
      <c r="AH396" s="104"/>
      <c r="AI396" s="104">
        <f t="shared" si="1351"/>
        <v>0</v>
      </c>
      <c r="AJ396" s="104">
        <v>30</v>
      </c>
      <c r="AK396" s="104">
        <f t="shared" si="1352"/>
        <v>1776107.7734399999</v>
      </c>
      <c r="AL396" s="109"/>
      <c r="AM396" s="104">
        <f t="shared" si="1353"/>
        <v>0</v>
      </c>
      <c r="AN396" s="104"/>
      <c r="AO396" s="108">
        <f t="shared" si="1354"/>
        <v>0</v>
      </c>
      <c r="AP396" s="104"/>
      <c r="AQ396" s="104">
        <f t="shared" si="1355"/>
        <v>0</v>
      </c>
      <c r="AR396" s="104"/>
      <c r="AS396" s="105">
        <f t="shared" si="1356"/>
        <v>0</v>
      </c>
      <c r="AT396" s="104">
        <v>5</v>
      </c>
      <c r="AU396" s="104"/>
      <c r="AV396" s="88" t="e">
        <f>AU396-#REF!</f>
        <v>#REF!</v>
      </c>
      <c r="AW396" s="104">
        <v>57</v>
      </c>
      <c r="AX396" s="104">
        <f t="shared" si="1357"/>
        <v>2855434.8049919996</v>
      </c>
      <c r="AY396" s="104"/>
      <c r="AZ396" s="104">
        <f t="shared" si="1358"/>
        <v>0</v>
      </c>
      <c r="BA396" s="104"/>
      <c r="BB396" s="105">
        <f t="shared" si="1359"/>
        <v>0</v>
      </c>
      <c r="BC396" s="104">
        <v>8</v>
      </c>
      <c r="BD396" s="104"/>
      <c r="BE396" s="104">
        <v>2</v>
      </c>
      <c r="BF396" s="104">
        <f t="shared" si="1360"/>
        <v>81974.204928000006</v>
      </c>
      <c r="BG396" s="104">
        <v>4</v>
      </c>
      <c r="BH396" s="105"/>
      <c r="BI396" s="104"/>
      <c r="BJ396" s="108">
        <f t="shared" ref="BJ394:BJ401" si="1373">(BI396*$E396*$F396*$G396*$M396*$BJ$11)</f>
        <v>0</v>
      </c>
      <c r="BK396" s="104"/>
      <c r="BL396" s="104">
        <f t="shared" si="1361"/>
        <v>0</v>
      </c>
      <c r="BM396" s="104"/>
      <c r="BN396" s="104">
        <f t="shared" si="1362"/>
        <v>0</v>
      </c>
      <c r="BO396" s="104"/>
      <c r="BP396" s="104">
        <f t="shared" si="1363"/>
        <v>0</v>
      </c>
      <c r="BQ396" s="104">
        <v>4</v>
      </c>
      <c r="BR396" s="104"/>
      <c r="BS396" s="104"/>
      <c r="BT396" s="105">
        <f t="shared" si="1364"/>
        <v>0</v>
      </c>
      <c r="BU396" s="104"/>
      <c r="BV396" s="105">
        <f t="shared" si="1365"/>
        <v>0</v>
      </c>
      <c r="BW396" s="104">
        <v>10</v>
      </c>
      <c r="BX396" s="104"/>
      <c r="BY396" s="104">
        <v>1</v>
      </c>
      <c r="BZ396" s="104"/>
      <c r="CA396" s="104">
        <v>16</v>
      </c>
      <c r="CB396" s="104"/>
      <c r="CC396" s="104">
        <v>5</v>
      </c>
      <c r="CD396" s="104"/>
      <c r="CE396" s="109"/>
      <c r="CF396" s="104">
        <f t="shared" si="1366"/>
        <v>0</v>
      </c>
      <c r="CG396" s="104"/>
      <c r="CH396" s="108"/>
      <c r="CI396" s="104"/>
      <c r="CJ396" s="104">
        <f t="shared" si="1367"/>
        <v>0</v>
      </c>
      <c r="CK396" s="110">
        <v>1</v>
      </c>
      <c r="CL396" s="104"/>
      <c r="CM396" s="104">
        <v>2</v>
      </c>
      <c r="CN396" s="104">
        <f t="shared" si="1369"/>
        <v>91082.449919999999</v>
      </c>
      <c r="CO396" s="104">
        <v>1</v>
      </c>
      <c r="CP396" s="104"/>
      <c r="CQ396" s="104">
        <v>2</v>
      </c>
      <c r="CR396" s="111"/>
      <c r="CS396" s="104"/>
      <c r="CT396" s="104">
        <f t="shared" si="1370"/>
        <v>0</v>
      </c>
      <c r="CU396" s="105">
        <f t="shared" si="1371"/>
        <v>263</v>
      </c>
      <c r="CV396" s="105">
        <f t="shared" si="1371"/>
        <v>9605403.36448</v>
      </c>
    </row>
    <row r="397" spans="1:100" ht="18.75" x14ac:dyDescent="0.25">
      <c r="A397" s="76"/>
      <c r="B397" s="98">
        <v>351</v>
      </c>
      <c r="C397" s="99" t="s">
        <v>875</v>
      </c>
      <c r="D397" s="126" t="s">
        <v>876</v>
      </c>
      <c r="E397" s="80">
        <v>28004</v>
      </c>
      <c r="F397" s="101">
        <v>2.0299999999999998</v>
      </c>
      <c r="G397" s="94">
        <v>0.85</v>
      </c>
      <c r="H397" s="157"/>
      <c r="I397" s="157"/>
      <c r="J397" s="157"/>
      <c r="K397" s="53"/>
      <c r="L397" s="102">
        <v>1.4</v>
      </c>
      <c r="M397" s="102">
        <v>1.68</v>
      </c>
      <c r="N397" s="102">
        <v>2.23</v>
      </c>
      <c r="O397" s="103">
        <v>2.57</v>
      </c>
      <c r="P397" s="104"/>
      <c r="Q397" s="104">
        <f t="shared" si="1343"/>
        <v>0</v>
      </c>
      <c r="R397" s="104">
        <v>96</v>
      </c>
      <c r="S397" s="104">
        <f t="shared" si="1344"/>
        <v>7143762.1516799992</v>
      </c>
      <c r="T397" s="104"/>
      <c r="U397" s="104">
        <f t="shared" si="1345"/>
        <v>0</v>
      </c>
      <c r="V397" s="104"/>
      <c r="W397" s="105">
        <f t="shared" si="1346"/>
        <v>0</v>
      </c>
      <c r="X397" s="104"/>
      <c r="Y397" s="104">
        <f t="shared" si="1347"/>
        <v>0</v>
      </c>
      <c r="Z397" s="104"/>
      <c r="AA397" s="104">
        <f t="shared" si="1348"/>
        <v>0</v>
      </c>
      <c r="AB397" s="104"/>
      <c r="AC397" s="104"/>
      <c r="AD397" s="104"/>
      <c r="AE397" s="104">
        <f t="shared" si="1349"/>
        <v>0</v>
      </c>
      <c r="AF397" s="104">
        <v>0</v>
      </c>
      <c r="AG397" s="105">
        <f t="shared" si="1350"/>
        <v>0</v>
      </c>
      <c r="AH397" s="104"/>
      <c r="AI397" s="104">
        <f t="shared" si="1351"/>
        <v>0</v>
      </c>
      <c r="AJ397" s="104"/>
      <c r="AK397" s="104">
        <f t="shared" si="1352"/>
        <v>0</v>
      </c>
      <c r="AL397" s="109"/>
      <c r="AM397" s="104">
        <f t="shared" si="1353"/>
        <v>0</v>
      </c>
      <c r="AN397" s="104"/>
      <c r="AO397" s="108">
        <f t="shared" si="1354"/>
        <v>0</v>
      </c>
      <c r="AP397" s="104"/>
      <c r="AQ397" s="104">
        <f t="shared" si="1355"/>
        <v>0</v>
      </c>
      <c r="AR397" s="104"/>
      <c r="AS397" s="105">
        <f t="shared" si="1356"/>
        <v>0</v>
      </c>
      <c r="AT397" s="104">
        <v>5</v>
      </c>
      <c r="AU397" s="104"/>
      <c r="AV397" s="88" t="e">
        <f>AU397-#REF!</f>
        <v>#REF!</v>
      </c>
      <c r="AW397" s="104">
        <v>20</v>
      </c>
      <c r="AX397" s="104">
        <f t="shared" si="1357"/>
        <v>1785940.53792</v>
      </c>
      <c r="AY397" s="104"/>
      <c r="AZ397" s="104">
        <f t="shared" si="1358"/>
        <v>0</v>
      </c>
      <c r="BA397" s="104"/>
      <c r="BB397" s="105">
        <f t="shared" si="1359"/>
        <v>0</v>
      </c>
      <c r="BC397" s="104">
        <v>6</v>
      </c>
      <c r="BD397" s="104"/>
      <c r="BE397" s="104"/>
      <c r="BF397" s="104">
        <f t="shared" si="1360"/>
        <v>0</v>
      </c>
      <c r="BG397" s="104">
        <v>3</v>
      </c>
      <c r="BH397" s="105"/>
      <c r="BI397" s="104"/>
      <c r="BJ397" s="108">
        <f t="shared" si="1373"/>
        <v>0</v>
      </c>
      <c r="BK397" s="104"/>
      <c r="BL397" s="104">
        <f t="shared" si="1361"/>
        <v>0</v>
      </c>
      <c r="BM397" s="104"/>
      <c r="BN397" s="104">
        <f t="shared" si="1362"/>
        <v>0</v>
      </c>
      <c r="BO397" s="104"/>
      <c r="BP397" s="104">
        <f t="shared" si="1363"/>
        <v>0</v>
      </c>
      <c r="BQ397" s="104">
        <v>2</v>
      </c>
      <c r="BR397" s="104"/>
      <c r="BS397" s="104"/>
      <c r="BT397" s="105">
        <f t="shared" si="1364"/>
        <v>0</v>
      </c>
      <c r="BU397" s="104"/>
      <c r="BV397" s="105">
        <f t="shared" si="1365"/>
        <v>0</v>
      </c>
      <c r="BW397" s="104"/>
      <c r="BX397" s="104">
        <f t="shared" ref="BX394:BX401" si="1374">(BW397*$E397*$F397*$G397*$L397*$BX$11)</f>
        <v>0</v>
      </c>
      <c r="BY397" s="104">
        <v>1</v>
      </c>
      <c r="BZ397" s="104"/>
      <c r="CA397" s="104"/>
      <c r="CB397" s="104">
        <f t="shared" ref="CB394:CB401" si="1375">(CA397*$E397*$F397*$G397*$L397*$CB$11)</f>
        <v>0</v>
      </c>
      <c r="CC397" s="104">
        <v>3</v>
      </c>
      <c r="CD397" s="104"/>
      <c r="CE397" s="109"/>
      <c r="CF397" s="104">
        <f t="shared" si="1366"/>
        <v>0</v>
      </c>
      <c r="CG397" s="104"/>
      <c r="CH397" s="108"/>
      <c r="CI397" s="104"/>
      <c r="CJ397" s="104">
        <f t="shared" si="1367"/>
        <v>0</v>
      </c>
      <c r="CK397" s="110">
        <v>1</v>
      </c>
      <c r="CL397" s="104"/>
      <c r="CM397" s="104">
        <v>3</v>
      </c>
      <c r="CN397" s="104">
        <f t="shared" si="1369"/>
        <v>243537.34607999996</v>
      </c>
      <c r="CO397" s="104"/>
      <c r="CP397" s="104">
        <f t="shared" si="1372"/>
        <v>0</v>
      </c>
      <c r="CQ397" s="104">
        <v>2</v>
      </c>
      <c r="CR397" s="111"/>
      <c r="CS397" s="104"/>
      <c r="CT397" s="104">
        <f t="shared" si="1370"/>
        <v>0</v>
      </c>
      <c r="CU397" s="105">
        <f t="shared" si="1371"/>
        <v>142</v>
      </c>
      <c r="CV397" s="105">
        <f t="shared" si="1371"/>
        <v>9173240.0356799979</v>
      </c>
    </row>
    <row r="398" spans="1:100" ht="18.75" x14ac:dyDescent="0.25">
      <c r="A398" s="76"/>
      <c r="B398" s="98">
        <v>352</v>
      </c>
      <c r="C398" s="99" t="s">
        <v>877</v>
      </c>
      <c r="D398" s="126" t="s">
        <v>878</v>
      </c>
      <c r="E398" s="80">
        <v>28004</v>
      </c>
      <c r="F398" s="101">
        <v>3.54</v>
      </c>
      <c r="G398" s="94">
        <v>0.9</v>
      </c>
      <c r="H398" s="188"/>
      <c r="I398" s="188"/>
      <c r="J398" s="188"/>
      <c r="K398" s="53"/>
      <c r="L398" s="102">
        <v>1.4</v>
      </c>
      <c r="M398" s="102">
        <v>1.68</v>
      </c>
      <c r="N398" s="102">
        <v>2.23</v>
      </c>
      <c r="O398" s="103">
        <v>2.57</v>
      </c>
      <c r="P398" s="104"/>
      <c r="Q398" s="104">
        <f t="shared" si="1343"/>
        <v>0</v>
      </c>
      <c r="R398" s="104">
        <v>58</v>
      </c>
      <c r="S398" s="104">
        <f t="shared" si="1344"/>
        <v>7969196.8540800018</v>
      </c>
      <c r="T398" s="104"/>
      <c r="U398" s="104">
        <f t="shared" si="1345"/>
        <v>0</v>
      </c>
      <c r="V398" s="104"/>
      <c r="W398" s="105">
        <f t="shared" si="1346"/>
        <v>0</v>
      </c>
      <c r="X398" s="104"/>
      <c r="Y398" s="104">
        <f t="shared" si="1347"/>
        <v>0</v>
      </c>
      <c r="Z398" s="104"/>
      <c r="AA398" s="104">
        <f t="shared" si="1348"/>
        <v>0</v>
      </c>
      <c r="AB398" s="104"/>
      <c r="AC398" s="104"/>
      <c r="AD398" s="104"/>
      <c r="AE398" s="104">
        <f t="shared" si="1349"/>
        <v>0</v>
      </c>
      <c r="AF398" s="104">
        <v>0</v>
      </c>
      <c r="AG398" s="105">
        <f t="shared" si="1350"/>
        <v>0</v>
      </c>
      <c r="AH398" s="104"/>
      <c r="AI398" s="104">
        <f t="shared" si="1351"/>
        <v>0</v>
      </c>
      <c r="AJ398" s="104"/>
      <c r="AK398" s="104">
        <f t="shared" si="1352"/>
        <v>0</v>
      </c>
      <c r="AL398" s="109"/>
      <c r="AM398" s="104">
        <f t="shared" si="1353"/>
        <v>0</v>
      </c>
      <c r="AN398" s="104"/>
      <c r="AO398" s="108">
        <f t="shared" si="1354"/>
        <v>0</v>
      </c>
      <c r="AP398" s="104"/>
      <c r="AQ398" s="104">
        <f t="shared" si="1355"/>
        <v>0</v>
      </c>
      <c r="AR398" s="104"/>
      <c r="AS398" s="105">
        <f t="shared" si="1356"/>
        <v>0</v>
      </c>
      <c r="AT398" s="104">
        <v>3</v>
      </c>
      <c r="AU398" s="104"/>
      <c r="AV398" s="88" t="e">
        <f>AU398-#REF!</f>
        <v>#REF!</v>
      </c>
      <c r="AW398" s="104">
        <v>40</v>
      </c>
      <c r="AX398" s="104">
        <f t="shared" si="1357"/>
        <v>6595197.3964800006</v>
      </c>
      <c r="AY398" s="104"/>
      <c r="AZ398" s="104">
        <f t="shared" si="1358"/>
        <v>0</v>
      </c>
      <c r="BA398" s="104"/>
      <c r="BB398" s="105">
        <f t="shared" si="1359"/>
        <v>0</v>
      </c>
      <c r="BC398" s="104"/>
      <c r="BD398" s="104">
        <f t="shared" ref="BD394:BD401" si="1376">(BC398*$E398*$F398*$G398*$M398*$BD$11)</f>
        <v>0</v>
      </c>
      <c r="BE398" s="104"/>
      <c r="BF398" s="104">
        <f t="shared" si="1360"/>
        <v>0</v>
      </c>
      <c r="BG398" s="104"/>
      <c r="BH398" s="105">
        <f t="shared" ref="BH394:BH401" si="1377">(BG398*$E398*$F398*$G398*$M398*$BH$11)</f>
        <v>0</v>
      </c>
      <c r="BI398" s="104"/>
      <c r="BJ398" s="108">
        <f t="shared" si="1373"/>
        <v>0</v>
      </c>
      <c r="BK398" s="104"/>
      <c r="BL398" s="104">
        <f t="shared" si="1361"/>
        <v>0</v>
      </c>
      <c r="BM398" s="104"/>
      <c r="BN398" s="104">
        <f t="shared" si="1362"/>
        <v>0</v>
      </c>
      <c r="BO398" s="104"/>
      <c r="BP398" s="104">
        <f t="shared" si="1363"/>
        <v>0</v>
      </c>
      <c r="BQ398" s="104"/>
      <c r="BR398" s="104">
        <f t="shared" ref="BR394:BR401" si="1378">(BQ398*$E398*$F398*$G398*$M398*$BR$11)</f>
        <v>0</v>
      </c>
      <c r="BS398" s="104"/>
      <c r="BT398" s="105">
        <f t="shared" si="1364"/>
        <v>0</v>
      </c>
      <c r="BU398" s="104"/>
      <c r="BV398" s="105">
        <f t="shared" si="1365"/>
        <v>0</v>
      </c>
      <c r="BW398" s="104"/>
      <c r="BX398" s="104">
        <f t="shared" si="1374"/>
        <v>0</v>
      </c>
      <c r="BY398" s="104">
        <v>6</v>
      </c>
      <c r="BZ398" s="104"/>
      <c r="CA398" s="104">
        <v>11</v>
      </c>
      <c r="CB398" s="104"/>
      <c r="CC398" s="104">
        <v>3</v>
      </c>
      <c r="CD398" s="104"/>
      <c r="CE398" s="109"/>
      <c r="CF398" s="104">
        <f t="shared" si="1366"/>
        <v>0</v>
      </c>
      <c r="CG398" s="104"/>
      <c r="CH398" s="108"/>
      <c r="CI398" s="104"/>
      <c r="CJ398" s="104">
        <f t="shared" si="1367"/>
        <v>0</v>
      </c>
      <c r="CK398" s="110"/>
      <c r="CL398" s="104">
        <f t="shared" si="1368"/>
        <v>0</v>
      </c>
      <c r="CM398" s="104">
        <v>2</v>
      </c>
      <c r="CN398" s="104">
        <f t="shared" si="1369"/>
        <v>299781.69984000002</v>
      </c>
      <c r="CO398" s="104"/>
      <c r="CP398" s="104">
        <f t="shared" si="1372"/>
        <v>0</v>
      </c>
      <c r="CQ398" s="104"/>
      <c r="CR398" s="111"/>
      <c r="CS398" s="104"/>
      <c r="CT398" s="104">
        <f t="shared" si="1370"/>
        <v>0</v>
      </c>
      <c r="CU398" s="105">
        <f t="shared" si="1371"/>
        <v>123</v>
      </c>
      <c r="CV398" s="105">
        <f t="shared" si="1371"/>
        <v>14864175.950400002</v>
      </c>
    </row>
    <row r="399" spans="1:100" ht="18.75" x14ac:dyDescent="0.25">
      <c r="A399" s="76"/>
      <c r="B399" s="98">
        <v>353</v>
      </c>
      <c r="C399" s="99" t="s">
        <v>879</v>
      </c>
      <c r="D399" s="126" t="s">
        <v>880</v>
      </c>
      <c r="E399" s="80">
        <v>28004</v>
      </c>
      <c r="F399" s="89">
        <v>5.2</v>
      </c>
      <c r="G399" s="94">
        <v>0.95</v>
      </c>
      <c r="H399" s="188"/>
      <c r="I399" s="188"/>
      <c r="J399" s="188"/>
      <c r="K399" s="53"/>
      <c r="L399" s="102">
        <v>1.4</v>
      </c>
      <c r="M399" s="102">
        <v>1.68</v>
      </c>
      <c r="N399" s="102">
        <v>2.23</v>
      </c>
      <c r="O399" s="103">
        <v>2.57</v>
      </c>
      <c r="P399" s="104"/>
      <c r="Q399" s="104">
        <f t="shared" si="1343"/>
        <v>0</v>
      </c>
      <c r="R399" s="104">
        <v>44</v>
      </c>
      <c r="S399" s="104">
        <f t="shared" si="1344"/>
        <v>9373902.1375999991</v>
      </c>
      <c r="T399" s="104"/>
      <c r="U399" s="104">
        <f t="shared" si="1345"/>
        <v>0</v>
      </c>
      <c r="V399" s="104"/>
      <c r="W399" s="105">
        <f t="shared" si="1346"/>
        <v>0</v>
      </c>
      <c r="X399" s="104"/>
      <c r="Y399" s="104">
        <f t="shared" si="1347"/>
        <v>0</v>
      </c>
      <c r="Z399" s="104"/>
      <c r="AA399" s="104">
        <f t="shared" si="1348"/>
        <v>0</v>
      </c>
      <c r="AB399" s="104"/>
      <c r="AC399" s="104"/>
      <c r="AD399" s="104"/>
      <c r="AE399" s="104">
        <f t="shared" si="1349"/>
        <v>0</v>
      </c>
      <c r="AF399" s="104">
        <v>0</v>
      </c>
      <c r="AG399" s="105">
        <f t="shared" si="1350"/>
        <v>0</v>
      </c>
      <c r="AH399" s="104"/>
      <c r="AI399" s="104">
        <f t="shared" si="1351"/>
        <v>0</v>
      </c>
      <c r="AJ399" s="104"/>
      <c r="AK399" s="104">
        <f t="shared" si="1352"/>
        <v>0</v>
      </c>
      <c r="AL399" s="109"/>
      <c r="AM399" s="104">
        <f t="shared" si="1353"/>
        <v>0</v>
      </c>
      <c r="AN399" s="104"/>
      <c r="AO399" s="108">
        <f t="shared" si="1354"/>
        <v>0</v>
      </c>
      <c r="AP399" s="104"/>
      <c r="AQ399" s="104">
        <f t="shared" si="1355"/>
        <v>0</v>
      </c>
      <c r="AR399" s="104"/>
      <c r="AS399" s="105">
        <f t="shared" si="1356"/>
        <v>0</v>
      </c>
      <c r="AT399" s="104"/>
      <c r="AU399" s="104">
        <f t="shared" ref="AU394:AU401" si="1379">(AT399*$E399*$F399*$G399*$L399*$AU$11)</f>
        <v>0</v>
      </c>
      <c r="AV399" s="88" t="e">
        <f>AU399-#REF!</f>
        <v>#REF!</v>
      </c>
      <c r="AW399" s="104">
        <v>19</v>
      </c>
      <c r="AX399" s="104">
        <f t="shared" si="1357"/>
        <v>4857385.6531200008</v>
      </c>
      <c r="AY399" s="104"/>
      <c r="AZ399" s="104">
        <f t="shared" si="1358"/>
        <v>0</v>
      </c>
      <c r="BA399" s="104"/>
      <c r="BB399" s="105">
        <f t="shared" si="1359"/>
        <v>0</v>
      </c>
      <c r="BC399" s="104"/>
      <c r="BD399" s="104">
        <f t="shared" si="1376"/>
        <v>0</v>
      </c>
      <c r="BE399" s="104"/>
      <c r="BF399" s="104">
        <f t="shared" si="1360"/>
        <v>0</v>
      </c>
      <c r="BG399" s="104"/>
      <c r="BH399" s="105">
        <f t="shared" si="1377"/>
        <v>0</v>
      </c>
      <c r="BI399" s="104"/>
      <c r="BJ399" s="108">
        <f t="shared" si="1373"/>
        <v>0</v>
      </c>
      <c r="BK399" s="104"/>
      <c r="BL399" s="104">
        <f t="shared" si="1361"/>
        <v>0</v>
      </c>
      <c r="BM399" s="104"/>
      <c r="BN399" s="104">
        <f t="shared" si="1362"/>
        <v>0</v>
      </c>
      <c r="BO399" s="104"/>
      <c r="BP399" s="104">
        <f t="shared" si="1363"/>
        <v>0</v>
      </c>
      <c r="BQ399" s="104">
        <v>2</v>
      </c>
      <c r="BR399" s="104"/>
      <c r="BS399" s="104"/>
      <c r="BT399" s="105">
        <f t="shared" si="1364"/>
        <v>0</v>
      </c>
      <c r="BU399" s="104"/>
      <c r="BV399" s="105">
        <f t="shared" si="1365"/>
        <v>0</v>
      </c>
      <c r="BW399" s="104"/>
      <c r="BX399" s="104">
        <f t="shared" si="1374"/>
        <v>0</v>
      </c>
      <c r="BY399" s="104">
        <v>1</v>
      </c>
      <c r="BZ399" s="104"/>
      <c r="CA399" s="104"/>
      <c r="CB399" s="104">
        <f t="shared" si="1375"/>
        <v>0</v>
      </c>
      <c r="CC399" s="104">
        <v>2</v>
      </c>
      <c r="CD399" s="104"/>
      <c r="CE399" s="109"/>
      <c r="CF399" s="104">
        <f t="shared" si="1366"/>
        <v>0</v>
      </c>
      <c r="CG399" s="104"/>
      <c r="CH399" s="108"/>
      <c r="CI399" s="104"/>
      <c r="CJ399" s="104">
        <f t="shared" si="1367"/>
        <v>0</v>
      </c>
      <c r="CK399" s="110"/>
      <c r="CL399" s="104">
        <f t="shared" si="1368"/>
        <v>0</v>
      </c>
      <c r="CM399" s="104">
        <v>3</v>
      </c>
      <c r="CN399" s="104">
        <f t="shared" si="1369"/>
        <v>697232.39040000003</v>
      </c>
      <c r="CO399" s="104"/>
      <c r="CP399" s="104">
        <f t="shared" si="1372"/>
        <v>0</v>
      </c>
      <c r="CQ399" s="104"/>
      <c r="CR399" s="111"/>
      <c r="CS399" s="104"/>
      <c r="CT399" s="104">
        <f t="shared" si="1370"/>
        <v>0</v>
      </c>
      <c r="CU399" s="105">
        <f t="shared" si="1371"/>
        <v>71</v>
      </c>
      <c r="CV399" s="105">
        <f t="shared" si="1371"/>
        <v>14928520.181120001</v>
      </c>
    </row>
    <row r="400" spans="1:100" ht="18.75" x14ac:dyDescent="0.25">
      <c r="A400" s="76"/>
      <c r="B400" s="98">
        <v>354</v>
      </c>
      <c r="C400" s="99" t="s">
        <v>881</v>
      </c>
      <c r="D400" s="126" t="s">
        <v>882</v>
      </c>
      <c r="E400" s="80">
        <v>28004</v>
      </c>
      <c r="F400" s="101">
        <v>11.11</v>
      </c>
      <c r="G400" s="94">
        <v>0.95</v>
      </c>
      <c r="H400" s="188"/>
      <c r="I400" s="188"/>
      <c r="J400" s="188"/>
      <c r="K400" s="53"/>
      <c r="L400" s="102">
        <v>1.4</v>
      </c>
      <c r="M400" s="102">
        <v>1.68</v>
      </c>
      <c r="N400" s="102">
        <v>2.23</v>
      </c>
      <c r="O400" s="103">
        <v>2.57</v>
      </c>
      <c r="P400" s="104"/>
      <c r="Q400" s="104">
        <f t="shared" si="1343"/>
        <v>0</v>
      </c>
      <c r="R400" s="104">
        <v>10</v>
      </c>
      <c r="S400" s="104">
        <f t="shared" si="1344"/>
        <v>4551750.5571999997</v>
      </c>
      <c r="T400" s="104"/>
      <c r="U400" s="104">
        <f t="shared" si="1345"/>
        <v>0</v>
      </c>
      <c r="V400" s="104"/>
      <c r="W400" s="105">
        <f t="shared" si="1346"/>
        <v>0</v>
      </c>
      <c r="X400" s="104"/>
      <c r="Y400" s="104">
        <f t="shared" si="1347"/>
        <v>0</v>
      </c>
      <c r="Z400" s="104"/>
      <c r="AA400" s="104">
        <f t="shared" si="1348"/>
        <v>0</v>
      </c>
      <c r="AB400" s="104"/>
      <c r="AC400" s="104"/>
      <c r="AD400" s="104"/>
      <c r="AE400" s="104">
        <f t="shared" si="1349"/>
        <v>0</v>
      </c>
      <c r="AF400" s="104">
        <v>0</v>
      </c>
      <c r="AG400" s="105">
        <f t="shared" si="1350"/>
        <v>0</v>
      </c>
      <c r="AH400" s="104"/>
      <c r="AI400" s="104">
        <f t="shared" si="1351"/>
        <v>0</v>
      </c>
      <c r="AJ400" s="104"/>
      <c r="AK400" s="104">
        <f t="shared" si="1352"/>
        <v>0</v>
      </c>
      <c r="AL400" s="109"/>
      <c r="AM400" s="104">
        <f t="shared" si="1353"/>
        <v>0</v>
      </c>
      <c r="AN400" s="104"/>
      <c r="AO400" s="108">
        <f t="shared" si="1354"/>
        <v>0</v>
      </c>
      <c r="AP400" s="104"/>
      <c r="AQ400" s="104">
        <f t="shared" si="1355"/>
        <v>0</v>
      </c>
      <c r="AR400" s="104"/>
      <c r="AS400" s="105">
        <f t="shared" si="1356"/>
        <v>0</v>
      </c>
      <c r="AT400" s="104"/>
      <c r="AU400" s="104">
        <f t="shared" si="1379"/>
        <v>0</v>
      </c>
      <c r="AV400" s="88" t="e">
        <f>AU400-#REF!</f>
        <v>#REF!</v>
      </c>
      <c r="AW400" s="104">
        <v>8</v>
      </c>
      <c r="AX400" s="104">
        <f t="shared" si="1357"/>
        <v>4369680.5349120004</v>
      </c>
      <c r="AY400" s="104"/>
      <c r="AZ400" s="104">
        <f t="shared" si="1358"/>
        <v>0</v>
      </c>
      <c r="BA400" s="104"/>
      <c r="BB400" s="105">
        <f t="shared" si="1359"/>
        <v>0</v>
      </c>
      <c r="BC400" s="104"/>
      <c r="BD400" s="104">
        <f t="shared" si="1376"/>
        <v>0</v>
      </c>
      <c r="BE400" s="104"/>
      <c r="BF400" s="104">
        <f t="shared" si="1360"/>
        <v>0</v>
      </c>
      <c r="BG400" s="104"/>
      <c r="BH400" s="105">
        <f t="shared" si="1377"/>
        <v>0</v>
      </c>
      <c r="BI400" s="104">
        <v>3</v>
      </c>
      <c r="BJ400" s="108"/>
      <c r="BK400" s="104"/>
      <c r="BL400" s="104">
        <f t="shared" si="1361"/>
        <v>0</v>
      </c>
      <c r="BM400" s="104"/>
      <c r="BN400" s="104">
        <f t="shared" si="1362"/>
        <v>0</v>
      </c>
      <c r="BO400" s="104"/>
      <c r="BP400" s="104">
        <f t="shared" si="1363"/>
        <v>0</v>
      </c>
      <c r="BQ400" s="104"/>
      <c r="BR400" s="104">
        <f t="shared" si="1378"/>
        <v>0</v>
      </c>
      <c r="BS400" s="104"/>
      <c r="BT400" s="105">
        <f t="shared" si="1364"/>
        <v>0</v>
      </c>
      <c r="BU400" s="104"/>
      <c r="BV400" s="105">
        <f t="shared" si="1365"/>
        <v>0</v>
      </c>
      <c r="BW400" s="104"/>
      <c r="BX400" s="104">
        <f t="shared" si="1374"/>
        <v>0</v>
      </c>
      <c r="BY400" s="104"/>
      <c r="BZ400" s="104">
        <f t="shared" ref="BZ394:BZ401" si="1380">(BY400*$E400*$F400*$G400*$L400*$BZ$11)</f>
        <v>0</v>
      </c>
      <c r="CA400" s="104"/>
      <c r="CB400" s="104">
        <f t="shared" si="1375"/>
        <v>0</v>
      </c>
      <c r="CC400" s="104">
        <v>1</v>
      </c>
      <c r="CD400" s="104"/>
      <c r="CE400" s="109"/>
      <c r="CF400" s="104">
        <f t="shared" si="1366"/>
        <v>0</v>
      </c>
      <c r="CG400" s="104"/>
      <c r="CH400" s="108"/>
      <c r="CI400" s="104"/>
      <c r="CJ400" s="104">
        <f t="shared" si="1367"/>
        <v>0</v>
      </c>
      <c r="CK400" s="110"/>
      <c r="CL400" s="104">
        <f t="shared" si="1368"/>
        <v>0</v>
      </c>
      <c r="CM400" s="104">
        <v>1</v>
      </c>
      <c r="CN400" s="104">
        <f t="shared" si="1369"/>
        <v>496554.60623999999</v>
      </c>
      <c r="CO400" s="104"/>
      <c r="CP400" s="104">
        <f t="shared" si="1372"/>
        <v>0</v>
      </c>
      <c r="CQ400" s="104"/>
      <c r="CR400" s="111"/>
      <c r="CS400" s="104"/>
      <c r="CT400" s="104">
        <f t="shared" si="1370"/>
        <v>0</v>
      </c>
      <c r="CU400" s="105">
        <f t="shared" si="1371"/>
        <v>23</v>
      </c>
      <c r="CV400" s="105">
        <f t="shared" si="1371"/>
        <v>9417985.6983520016</v>
      </c>
    </row>
    <row r="401" spans="1:100" ht="30" customHeight="1" x14ac:dyDescent="0.25">
      <c r="A401" s="76"/>
      <c r="B401" s="98">
        <v>355</v>
      </c>
      <c r="C401" s="99" t="s">
        <v>883</v>
      </c>
      <c r="D401" s="126" t="s">
        <v>884</v>
      </c>
      <c r="E401" s="80">
        <v>28004</v>
      </c>
      <c r="F401" s="121">
        <v>14.07</v>
      </c>
      <c r="G401" s="89">
        <v>1</v>
      </c>
      <c r="H401" s="90"/>
      <c r="I401" s="90"/>
      <c r="J401" s="90"/>
      <c r="K401" s="53"/>
      <c r="L401" s="102">
        <v>1.4</v>
      </c>
      <c r="M401" s="102">
        <v>1.68</v>
      </c>
      <c r="N401" s="102">
        <v>2.23</v>
      </c>
      <c r="O401" s="103">
        <v>2.57</v>
      </c>
      <c r="P401" s="104"/>
      <c r="Q401" s="104">
        <f t="shared" si="1343"/>
        <v>0</v>
      </c>
      <c r="R401" s="104">
        <v>10</v>
      </c>
      <c r="S401" s="104">
        <f t="shared" si="1344"/>
        <v>6067850.7120000003</v>
      </c>
      <c r="T401" s="104"/>
      <c r="U401" s="104">
        <f t="shared" si="1345"/>
        <v>0</v>
      </c>
      <c r="V401" s="104"/>
      <c r="W401" s="105">
        <f t="shared" si="1346"/>
        <v>0</v>
      </c>
      <c r="X401" s="104"/>
      <c r="Y401" s="104">
        <f t="shared" si="1347"/>
        <v>0</v>
      </c>
      <c r="Z401" s="104"/>
      <c r="AA401" s="104">
        <f t="shared" si="1348"/>
        <v>0</v>
      </c>
      <c r="AB401" s="104"/>
      <c r="AC401" s="104"/>
      <c r="AD401" s="104"/>
      <c r="AE401" s="104">
        <f t="shared" si="1349"/>
        <v>0</v>
      </c>
      <c r="AF401" s="104">
        <v>0</v>
      </c>
      <c r="AG401" s="105">
        <f t="shared" si="1350"/>
        <v>0</v>
      </c>
      <c r="AH401" s="104"/>
      <c r="AI401" s="104">
        <f t="shared" si="1351"/>
        <v>0</v>
      </c>
      <c r="AJ401" s="104"/>
      <c r="AK401" s="104">
        <f t="shared" si="1352"/>
        <v>0</v>
      </c>
      <c r="AL401" s="109"/>
      <c r="AM401" s="104">
        <f t="shared" si="1353"/>
        <v>0</v>
      </c>
      <c r="AN401" s="104"/>
      <c r="AO401" s="108">
        <f t="shared" si="1354"/>
        <v>0</v>
      </c>
      <c r="AP401" s="104"/>
      <c r="AQ401" s="104">
        <f t="shared" si="1355"/>
        <v>0</v>
      </c>
      <c r="AR401" s="104"/>
      <c r="AS401" s="105">
        <f t="shared" si="1356"/>
        <v>0</v>
      </c>
      <c r="AT401" s="104"/>
      <c r="AU401" s="104">
        <f t="shared" si="1379"/>
        <v>0</v>
      </c>
      <c r="AV401" s="88" t="e">
        <f>AU401-#REF!</f>
        <v>#REF!</v>
      </c>
      <c r="AW401" s="104">
        <v>3</v>
      </c>
      <c r="AX401" s="104">
        <f t="shared" si="1357"/>
        <v>2184426.2563200002</v>
      </c>
      <c r="AY401" s="104"/>
      <c r="AZ401" s="104">
        <f t="shared" si="1358"/>
        <v>0</v>
      </c>
      <c r="BA401" s="104"/>
      <c r="BB401" s="105">
        <f t="shared" si="1359"/>
        <v>0</v>
      </c>
      <c r="BC401" s="104"/>
      <c r="BD401" s="104">
        <f t="shared" si="1376"/>
        <v>0</v>
      </c>
      <c r="BE401" s="104"/>
      <c r="BF401" s="104">
        <f t="shared" si="1360"/>
        <v>0</v>
      </c>
      <c r="BG401" s="104"/>
      <c r="BH401" s="105">
        <f t="shared" si="1377"/>
        <v>0</v>
      </c>
      <c r="BI401" s="104"/>
      <c r="BJ401" s="108">
        <f t="shared" si="1373"/>
        <v>0</v>
      </c>
      <c r="BK401" s="104"/>
      <c r="BL401" s="104">
        <f t="shared" si="1361"/>
        <v>0</v>
      </c>
      <c r="BM401" s="104"/>
      <c r="BN401" s="104">
        <f t="shared" si="1362"/>
        <v>0</v>
      </c>
      <c r="BO401" s="104"/>
      <c r="BP401" s="104">
        <f t="shared" si="1363"/>
        <v>0</v>
      </c>
      <c r="BQ401" s="104"/>
      <c r="BR401" s="104">
        <f t="shared" si="1378"/>
        <v>0</v>
      </c>
      <c r="BS401" s="104"/>
      <c r="BT401" s="105">
        <f t="shared" si="1364"/>
        <v>0</v>
      </c>
      <c r="BU401" s="104"/>
      <c r="BV401" s="105">
        <f t="shared" si="1365"/>
        <v>0</v>
      </c>
      <c r="BW401" s="104"/>
      <c r="BX401" s="104">
        <f t="shared" si="1374"/>
        <v>0</v>
      </c>
      <c r="BY401" s="104"/>
      <c r="BZ401" s="104">
        <f t="shared" si="1380"/>
        <v>0</v>
      </c>
      <c r="CA401" s="104"/>
      <c r="CB401" s="104">
        <f t="shared" si="1375"/>
        <v>0</v>
      </c>
      <c r="CC401" s="104">
        <v>1</v>
      </c>
      <c r="CD401" s="104"/>
      <c r="CE401" s="109"/>
      <c r="CF401" s="104">
        <f t="shared" si="1366"/>
        <v>0</v>
      </c>
      <c r="CG401" s="104"/>
      <c r="CH401" s="108"/>
      <c r="CI401" s="104"/>
      <c r="CJ401" s="104">
        <f t="shared" si="1367"/>
        <v>0</v>
      </c>
      <c r="CK401" s="110"/>
      <c r="CL401" s="104">
        <f t="shared" si="1368"/>
        <v>0</v>
      </c>
      <c r="CM401" s="104"/>
      <c r="CN401" s="104">
        <f t="shared" si="1369"/>
        <v>0</v>
      </c>
      <c r="CO401" s="104"/>
      <c r="CP401" s="104">
        <f t="shared" si="1372"/>
        <v>0</v>
      </c>
      <c r="CQ401" s="104"/>
      <c r="CR401" s="111"/>
      <c r="CS401" s="104"/>
      <c r="CT401" s="104">
        <f t="shared" si="1370"/>
        <v>0</v>
      </c>
      <c r="CU401" s="105">
        <f t="shared" si="1371"/>
        <v>14</v>
      </c>
      <c r="CV401" s="105">
        <f t="shared" si="1371"/>
        <v>8252276.9683200009</v>
      </c>
    </row>
    <row r="402" spans="1:100" ht="15.75" customHeight="1" x14ac:dyDescent="0.25">
      <c r="A402" s="93">
        <v>34</v>
      </c>
      <c r="B402" s="119"/>
      <c r="C402" s="78" t="s">
        <v>885</v>
      </c>
      <c r="D402" s="127" t="s">
        <v>886</v>
      </c>
      <c r="E402" s="80">
        <v>28004</v>
      </c>
      <c r="F402" s="120">
        <v>1.18</v>
      </c>
      <c r="G402" s="94"/>
      <c r="H402" s="90"/>
      <c r="I402" s="90"/>
      <c r="J402" s="90"/>
      <c r="K402" s="95"/>
      <c r="L402" s="96">
        <v>1.4</v>
      </c>
      <c r="M402" s="96">
        <v>1.68</v>
      </c>
      <c r="N402" s="96">
        <v>2.23</v>
      </c>
      <c r="O402" s="97">
        <v>2.57</v>
      </c>
      <c r="P402" s="87">
        <f t="shared" ref="P402:CA402" si="1381">SUM(P403:P407)</f>
        <v>529</v>
      </c>
      <c r="Q402" s="87">
        <f t="shared" si="1381"/>
        <v>22478346.49368</v>
      </c>
      <c r="R402" s="87">
        <f t="shared" si="1381"/>
        <v>0</v>
      </c>
      <c r="S402" s="87">
        <f t="shared" si="1381"/>
        <v>0</v>
      </c>
      <c r="T402" s="87">
        <f t="shared" si="1381"/>
        <v>0</v>
      </c>
      <c r="U402" s="87">
        <f t="shared" si="1381"/>
        <v>0</v>
      </c>
      <c r="V402" s="87">
        <f t="shared" si="1381"/>
        <v>0</v>
      </c>
      <c r="W402" s="87">
        <f t="shared" si="1381"/>
        <v>0</v>
      </c>
      <c r="X402" s="87">
        <f t="shared" si="1381"/>
        <v>0</v>
      </c>
      <c r="Y402" s="87">
        <f t="shared" si="1381"/>
        <v>0</v>
      </c>
      <c r="Z402" s="87">
        <f t="shared" si="1381"/>
        <v>0</v>
      </c>
      <c r="AA402" s="87">
        <f t="shared" si="1381"/>
        <v>0</v>
      </c>
      <c r="AB402" s="87">
        <f t="shared" si="1381"/>
        <v>0</v>
      </c>
      <c r="AC402" s="87">
        <f t="shared" si="1381"/>
        <v>0</v>
      </c>
      <c r="AD402" s="87">
        <v>0</v>
      </c>
      <c r="AE402" s="87">
        <f t="shared" si="1381"/>
        <v>0</v>
      </c>
      <c r="AF402" s="87">
        <f t="shared" si="1381"/>
        <v>5</v>
      </c>
      <c r="AG402" s="87">
        <f t="shared" si="1381"/>
        <v>172720.2708</v>
      </c>
      <c r="AH402" s="87">
        <f t="shared" si="1381"/>
        <v>0</v>
      </c>
      <c r="AI402" s="87">
        <f t="shared" si="1381"/>
        <v>0</v>
      </c>
      <c r="AJ402" s="87">
        <f t="shared" si="1381"/>
        <v>482</v>
      </c>
      <c r="AK402" s="87">
        <f t="shared" si="1381"/>
        <v>29175505.894079998</v>
      </c>
      <c r="AL402" s="87">
        <f t="shared" si="1381"/>
        <v>0</v>
      </c>
      <c r="AM402" s="87">
        <f t="shared" si="1381"/>
        <v>0</v>
      </c>
      <c r="AN402" s="87">
        <f t="shared" si="1381"/>
        <v>0</v>
      </c>
      <c r="AO402" s="87">
        <f t="shared" si="1381"/>
        <v>0</v>
      </c>
      <c r="AP402" s="87">
        <f t="shared" si="1381"/>
        <v>0</v>
      </c>
      <c r="AQ402" s="87">
        <f t="shared" si="1381"/>
        <v>0</v>
      </c>
      <c r="AR402" s="87">
        <f t="shared" si="1381"/>
        <v>0</v>
      </c>
      <c r="AS402" s="87">
        <f t="shared" si="1381"/>
        <v>0</v>
      </c>
      <c r="AT402" s="87">
        <f t="shared" si="1381"/>
        <v>0</v>
      </c>
      <c r="AU402" s="87">
        <f t="shared" si="1381"/>
        <v>0</v>
      </c>
      <c r="AV402" s="88" t="e">
        <f>AU402-#REF!</f>
        <v>#REF!</v>
      </c>
      <c r="AW402" s="87">
        <f t="shared" si="1381"/>
        <v>0</v>
      </c>
      <c r="AX402" s="87">
        <f t="shared" si="1381"/>
        <v>0</v>
      </c>
      <c r="AY402" s="87">
        <f t="shared" si="1381"/>
        <v>0</v>
      </c>
      <c r="AZ402" s="87">
        <f t="shared" si="1381"/>
        <v>0</v>
      </c>
      <c r="BA402" s="87">
        <f t="shared" si="1381"/>
        <v>0</v>
      </c>
      <c r="BB402" s="87">
        <f t="shared" si="1381"/>
        <v>0</v>
      </c>
      <c r="BC402" s="87">
        <f t="shared" si="1381"/>
        <v>4</v>
      </c>
      <c r="BD402" s="87"/>
      <c r="BE402" s="87">
        <f t="shared" si="1381"/>
        <v>2</v>
      </c>
      <c r="BF402" s="87">
        <f t="shared" si="1381"/>
        <v>67831.960896000004</v>
      </c>
      <c r="BG402" s="87">
        <f t="shared" si="1381"/>
        <v>4</v>
      </c>
      <c r="BH402" s="87"/>
      <c r="BI402" s="87">
        <f t="shared" si="1381"/>
        <v>8</v>
      </c>
      <c r="BJ402" s="87"/>
      <c r="BK402" s="87">
        <f t="shared" si="1381"/>
        <v>0</v>
      </c>
      <c r="BL402" s="87">
        <f t="shared" si="1381"/>
        <v>0</v>
      </c>
      <c r="BM402" s="87">
        <f t="shared" si="1381"/>
        <v>0</v>
      </c>
      <c r="BN402" s="87">
        <f t="shared" si="1381"/>
        <v>0</v>
      </c>
      <c r="BO402" s="87">
        <f t="shared" si="1381"/>
        <v>0</v>
      </c>
      <c r="BP402" s="87">
        <f t="shared" si="1381"/>
        <v>0</v>
      </c>
      <c r="BQ402" s="87">
        <f t="shared" si="1381"/>
        <v>0</v>
      </c>
      <c r="BR402" s="87">
        <f t="shared" si="1381"/>
        <v>0</v>
      </c>
      <c r="BS402" s="87">
        <f t="shared" si="1381"/>
        <v>0</v>
      </c>
      <c r="BT402" s="87">
        <f t="shared" si="1381"/>
        <v>0</v>
      </c>
      <c r="BU402" s="87">
        <f t="shared" si="1381"/>
        <v>0</v>
      </c>
      <c r="BV402" s="87">
        <f t="shared" si="1381"/>
        <v>0</v>
      </c>
      <c r="BW402" s="87">
        <f t="shared" si="1381"/>
        <v>15</v>
      </c>
      <c r="BX402" s="87"/>
      <c r="BY402" s="87">
        <f t="shared" si="1381"/>
        <v>1</v>
      </c>
      <c r="BZ402" s="87">
        <f t="shared" si="1381"/>
        <v>0</v>
      </c>
      <c r="CA402" s="87">
        <f t="shared" si="1381"/>
        <v>6</v>
      </c>
      <c r="CB402" s="87">
        <f t="shared" ref="CB402:CT402" si="1382">SUM(CB403:CB407)</f>
        <v>0</v>
      </c>
      <c r="CC402" s="87">
        <f t="shared" si="1382"/>
        <v>60</v>
      </c>
      <c r="CD402" s="87"/>
      <c r="CE402" s="87">
        <f t="shared" si="1382"/>
        <v>0</v>
      </c>
      <c r="CF402" s="87">
        <f t="shared" si="1382"/>
        <v>0</v>
      </c>
      <c r="CG402" s="87">
        <f t="shared" si="1382"/>
        <v>0</v>
      </c>
      <c r="CH402" s="87">
        <f t="shared" si="1382"/>
        <v>0</v>
      </c>
      <c r="CI402" s="87">
        <f t="shared" si="1382"/>
        <v>0</v>
      </c>
      <c r="CJ402" s="87">
        <f t="shared" si="1382"/>
        <v>0</v>
      </c>
      <c r="CK402" s="87">
        <f t="shared" si="1382"/>
        <v>1</v>
      </c>
      <c r="CL402" s="87"/>
      <c r="CM402" s="87">
        <f t="shared" si="1382"/>
        <v>1</v>
      </c>
      <c r="CN402" s="87">
        <f t="shared" si="1382"/>
        <v>37684.422720000002</v>
      </c>
      <c r="CO402" s="87">
        <f t="shared" si="1382"/>
        <v>4</v>
      </c>
      <c r="CP402" s="87"/>
      <c r="CQ402" s="87">
        <f t="shared" si="1382"/>
        <v>8</v>
      </c>
      <c r="CR402" s="87"/>
      <c r="CS402" s="87">
        <f t="shared" si="1382"/>
        <v>0</v>
      </c>
      <c r="CT402" s="87">
        <f t="shared" si="1382"/>
        <v>0</v>
      </c>
      <c r="CU402" s="87">
        <f>SUM(CU403:CU407)</f>
        <v>1130</v>
      </c>
      <c r="CV402" s="87">
        <f t="shared" ref="CV402" si="1383">SUM(CV403:CV407)</f>
        <v>51932089.042175993</v>
      </c>
    </row>
    <row r="403" spans="1:100" ht="45" customHeight="1" x14ac:dyDescent="0.25">
      <c r="A403" s="76"/>
      <c r="B403" s="98">
        <v>356</v>
      </c>
      <c r="C403" s="99" t="s">
        <v>887</v>
      </c>
      <c r="D403" s="176" t="s">
        <v>888</v>
      </c>
      <c r="E403" s="80">
        <v>28004</v>
      </c>
      <c r="F403" s="101">
        <v>0.89</v>
      </c>
      <c r="G403" s="94">
        <v>0.9</v>
      </c>
      <c r="H403" s="90"/>
      <c r="I403" s="90"/>
      <c r="J403" s="90"/>
      <c r="K403" s="53"/>
      <c r="L403" s="102">
        <v>1.4</v>
      </c>
      <c r="M403" s="102">
        <v>1.68</v>
      </c>
      <c r="N403" s="102">
        <v>2.23</v>
      </c>
      <c r="O403" s="103">
        <v>2.57</v>
      </c>
      <c r="P403" s="104">
        <v>263</v>
      </c>
      <c r="Q403" s="104">
        <f t="shared" ref="Q403:Q407" si="1384">(P403*$E403*$F403*$G403*$L403*$Q$11)</f>
        <v>9085086.2440800015</v>
      </c>
      <c r="R403" s="104"/>
      <c r="S403" s="104">
        <f>(R403*$E403*$F403*$G403*$L403*$S$11)</f>
        <v>0</v>
      </c>
      <c r="T403" s="104"/>
      <c r="U403" s="104">
        <f>(T403*$E403*$F403*$G403*$L403*$U$11)</f>
        <v>0</v>
      </c>
      <c r="V403" s="104"/>
      <c r="W403" s="105">
        <f>(V403*$E403*$F403*$G403*$L403*$W$11)</f>
        <v>0</v>
      </c>
      <c r="X403" s="104"/>
      <c r="Y403" s="104">
        <f>(X403*$E403*$F403*$G403*$L403*$Y$11)</f>
        <v>0</v>
      </c>
      <c r="Z403" s="104"/>
      <c r="AA403" s="104">
        <f>(Z403*$E403*$F403*$G403*$L403*$AA$11)</f>
        <v>0</v>
      </c>
      <c r="AB403" s="104"/>
      <c r="AC403" s="104"/>
      <c r="AD403" s="104"/>
      <c r="AE403" s="104">
        <f>(AD403*$E403*$F403*$G403*$L403*$AE$11)</f>
        <v>0</v>
      </c>
      <c r="AF403" s="104">
        <v>5</v>
      </c>
      <c r="AG403" s="105">
        <f>(AF403*$E403*$F403*$G403*$L403*$AG$11)</f>
        <v>172720.2708</v>
      </c>
      <c r="AH403" s="104"/>
      <c r="AI403" s="104">
        <f>(AH403*$E403*$F403*$G403*$L403*$AI$11)</f>
        <v>0</v>
      </c>
      <c r="AJ403" s="104">
        <v>300</v>
      </c>
      <c r="AK403" s="104">
        <f>(AJ403*$E403*$F403*$G403*$M403*$AK$11)</f>
        <v>14696924.8608</v>
      </c>
      <c r="AL403" s="109"/>
      <c r="AM403" s="104">
        <f>(AL403*$E403*$F403*$G403*$M403*$AM$11)</f>
        <v>0</v>
      </c>
      <c r="AN403" s="104"/>
      <c r="AO403" s="108">
        <f>(AN403*$E403*$F403*$G403*$M403*$AO$11)</f>
        <v>0</v>
      </c>
      <c r="AP403" s="104"/>
      <c r="AQ403" s="104">
        <f>(AP403*$E403*$F403*$G403*$L403*$AQ$11)</f>
        <v>0</v>
      </c>
      <c r="AR403" s="104"/>
      <c r="AS403" s="105">
        <f>(AR403*$E403*$F403*$G403*$L403*$AS$11)</f>
        <v>0</v>
      </c>
      <c r="AT403" s="104"/>
      <c r="AU403" s="104">
        <f>(AT403*$E403*$F403*$G403*$L403*$AU$11)</f>
        <v>0</v>
      </c>
      <c r="AV403" s="88" t="e">
        <f>AU403-#REF!</f>
        <v>#REF!</v>
      </c>
      <c r="AW403" s="104"/>
      <c r="AX403" s="104">
        <f>(AW403*$E403*$F403*$G403*$M403*$AX$11)</f>
        <v>0</v>
      </c>
      <c r="AY403" s="104"/>
      <c r="AZ403" s="104">
        <f>(AY403*$E403*$F403*$G403*$M403*$AZ$11)</f>
        <v>0</v>
      </c>
      <c r="BA403" s="104"/>
      <c r="BB403" s="105">
        <f>(BA403*$E403*$F403*$G403*$M403*$BB$11)</f>
        <v>0</v>
      </c>
      <c r="BC403" s="104"/>
      <c r="BD403" s="104">
        <f>(BC403*$E403*$F403*$G403*$M403*$BD$11)</f>
        <v>0</v>
      </c>
      <c r="BE403" s="104">
        <v>2</v>
      </c>
      <c r="BF403" s="104">
        <f>(BE403*$E403*$F403*$G403*$M403*$BF$11)</f>
        <v>67831.960896000004</v>
      </c>
      <c r="BG403" s="104">
        <v>4</v>
      </c>
      <c r="BH403" s="105"/>
      <c r="BI403" s="104">
        <v>8</v>
      </c>
      <c r="BJ403" s="108"/>
      <c r="BK403" s="104"/>
      <c r="BL403" s="104">
        <f>(BK403*$E403*$F403*$G403*$L403*$BL$11)</f>
        <v>0</v>
      </c>
      <c r="BM403" s="104"/>
      <c r="BN403" s="104">
        <f>(BM403*$E403*$F403*$G403*$L403*$BN$11)</f>
        <v>0</v>
      </c>
      <c r="BO403" s="104"/>
      <c r="BP403" s="104">
        <f>(BO403*$E403*$F403*$G403*$L403*$BP$11)</f>
        <v>0</v>
      </c>
      <c r="BQ403" s="104"/>
      <c r="BR403" s="104">
        <f>(BQ403*$E403*$F403*$G403*$M403*$BR$11)</f>
        <v>0</v>
      </c>
      <c r="BS403" s="104"/>
      <c r="BT403" s="105">
        <f>(BS403*$E403*$F403*$G403*$L403*$BT$11)</f>
        <v>0</v>
      </c>
      <c r="BU403" s="104"/>
      <c r="BV403" s="105">
        <f>(BU403*$E403*$F403*$G403*$L403*$BV$11)</f>
        <v>0</v>
      </c>
      <c r="BW403" s="104">
        <v>15</v>
      </c>
      <c r="BX403" s="104"/>
      <c r="BY403" s="104">
        <v>1</v>
      </c>
      <c r="BZ403" s="104"/>
      <c r="CA403" s="104">
        <v>6</v>
      </c>
      <c r="CB403" s="104"/>
      <c r="CC403" s="104">
        <v>50</v>
      </c>
      <c r="CD403" s="104"/>
      <c r="CE403" s="109"/>
      <c r="CF403" s="104">
        <f>(CE403*$E403*$F403*$G403*$M403*$CF$11)</f>
        <v>0</v>
      </c>
      <c r="CG403" s="104"/>
      <c r="CH403" s="108"/>
      <c r="CI403" s="104"/>
      <c r="CJ403" s="104">
        <f>(CI403*$E403*$F403*$G403*$M403*$CJ$11)</f>
        <v>0</v>
      </c>
      <c r="CK403" s="110">
        <v>1</v>
      </c>
      <c r="CL403" s="104"/>
      <c r="CM403" s="104">
        <v>1</v>
      </c>
      <c r="CN403" s="104">
        <f>(CM403*$E403*$F403*$G403*$M403*$CN$11)</f>
        <v>37684.422720000002</v>
      </c>
      <c r="CO403" s="104">
        <v>4</v>
      </c>
      <c r="CP403" s="104"/>
      <c r="CQ403" s="104">
        <v>8</v>
      </c>
      <c r="CR403" s="111"/>
      <c r="CS403" s="104"/>
      <c r="CT403" s="104">
        <f t="shared" ref="CT403:CT407" si="1385">(CS403*$E403*$F403*$G403*$L403*CT$11)/12*6+(CS403*$E403*$F403*$G403*1*CT$11)/12*6</f>
        <v>0</v>
      </c>
      <c r="CU403" s="105">
        <f t="shared" ref="CU403:CV407" si="1386">SUM(P403,R403,T403,V403,X403,Z403,AB403,AD403,AF403,AL403,BO403,AH403,AR403,CA403,AT403,AW403,AJ403,BA403,AN403,BC403,CC403,BE403,BG403,BI403,BQ403,BK403,BM403,BS403,BU403,BW403,BY403,CE403,AY403,AP403,CG403,CI403,CK403,CM403,CO403,CQ403,CS403)</f>
        <v>668</v>
      </c>
      <c r="CV403" s="105">
        <f t="shared" si="1386"/>
        <v>24060247.759296</v>
      </c>
    </row>
    <row r="404" spans="1:100" ht="15.75" customHeight="1" x14ac:dyDescent="0.25">
      <c r="A404" s="76"/>
      <c r="B404" s="98">
        <v>357</v>
      </c>
      <c r="C404" s="99" t="s">
        <v>889</v>
      </c>
      <c r="D404" s="126" t="s">
        <v>890</v>
      </c>
      <c r="E404" s="80">
        <v>28004</v>
      </c>
      <c r="F404" s="101">
        <v>0.74</v>
      </c>
      <c r="G404" s="89">
        <v>1</v>
      </c>
      <c r="H404" s="90"/>
      <c r="I404" s="90"/>
      <c r="J404" s="90"/>
      <c r="K404" s="53"/>
      <c r="L404" s="102">
        <v>1.4</v>
      </c>
      <c r="M404" s="102">
        <v>1.68</v>
      </c>
      <c r="N404" s="102">
        <v>2.23</v>
      </c>
      <c r="O404" s="103">
        <v>2.57</v>
      </c>
      <c r="P404" s="104">
        <v>82</v>
      </c>
      <c r="Q404" s="104">
        <f t="shared" si="1384"/>
        <v>2616895.3887999998</v>
      </c>
      <c r="R404" s="104"/>
      <c r="S404" s="104">
        <f>(R404*$E404*$F404*$G404*$L404*$S$11)</f>
        <v>0</v>
      </c>
      <c r="T404" s="104"/>
      <c r="U404" s="104">
        <f>(T404*$E404*$F404*$G404*$L404*$U$11)</f>
        <v>0</v>
      </c>
      <c r="V404" s="104"/>
      <c r="W404" s="105">
        <f>(V404*$E404*$F404*$G404*$L404*$W$11)</f>
        <v>0</v>
      </c>
      <c r="X404" s="104"/>
      <c r="Y404" s="104">
        <f>(X404*$E404*$F404*$G404*$L404*$Y$11)</f>
        <v>0</v>
      </c>
      <c r="Z404" s="104"/>
      <c r="AA404" s="104">
        <f>(Z404*$E404*$F404*$G404*$L404*$AA$11)</f>
        <v>0</v>
      </c>
      <c r="AB404" s="104"/>
      <c r="AC404" s="104"/>
      <c r="AD404" s="104"/>
      <c r="AE404" s="104">
        <f>(AD404*$E404*$F404*$G404*$L404*$AE$11)</f>
        <v>0</v>
      </c>
      <c r="AF404" s="104">
        <v>0</v>
      </c>
      <c r="AG404" s="105">
        <f>(AF404*$E404*$F404*$G404*$L404*$AG$11)</f>
        <v>0</v>
      </c>
      <c r="AH404" s="104"/>
      <c r="AI404" s="104">
        <f>(AH404*$E404*$F404*$G404*$L404*$AI$11)</f>
        <v>0</v>
      </c>
      <c r="AJ404" s="104">
        <v>10</v>
      </c>
      <c r="AK404" s="104">
        <f>(AJ404*$E404*$F404*$G404*$M404*$AK$11)</f>
        <v>452589.44640000002</v>
      </c>
      <c r="AL404" s="109"/>
      <c r="AM404" s="104">
        <f>(AL404*$E404*$F404*$G404*$M404*$AM$11)</f>
        <v>0</v>
      </c>
      <c r="AN404" s="104"/>
      <c r="AO404" s="108">
        <f>(AN404*$E404*$F404*$G404*$M404*$AO$11)</f>
        <v>0</v>
      </c>
      <c r="AP404" s="104"/>
      <c r="AQ404" s="104">
        <f>(AP404*$E404*$F404*$G404*$L404*$AQ$11)</f>
        <v>0</v>
      </c>
      <c r="AR404" s="104"/>
      <c r="AS404" s="105">
        <f>(AR404*$E404*$F404*$G404*$L404*$AS$11)</f>
        <v>0</v>
      </c>
      <c r="AT404" s="104"/>
      <c r="AU404" s="104">
        <f>(AT404*$E404*$F404*$G404*$L404*$AU$11)</f>
        <v>0</v>
      </c>
      <c r="AV404" s="88" t="e">
        <f>AU404-#REF!</f>
        <v>#REF!</v>
      </c>
      <c r="AW404" s="104"/>
      <c r="AX404" s="104">
        <f>(AW404*$E404*$F404*$G404*$M404*$AX$11)</f>
        <v>0</v>
      </c>
      <c r="AY404" s="104"/>
      <c r="AZ404" s="104">
        <f>(AY404*$E404*$F404*$G404*$M404*$AZ$11)</f>
        <v>0</v>
      </c>
      <c r="BA404" s="104"/>
      <c r="BB404" s="105">
        <f>(BA404*$E404*$F404*$G404*$M404*$BB$11)</f>
        <v>0</v>
      </c>
      <c r="BC404" s="104"/>
      <c r="BD404" s="104">
        <f>(BC404*$E404*$F404*$G404*$M404*$BD$11)</f>
        <v>0</v>
      </c>
      <c r="BE404" s="104"/>
      <c r="BF404" s="104">
        <f>(BE404*$E404*$F404*$G404*$M404*$BF$11)</f>
        <v>0</v>
      </c>
      <c r="BG404" s="104"/>
      <c r="BH404" s="105">
        <f>(BG404*$E404*$F404*$G404*$M404*$BH$11)</f>
        <v>0</v>
      </c>
      <c r="BI404" s="104"/>
      <c r="BJ404" s="108">
        <f>(BI404*$E404*$F404*$G404*$M404*$BJ$11)</f>
        <v>0</v>
      </c>
      <c r="BK404" s="104"/>
      <c r="BL404" s="104">
        <f>(BK404*$E404*$F404*$G404*$L404*$BL$11)</f>
        <v>0</v>
      </c>
      <c r="BM404" s="104"/>
      <c r="BN404" s="104">
        <f>(BM404*$E404*$F404*$G404*$L404*$BN$11)</f>
        <v>0</v>
      </c>
      <c r="BO404" s="104"/>
      <c r="BP404" s="104">
        <f>(BO404*$E404*$F404*$G404*$L404*$BP$11)</f>
        <v>0</v>
      </c>
      <c r="BQ404" s="104"/>
      <c r="BR404" s="104">
        <f>(BQ404*$E404*$F404*$G404*$M404*$BR$11)</f>
        <v>0</v>
      </c>
      <c r="BS404" s="104"/>
      <c r="BT404" s="105">
        <f>(BS404*$E404*$F404*$G404*$L404*$BT$11)</f>
        <v>0</v>
      </c>
      <c r="BU404" s="104"/>
      <c r="BV404" s="105">
        <f>(BU404*$E404*$F404*$G404*$L404*$BV$11)</f>
        <v>0</v>
      </c>
      <c r="BW404" s="104"/>
      <c r="BX404" s="104">
        <f>(BW404*$E404*$F404*$G404*$L404*$BX$11)</f>
        <v>0</v>
      </c>
      <c r="BY404" s="104"/>
      <c r="BZ404" s="104">
        <f>(BY404*$E404*$F404*$G404*$L404*$BZ$11)</f>
        <v>0</v>
      </c>
      <c r="CA404" s="104"/>
      <c r="CB404" s="104">
        <f>(CA404*$E404*$F404*$G404*$L404*$CB$11)</f>
        <v>0</v>
      </c>
      <c r="CC404" s="104">
        <v>10</v>
      </c>
      <c r="CD404" s="104"/>
      <c r="CE404" s="109"/>
      <c r="CF404" s="104">
        <f>(CE404*$E404*$F404*$G404*$M404*$CF$11)</f>
        <v>0</v>
      </c>
      <c r="CG404" s="104"/>
      <c r="CH404" s="108"/>
      <c r="CI404" s="104"/>
      <c r="CJ404" s="104">
        <f>(CI404*$E404*$F404*$G404*$M404*$CJ$11)</f>
        <v>0</v>
      </c>
      <c r="CK404" s="110"/>
      <c r="CL404" s="104">
        <f>(CK404*$E404*$F404*$G404*$M404*$CL$11)</f>
        <v>0</v>
      </c>
      <c r="CM404" s="104"/>
      <c r="CN404" s="104">
        <f>(CM404*$E404*$F404*$G404*$M404*$CN$11)</f>
        <v>0</v>
      </c>
      <c r="CO404" s="104"/>
      <c r="CP404" s="104">
        <f>(CO404*$E404*$F404*$G404*$N404*$CP$11)</f>
        <v>0</v>
      </c>
      <c r="CQ404" s="104"/>
      <c r="CR404" s="111"/>
      <c r="CS404" s="104"/>
      <c r="CT404" s="104">
        <f t="shared" si="1385"/>
        <v>0</v>
      </c>
      <c r="CU404" s="105">
        <f t="shared" si="1386"/>
        <v>102</v>
      </c>
      <c r="CV404" s="105">
        <f t="shared" si="1386"/>
        <v>3069484.8351999996</v>
      </c>
    </row>
    <row r="405" spans="1:100" ht="15.75" customHeight="1" x14ac:dyDescent="0.25">
      <c r="A405" s="76"/>
      <c r="B405" s="98">
        <v>358</v>
      </c>
      <c r="C405" s="99" t="s">
        <v>891</v>
      </c>
      <c r="D405" s="126" t="s">
        <v>892</v>
      </c>
      <c r="E405" s="80">
        <v>28004</v>
      </c>
      <c r="F405" s="101">
        <v>1.27</v>
      </c>
      <c r="G405" s="89">
        <v>1</v>
      </c>
      <c r="H405" s="90"/>
      <c r="I405" s="90"/>
      <c r="J405" s="90"/>
      <c r="K405" s="53"/>
      <c r="L405" s="102">
        <v>1.4</v>
      </c>
      <c r="M405" s="102">
        <v>1.68</v>
      </c>
      <c r="N405" s="102">
        <v>2.23</v>
      </c>
      <c r="O405" s="103">
        <v>2.57</v>
      </c>
      <c r="P405" s="104">
        <v>151</v>
      </c>
      <c r="Q405" s="104">
        <f t="shared" si="1384"/>
        <v>8270303.7032000003</v>
      </c>
      <c r="R405" s="104"/>
      <c r="S405" s="104">
        <f>(R405*$E405*$F405*$G405*$L405*$S$11)</f>
        <v>0</v>
      </c>
      <c r="T405" s="104"/>
      <c r="U405" s="104">
        <f>(T405*$E405*$F405*$G405*$L405*$U$11)</f>
        <v>0</v>
      </c>
      <c r="V405" s="104"/>
      <c r="W405" s="105">
        <f>(V405*$E405*$F405*$G405*$L405*$W$11)</f>
        <v>0</v>
      </c>
      <c r="X405" s="104"/>
      <c r="Y405" s="104">
        <f>(X405*$E405*$F405*$G405*$L405*$Y$11)</f>
        <v>0</v>
      </c>
      <c r="Z405" s="104"/>
      <c r="AA405" s="104">
        <f>(Z405*$E405*$F405*$G405*$L405*$AA$11)</f>
        <v>0</v>
      </c>
      <c r="AB405" s="104"/>
      <c r="AC405" s="104"/>
      <c r="AD405" s="104"/>
      <c r="AE405" s="104">
        <f>(AD405*$E405*$F405*$G405*$L405*$AE$11)</f>
        <v>0</v>
      </c>
      <c r="AF405" s="104">
        <v>0</v>
      </c>
      <c r="AG405" s="105">
        <f>(AF405*$E405*$F405*$G405*$L405*$AG$11)</f>
        <v>0</v>
      </c>
      <c r="AH405" s="104"/>
      <c r="AI405" s="104">
        <f>(AH405*$E405*$F405*$G405*$L405*$AI$11)</f>
        <v>0</v>
      </c>
      <c r="AJ405" s="104">
        <v>150</v>
      </c>
      <c r="AK405" s="104">
        <f>(AJ405*$E405*$F405*$G405*$M405*$AK$11)</f>
        <v>11651120.208000001</v>
      </c>
      <c r="AL405" s="109"/>
      <c r="AM405" s="104">
        <f>(AL405*$E405*$F405*$G405*$M405*$AM$11)</f>
        <v>0</v>
      </c>
      <c r="AN405" s="104"/>
      <c r="AO405" s="108">
        <f>(AN405*$E405*$F405*$G405*$M405*$AO$11)</f>
        <v>0</v>
      </c>
      <c r="AP405" s="104"/>
      <c r="AQ405" s="104">
        <f>(AP405*$E405*$F405*$G405*$L405*$AQ$11)</f>
        <v>0</v>
      </c>
      <c r="AR405" s="104"/>
      <c r="AS405" s="105">
        <f>(AR405*$E405*$F405*$G405*$L405*$AS$11)</f>
        <v>0</v>
      </c>
      <c r="AT405" s="104"/>
      <c r="AU405" s="104">
        <f>(AT405*$E405*$F405*$G405*$L405*$AU$11)</f>
        <v>0</v>
      </c>
      <c r="AV405" s="88" t="e">
        <f>AU405-#REF!</f>
        <v>#REF!</v>
      </c>
      <c r="AW405" s="104"/>
      <c r="AX405" s="104">
        <f>(AW405*$E405*$F405*$G405*$M405*$AX$11)</f>
        <v>0</v>
      </c>
      <c r="AY405" s="104"/>
      <c r="AZ405" s="104">
        <f>(AY405*$E405*$F405*$G405*$M405*$AZ$11)</f>
        <v>0</v>
      </c>
      <c r="BA405" s="104"/>
      <c r="BB405" s="105">
        <f>(BA405*$E405*$F405*$G405*$M405*$BB$11)</f>
        <v>0</v>
      </c>
      <c r="BC405" s="104"/>
      <c r="BD405" s="104">
        <f>(BC405*$E405*$F405*$G405*$M405*$BD$11)</f>
        <v>0</v>
      </c>
      <c r="BE405" s="104"/>
      <c r="BF405" s="104">
        <f>(BE405*$E405*$F405*$G405*$M405*$BF$11)</f>
        <v>0</v>
      </c>
      <c r="BG405" s="104"/>
      <c r="BH405" s="105">
        <f>(BG405*$E405*$F405*$G405*$M405*$BH$11)</f>
        <v>0</v>
      </c>
      <c r="BI405" s="104"/>
      <c r="BJ405" s="108">
        <f>(BI405*$E405*$F405*$G405*$M405*$BJ$11)</f>
        <v>0</v>
      </c>
      <c r="BK405" s="104"/>
      <c r="BL405" s="104">
        <f>(BK405*$E405*$F405*$G405*$L405*$BL$11)</f>
        <v>0</v>
      </c>
      <c r="BM405" s="104"/>
      <c r="BN405" s="104">
        <f>(BM405*$E405*$F405*$G405*$L405*$BN$11)</f>
        <v>0</v>
      </c>
      <c r="BO405" s="104"/>
      <c r="BP405" s="104">
        <f>(BO405*$E405*$F405*$G405*$L405*$BP$11)</f>
        <v>0</v>
      </c>
      <c r="BQ405" s="104"/>
      <c r="BR405" s="104">
        <f>(BQ405*$E405*$F405*$G405*$M405*$BR$11)</f>
        <v>0</v>
      </c>
      <c r="BS405" s="104"/>
      <c r="BT405" s="105">
        <f>(BS405*$E405*$F405*$G405*$L405*$BT$11)</f>
        <v>0</v>
      </c>
      <c r="BU405" s="104"/>
      <c r="BV405" s="105">
        <f>(BU405*$E405*$F405*$G405*$L405*$BV$11)</f>
        <v>0</v>
      </c>
      <c r="BW405" s="104"/>
      <c r="BX405" s="104">
        <f>(BW405*$E405*$F405*$G405*$L405*$BX$11)</f>
        <v>0</v>
      </c>
      <c r="BY405" s="104"/>
      <c r="BZ405" s="104">
        <f>(BY405*$E405*$F405*$G405*$L405*$BZ$11)</f>
        <v>0</v>
      </c>
      <c r="CA405" s="104"/>
      <c r="CB405" s="104">
        <f>(CA405*$E405*$F405*$G405*$L405*$CB$11)</f>
        <v>0</v>
      </c>
      <c r="CC405" s="104"/>
      <c r="CD405" s="104">
        <f>(CC405*$E405*$F405*$G405*$M405*$CD$11)</f>
        <v>0</v>
      </c>
      <c r="CE405" s="109"/>
      <c r="CF405" s="104">
        <f>(CE405*$E405*$F405*$G405*$M405*$CF$11)</f>
        <v>0</v>
      </c>
      <c r="CG405" s="104"/>
      <c r="CH405" s="108"/>
      <c r="CI405" s="104"/>
      <c r="CJ405" s="104">
        <f>(CI405*$E405*$F405*$G405*$M405*$CJ$11)</f>
        <v>0</v>
      </c>
      <c r="CK405" s="110"/>
      <c r="CL405" s="104">
        <f>(CK405*$E405*$F405*$G405*$M405*$CL$11)</f>
        <v>0</v>
      </c>
      <c r="CM405" s="104"/>
      <c r="CN405" s="104">
        <f>(CM405*$E405*$F405*$G405*$M405*$CN$11)</f>
        <v>0</v>
      </c>
      <c r="CO405" s="104"/>
      <c r="CP405" s="104">
        <f>(CO405*$E405*$F405*$G405*$N405*$CP$11)</f>
        <v>0</v>
      </c>
      <c r="CQ405" s="104"/>
      <c r="CR405" s="111"/>
      <c r="CS405" s="104"/>
      <c r="CT405" s="104">
        <f t="shared" si="1385"/>
        <v>0</v>
      </c>
      <c r="CU405" s="105">
        <f t="shared" si="1386"/>
        <v>301</v>
      </c>
      <c r="CV405" s="105">
        <f t="shared" si="1386"/>
        <v>19921423.911200002</v>
      </c>
    </row>
    <row r="406" spans="1:100" ht="30" x14ac:dyDescent="0.25">
      <c r="A406" s="76"/>
      <c r="B406" s="98">
        <v>359</v>
      </c>
      <c r="C406" s="99" t="s">
        <v>893</v>
      </c>
      <c r="D406" s="126" t="s">
        <v>894</v>
      </c>
      <c r="E406" s="80">
        <v>28004</v>
      </c>
      <c r="F406" s="101">
        <v>1.63</v>
      </c>
      <c r="G406" s="89">
        <v>1</v>
      </c>
      <c r="H406" s="90"/>
      <c r="I406" s="90"/>
      <c r="J406" s="90"/>
      <c r="K406" s="53"/>
      <c r="L406" s="102">
        <v>1.4</v>
      </c>
      <c r="M406" s="102">
        <v>1.68</v>
      </c>
      <c r="N406" s="102">
        <v>2.23</v>
      </c>
      <c r="O406" s="103">
        <v>2.57</v>
      </c>
      <c r="P406" s="104">
        <v>17</v>
      </c>
      <c r="Q406" s="104">
        <f t="shared" si="1384"/>
        <v>1195025.8936000001</v>
      </c>
      <c r="R406" s="104"/>
      <c r="S406" s="104">
        <f>(R406*$E406*$F406*$G406*$L406*$S$11)</f>
        <v>0</v>
      </c>
      <c r="T406" s="104"/>
      <c r="U406" s="104">
        <f>(T406*$E406*$F406*$G406*$L406*$U$11)</f>
        <v>0</v>
      </c>
      <c r="V406" s="104"/>
      <c r="W406" s="105">
        <f>(V406*$E406*$F406*$G406*$L406*$W$11)</f>
        <v>0</v>
      </c>
      <c r="X406" s="104"/>
      <c r="Y406" s="104">
        <f>(X406*$E406*$F406*$G406*$L406*$Y$11)</f>
        <v>0</v>
      </c>
      <c r="Z406" s="104"/>
      <c r="AA406" s="104">
        <f>(Z406*$E406*$F406*$G406*$L406*$AA$11)</f>
        <v>0</v>
      </c>
      <c r="AB406" s="104"/>
      <c r="AC406" s="104"/>
      <c r="AD406" s="104"/>
      <c r="AE406" s="104">
        <f>(AD406*$E406*$F406*$G406*$L406*$AE$11)</f>
        <v>0</v>
      </c>
      <c r="AF406" s="104">
        <v>0</v>
      </c>
      <c r="AG406" s="105">
        <f>(AF406*$E406*$F406*$G406*$L406*$AG$11)</f>
        <v>0</v>
      </c>
      <c r="AH406" s="104"/>
      <c r="AI406" s="104">
        <f>(AH406*$E406*$F406*$G406*$L406*$AI$11)</f>
        <v>0</v>
      </c>
      <c r="AJ406" s="104">
        <v>11</v>
      </c>
      <c r="AK406" s="104">
        <f>(AJ406*$E406*$F406*$G406*$M406*$AK$11)</f>
        <v>1096611.99648</v>
      </c>
      <c r="AL406" s="109"/>
      <c r="AM406" s="104">
        <f>(AL406*$E406*$F406*$G406*$M406*$AM$11)</f>
        <v>0</v>
      </c>
      <c r="AN406" s="104"/>
      <c r="AO406" s="108">
        <f>(AN406*$E406*$F406*$G406*$M406*$AO$11)</f>
        <v>0</v>
      </c>
      <c r="AP406" s="104"/>
      <c r="AQ406" s="104">
        <f>(AP406*$E406*$F406*$G406*$L406*$AQ$11)</f>
        <v>0</v>
      </c>
      <c r="AR406" s="104"/>
      <c r="AS406" s="105">
        <f>(AR406*$E406*$F406*$G406*$L406*$AS$11)</f>
        <v>0</v>
      </c>
      <c r="AT406" s="104"/>
      <c r="AU406" s="104">
        <f>(AT406*$E406*$F406*$G406*$L406*$AU$11)</f>
        <v>0</v>
      </c>
      <c r="AV406" s="88" t="e">
        <f>AU406-#REF!</f>
        <v>#REF!</v>
      </c>
      <c r="AW406" s="104"/>
      <c r="AX406" s="104">
        <f>(AW406*$E406*$F406*$G406*$M406*$AX$11)</f>
        <v>0</v>
      </c>
      <c r="AY406" s="104"/>
      <c r="AZ406" s="104">
        <f>(AY406*$E406*$F406*$G406*$M406*$AZ$11)</f>
        <v>0</v>
      </c>
      <c r="BA406" s="104"/>
      <c r="BB406" s="105">
        <f>(BA406*$E406*$F406*$G406*$M406*$BB$11)</f>
        <v>0</v>
      </c>
      <c r="BC406" s="104">
        <v>4</v>
      </c>
      <c r="BD406" s="104"/>
      <c r="BE406" s="104"/>
      <c r="BF406" s="104">
        <f>(BE406*$E406*$F406*$G406*$M406*$BF$11)</f>
        <v>0</v>
      </c>
      <c r="BG406" s="104"/>
      <c r="BH406" s="105">
        <f>(BG406*$E406*$F406*$G406*$M406*$BH$11)</f>
        <v>0</v>
      </c>
      <c r="BI406" s="104"/>
      <c r="BJ406" s="108">
        <f>(BI406*$E406*$F406*$G406*$M406*$BJ$11)</f>
        <v>0</v>
      </c>
      <c r="BK406" s="104"/>
      <c r="BL406" s="104">
        <f>(BK406*$E406*$F406*$G406*$L406*$BL$11)</f>
        <v>0</v>
      </c>
      <c r="BM406" s="104"/>
      <c r="BN406" s="104">
        <f>(BM406*$E406*$F406*$G406*$L406*$BN$11)</f>
        <v>0</v>
      </c>
      <c r="BO406" s="104"/>
      <c r="BP406" s="104">
        <f>(BO406*$E406*$F406*$G406*$L406*$BP$11)</f>
        <v>0</v>
      </c>
      <c r="BQ406" s="104"/>
      <c r="BR406" s="104">
        <f>(BQ406*$E406*$F406*$G406*$M406*$BR$11)</f>
        <v>0</v>
      </c>
      <c r="BS406" s="104"/>
      <c r="BT406" s="105">
        <f>(BS406*$E406*$F406*$G406*$L406*$BT$11)</f>
        <v>0</v>
      </c>
      <c r="BU406" s="104"/>
      <c r="BV406" s="105">
        <f>(BU406*$E406*$F406*$G406*$L406*$BV$11)</f>
        <v>0</v>
      </c>
      <c r="BW406" s="104"/>
      <c r="BX406" s="104">
        <f>(BW406*$E406*$F406*$G406*$L406*$BX$11)</f>
        <v>0</v>
      </c>
      <c r="BY406" s="104"/>
      <c r="BZ406" s="104">
        <f>(BY406*$E406*$F406*$G406*$L406*$BZ$11)</f>
        <v>0</v>
      </c>
      <c r="CA406" s="104"/>
      <c r="CB406" s="104">
        <f>(CA406*$E406*$F406*$G406*$L406*$CB$11)</f>
        <v>0</v>
      </c>
      <c r="CC406" s="104"/>
      <c r="CD406" s="104">
        <f>(CC406*$E406*$F406*$G406*$M406*$CD$11)</f>
        <v>0</v>
      </c>
      <c r="CE406" s="109"/>
      <c r="CF406" s="104">
        <f>(CE406*$E406*$F406*$G406*$M406*$CF$11)</f>
        <v>0</v>
      </c>
      <c r="CG406" s="104"/>
      <c r="CH406" s="108"/>
      <c r="CI406" s="104"/>
      <c r="CJ406" s="104">
        <f>(CI406*$E406*$F406*$G406*$M406*$CJ$11)</f>
        <v>0</v>
      </c>
      <c r="CK406" s="110"/>
      <c r="CL406" s="104">
        <f>(CK406*$E406*$F406*$G406*$M406*$CL$11)</f>
        <v>0</v>
      </c>
      <c r="CM406" s="104"/>
      <c r="CN406" s="104">
        <f>(CM406*$E406*$F406*$G406*$M406*$CN$11)</f>
        <v>0</v>
      </c>
      <c r="CO406" s="104"/>
      <c r="CP406" s="104">
        <f>(CO406*$E406*$F406*$G406*$N406*$CP$11)</f>
        <v>0</v>
      </c>
      <c r="CQ406" s="104"/>
      <c r="CR406" s="111"/>
      <c r="CS406" s="104"/>
      <c r="CT406" s="104">
        <f t="shared" si="1385"/>
        <v>0</v>
      </c>
      <c r="CU406" s="105">
        <f t="shared" si="1386"/>
        <v>32</v>
      </c>
      <c r="CV406" s="105">
        <f t="shared" si="1386"/>
        <v>2291637.8900800003</v>
      </c>
    </row>
    <row r="407" spans="1:100" ht="30" x14ac:dyDescent="0.25">
      <c r="A407" s="76"/>
      <c r="B407" s="98">
        <v>360</v>
      </c>
      <c r="C407" s="99" t="s">
        <v>895</v>
      </c>
      <c r="D407" s="126" t="s">
        <v>896</v>
      </c>
      <c r="E407" s="80">
        <v>28004</v>
      </c>
      <c r="F407" s="89">
        <v>1.9</v>
      </c>
      <c r="G407" s="89">
        <v>1</v>
      </c>
      <c r="H407" s="90"/>
      <c r="I407" s="90"/>
      <c r="J407" s="90"/>
      <c r="K407" s="53"/>
      <c r="L407" s="102">
        <v>1.4</v>
      </c>
      <c r="M407" s="102">
        <v>1.68</v>
      </c>
      <c r="N407" s="102">
        <v>2.23</v>
      </c>
      <c r="O407" s="103">
        <v>2.57</v>
      </c>
      <c r="P407" s="104">
        <v>16</v>
      </c>
      <c r="Q407" s="104">
        <f t="shared" si="1384"/>
        <v>1311035.2640000002</v>
      </c>
      <c r="R407" s="104"/>
      <c r="S407" s="104">
        <f>(R407*$E407*$F407*$G407*$L407*$S$11)</f>
        <v>0</v>
      </c>
      <c r="T407" s="104"/>
      <c r="U407" s="104">
        <f>(T407*$E407*$F407*$G407*$L407*$U$11)</f>
        <v>0</v>
      </c>
      <c r="V407" s="104"/>
      <c r="W407" s="105">
        <f>(V407*$E407*$F407*$G407*$L407*$W$11)</f>
        <v>0</v>
      </c>
      <c r="X407" s="104"/>
      <c r="Y407" s="104">
        <f>(X407*$E407*$F407*$G407*$L407*$Y$11)</f>
        <v>0</v>
      </c>
      <c r="Z407" s="104"/>
      <c r="AA407" s="104">
        <f>(Z407*$E407*$F407*$G407*$L407*$AA$11)</f>
        <v>0</v>
      </c>
      <c r="AB407" s="104"/>
      <c r="AC407" s="104"/>
      <c r="AD407" s="104"/>
      <c r="AE407" s="104">
        <f>(AD407*$E407*$F407*$G407*$L407*$AE$11)</f>
        <v>0</v>
      </c>
      <c r="AF407" s="104">
        <v>0</v>
      </c>
      <c r="AG407" s="105">
        <f>(AF407*$E407*$F407*$G407*$L407*$AG$11)</f>
        <v>0</v>
      </c>
      <c r="AH407" s="104"/>
      <c r="AI407" s="104">
        <f>(AH407*$E407*$F407*$G407*$L407*$AI$11)</f>
        <v>0</v>
      </c>
      <c r="AJ407" s="104">
        <v>11</v>
      </c>
      <c r="AK407" s="104">
        <f>(AJ407*$E407*$F407*$G407*$M407*$AK$11)</f>
        <v>1278259.3824</v>
      </c>
      <c r="AL407" s="109"/>
      <c r="AM407" s="104">
        <f>(AL407*$E407*$F407*$G407*$M407*$AM$11)</f>
        <v>0</v>
      </c>
      <c r="AN407" s="104"/>
      <c r="AO407" s="108">
        <f>(AN407*$E407*$F407*$G407*$M407*$AO$11)</f>
        <v>0</v>
      </c>
      <c r="AP407" s="104"/>
      <c r="AQ407" s="104">
        <f>(AP407*$E407*$F407*$G407*$L407*$AQ$11)</f>
        <v>0</v>
      </c>
      <c r="AR407" s="104"/>
      <c r="AS407" s="105">
        <f>(AR407*$E407*$F407*$G407*$L407*$AS$11)</f>
        <v>0</v>
      </c>
      <c r="AT407" s="104"/>
      <c r="AU407" s="104">
        <f>(AT407*$E407*$F407*$G407*$L407*$AU$11)</f>
        <v>0</v>
      </c>
      <c r="AV407" s="88" t="e">
        <f>AU407-#REF!</f>
        <v>#REF!</v>
      </c>
      <c r="AW407" s="104"/>
      <c r="AX407" s="104">
        <f>(AW407*$E407*$F407*$G407*$M407*$AX$11)</f>
        <v>0</v>
      </c>
      <c r="AY407" s="104"/>
      <c r="AZ407" s="104">
        <f>(AY407*$E407*$F407*$G407*$M407*$AZ$11)</f>
        <v>0</v>
      </c>
      <c r="BA407" s="104"/>
      <c r="BB407" s="105">
        <f>(BA407*$E407*$F407*$G407*$M407*$BB$11)</f>
        <v>0</v>
      </c>
      <c r="BC407" s="104"/>
      <c r="BD407" s="104">
        <f>(BC407*$E407*$F407*$G407*$M407*$BD$11)</f>
        <v>0</v>
      </c>
      <c r="BE407" s="104"/>
      <c r="BF407" s="104">
        <f>(BE407*$E407*$F407*$G407*$M407*$BF$11)</f>
        <v>0</v>
      </c>
      <c r="BG407" s="104"/>
      <c r="BH407" s="105">
        <f>(BG407*$E407*$F407*$G407*$M407*$BH$11)</f>
        <v>0</v>
      </c>
      <c r="BI407" s="104"/>
      <c r="BJ407" s="108">
        <f>(BI407*$E407*$F407*$G407*$M407*$BJ$11)</f>
        <v>0</v>
      </c>
      <c r="BK407" s="104"/>
      <c r="BL407" s="104">
        <f>(BK407*$E407*$F407*$G407*$L407*$BL$11)</f>
        <v>0</v>
      </c>
      <c r="BM407" s="104"/>
      <c r="BN407" s="104">
        <f>(BM407*$E407*$F407*$G407*$L407*$BN$11)</f>
        <v>0</v>
      </c>
      <c r="BO407" s="104"/>
      <c r="BP407" s="104">
        <f>(BO407*$E407*$F407*$G407*$L407*$BP$11)</f>
        <v>0</v>
      </c>
      <c r="BQ407" s="104"/>
      <c r="BR407" s="104">
        <f>(BQ407*$E407*$F407*$G407*$M407*$BR$11)</f>
        <v>0</v>
      </c>
      <c r="BS407" s="104"/>
      <c r="BT407" s="105">
        <f>(BS407*$E407*$F407*$G407*$L407*$BT$11)</f>
        <v>0</v>
      </c>
      <c r="BU407" s="104"/>
      <c r="BV407" s="105">
        <f>(BU407*$E407*$F407*$G407*$L407*$BV$11)</f>
        <v>0</v>
      </c>
      <c r="BW407" s="104"/>
      <c r="BX407" s="104">
        <f>(BW407*$E407*$F407*$G407*$L407*$BX$11)</f>
        <v>0</v>
      </c>
      <c r="BY407" s="104"/>
      <c r="BZ407" s="104">
        <f>(BY407*$E407*$F407*$G407*$L407*$BZ$11)</f>
        <v>0</v>
      </c>
      <c r="CA407" s="104"/>
      <c r="CB407" s="104">
        <f>(CA407*$E407*$F407*$G407*$L407*$CB$11)</f>
        <v>0</v>
      </c>
      <c r="CC407" s="104"/>
      <c r="CD407" s="104">
        <f>(CC407*$E407*$F407*$G407*$M407*$CD$11)</f>
        <v>0</v>
      </c>
      <c r="CE407" s="109"/>
      <c r="CF407" s="104">
        <f>(CE407*$E407*$F407*$G407*$M407*$CF$11)</f>
        <v>0</v>
      </c>
      <c r="CG407" s="104"/>
      <c r="CH407" s="108"/>
      <c r="CI407" s="104"/>
      <c r="CJ407" s="104">
        <f>(CI407*$E407*$F407*$G407*$M407*$CJ$11)</f>
        <v>0</v>
      </c>
      <c r="CK407" s="110"/>
      <c r="CL407" s="104">
        <f>(CK407*$E407*$F407*$G407*$M407*$CL$11)</f>
        <v>0</v>
      </c>
      <c r="CM407" s="104"/>
      <c r="CN407" s="104">
        <f>(CM407*$E407*$F407*$G407*$M407*$CN$11)</f>
        <v>0</v>
      </c>
      <c r="CO407" s="104"/>
      <c r="CP407" s="104">
        <f>(CO407*$E407*$F407*$G407*$N407*$CP$11)</f>
        <v>0</v>
      </c>
      <c r="CQ407" s="104"/>
      <c r="CR407" s="111"/>
      <c r="CS407" s="104"/>
      <c r="CT407" s="104">
        <f t="shared" si="1385"/>
        <v>0</v>
      </c>
      <c r="CU407" s="105">
        <f t="shared" si="1386"/>
        <v>27</v>
      </c>
      <c r="CV407" s="105">
        <f t="shared" si="1386"/>
        <v>2589294.6464</v>
      </c>
    </row>
    <row r="408" spans="1:100" ht="15.75" customHeight="1" x14ac:dyDescent="0.25">
      <c r="A408" s="93">
        <v>35</v>
      </c>
      <c r="B408" s="119"/>
      <c r="C408" s="78" t="s">
        <v>897</v>
      </c>
      <c r="D408" s="127" t="s">
        <v>898</v>
      </c>
      <c r="E408" s="80">
        <v>28004</v>
      </c>
      <c r="F408" s="120">
        <v>1.4</v>
      </c>
      <c r="G408" s="94"/>
      <c r="H408" s="90"/>
      <c r="I408" s="90"/>
      <c r="J408" s="90"/>
      <c r="K408" s="95"/>
      <c r="L408" s="96">
        <v>1.4</v>
      </c>
      <c r="M408" s="96">
        <v>1.68</v>
      </c>
      <c r="N408" s="96">
        <v>2.23</v>
      </c>
      <c r="O408" s="97">
        <v>2.57</v>
      </c>
      <c r="P408" s="87">
        <f t="shared" ref="P408" si="1387">SUM(P409:P417)</f>
        <v>812</v>
      </c>
      <c r="Q408" s="87">
        <f t="shared" ref="Q408:CB408" si="1388">SUM(Q409:Q417)</f>
        <v>50457607.199999996</v>
      </c>
      <c r="R408" s="87">
        <f t="shared" si="1388"/>
        <v>23</v>
      </c>
      <c r="S408" s="87">
        <f t="shared" si="1388"/>
        <v>1523647.2327999999</v>
      </c>
      <c r="T408" s="87">
        <f t="shared" si="1388"/>
        <v>117</v>
      </c>
      <c r="U408" s="87">
        <f t="shared" si="1388"/>
        <v>10359530.921599997</v>
      </c>
      <c r="V408" s="87">
        <f t="shared" si="1388"/>
        <v>0</v>
      </c>
      <c r="W408" s="87">
        <f t="shared" si="1388"/>
        <v>0</v>
      </c>
      <c r="X408" s="87">
        <f t="shared" si="1388"/>
        <v>0</v>
      </c>
      <c r="Y408" s="87">
        <f t="shared" si="1388"/>
        <v>0</v>
      </c>
      <c r="Z408" s="87">
        <f t="shared" si="1388"/>
        <v>0</v>
      </c>
      <c r="AA408" s="87">
        <f t="shared" si="1388"/>
        <v>0</v>
      </c>
      <c r="AB408" s="87">
        <f t="shared" si="1388"/>
        <v>0</v>
      </c>
      <c r="AC408" s="87">
        <f t="shared" si="1388"/>
        <v>0</v>
      </c>
      <c r="AD408" s="87">
        <f t="shared" si="1388"/>
        <v>145</v>
      </c>
      <c r="AE408" s="87">
        <f t="shared" si="1388"/>
        <v>9216060.3920000009</v>
      </c>
      <c r="AF408" s="87">
        <f t="shared" si="1388"/>
        <v>100</v>
      </c>
      <c r="AG408" s="87">
        <f t="shared" si="1388"/>
        <v>6109683.0872000018</v>
      </c>
      <c r="AH408" s="87">
        <f t="shared" si="1388"/>
        <v>99</v>
      </c>
      <c r="AI408" s="87">
        <f t="shared" si="1388"/>
        <v>7067632.7176000001</v>
      </c>
      <c r="AJ408" s="87">
        <f t="shared" si="1388"/>
        <v>259</v>
      </c>
      <c r="AK408" s="87">
        <f t="shared" si="1388"/>
        <v>23371352.047679994</v>
      </c>
      <c r="AL408" s="87">
        <f t="shared" si="1388"/>
        <v>0</v>
      </c>
      <c r="AM408" s="87">
        <f t="shared" si="1388"/>
        <v>0</v>
      </c>
      <c r="AN408" s="87">
        <f t="shared" si="1388"/>
        <v>43</v>
      </c>
      <c r="AO408" s="87">
        <f t="shared" si="1388"/>
        <v>3011413.5004800009</v>
      </c>
      <c r="AP408" s="87">
        <f t="shared" si="1388"/>
        <v>0</v>
      </c>
      <c r="AQ408" s="87">
        <f t="shared" si="1388"/>
        <v>0</v>
      </c>
      <c r="AR408" s="87">
        <f t="shared" si="1388"/>
        <v>0</v>
      </c>
      <c r="AS408" s="87">
        <f t="shared" si="1388"/>
        <v>0</v>
      </c>
      <c r="AT408" s="87">
        <f t="shared" si="1388"/>
        <v>34</v>
      </c>
      <c r="AU408" s="87">
        <f t="shared" si="1388"/>
        <v>0</v>
      </c>
      <c r="AV408" s="88" t="e">
        <f>AU408-#REF!</f>
        <v>#REF!</v>
      </c>
      <c r="AW408" s="87">
        <f t="shared" si="1388"/>
        <v>635</v>
      </c>
      <c r="AX408" s="87">
        <f t="shared" si="1388"/>
        <v>47832776.597759999</v>
      </c>
      <c r="AY408" s="87">
        <f t="shared" si="1388"/>
        <v>4</v>
      </c>
      <c r="AZ408" s="87">
        <f t="shared" si="1388"/>
        <v>305803.68</v>
      </c>
      <c r="BA408" s="87">
        <f t="shared" si="1388"/>
        <v>0</v>
      </c>
      <c r="BB408" s="87">
        <f t="shared" si="1388"/>
        <v>0</v>
      </c>
      <c r="BC408" s="87">
        <f t="shared" si="1388"/>
        <v>70</v>
      </c>
      <c r="BD408" s="87"/>
      <c r="BE408" s="87">
        <f t="shared" si="1388"/>
        <v>32</v>
      </c>
      <c r="BF408" s="87">
        <f t="shared" si="1388"/>
        <v>1918518.1948800001</v>
      </c>
      <c r="BG408" s="87">
        <f t="shared" si="1388"/>
        <v>76</v>
      </c>
      <c r="BH408" s="87"/>
      <c r="BI408" s="87">
        <f t="shared" si="1388"/>
        <v>146</v>
      </c>
      <c r="BJ408" s="87"/>
      <c r="BK408" s="87">
        <f t="shared" si="1388"/>
        <v>0</v>
      </c>
      <c r="BL408" s="87">
        <f t="shared" si="1388"/>
        <v>0</v>
      </c>
      <c r="BM408" s="87">
        <f t="shared" si="1388"/>
        <v>110</v>
      </c>
      <c r="BN408" s="87">
        <f t="shared" si="1388"/>
        <v>4610578.5599999996</v>
      </c>
      <c r="BO408" s="87">
        <f t="shared" si="1388"/>
        <v>0</v>
      </c>
      <c r="BP408" s="87">
        <f t="shared" si="1388"/>
        <v>0</v>
      </c>
      <c r="BQ408" s="87">
        <f t="shared" si="1388"/>
        <v>103</v>
      </c>
      <c r="BR408" s="87"/>
      <c r="BS408" s="87">
        <f t="shared" si="1388"/>
        <v>0</v>
      </c>
      <c r="BT408" s="87">
        <f t="shared" si="1388"/>
        <v>0</v>
      </c>
      <c r="BU408" s="87">
        <f t="shared" si="1388"/>
        <v>35</v>
      </c>
      <c r="BV408" s="87">
        <f t="shared" si="1388"/>
        <v>1635657.6320000002</v>
      </c>
      <c r="BW408" s="87">
        <f t="shared" si="1388"/>
        <v>0</v>
      </c>
      <c r="BX408" s="87">
        <f t="shared" si="1388"/>
        <v>0</v>
      </c>
      <c r="BY408" s="87">
        <f t="shared" si="1388"/>
        <v>176</v>
      </c>
      <c r="BZ408" s="87">
        <f t="shared" si="1388"/>
        <v>0</v>
      </c>
      <c r="CA408" s="87">
        <f t="shared" si="1388"/>
        <v>34</v>
      </c>
      <c r="CB408" s="87">
        <f t="shared" si="1388"/>
        <v>0</v>
      </c>
      <c r="CC408" s="87">
        <f t="shared" ref="CC408:CV408" si="1389">SUM(CC409:CC417)</f>
        <v>0</v>
      </c>
      <c r="CD408" s="87">
        <f t="shared" si="1389"/>
        <v>0</v>
      </c>
      <c r="CE408" s="87">
        <f t="shared" si="1389"/>
        <v>0</v>
      </c>
      <c r="CF408" s="87">
        <f t="shared" si="1389"/>
        <v>0</v>
      </c>
      <c r="CG408" s="87">
        <f t="shared" si="1389"/>
        <v>0</v>
      </c>
      <c r="CH408" s="87">
        <f t="shared" si="1389"/>
        <v>0</v>
      </c>
      <c r="CI408" s="87">
        <f t="shared" si="1389"/>
        <v>0</v>
      </c>
      <c r="CJ408" s="87">
        <f t="shared" si="1389"/>
        <v>0</v>
      </c>
      <c r="CK408" s="87">
        <f t="shared" si="1389"/>
        <v>0</v>
      </c>
      <c r="CL408" s="87">
        <f t="shared" si="1389"/>
        <v>0</v>
      </c>
      <c r="CM408" s="87">
        <f t="shared" si="1389"/>
        <v>85</v>
      </c>
      <c r="CN408" s="87">
        <f t="shared" si="1389"/>
        <v>5854964.3040000005</v>
      </c>
      <c r="CO408" s="87">
        <f t="shared" si="1389"/>
        <v>9</v>
      </c>
      <c r="CP408" s="87"/>
      <c r="CQ408" s="87">
        <f t="shared" si="1389"/>
        <v>25</v>
      </c>
      <c r="CR408" s="87"/>
      <c r="CS408" s="87">
        <f t="shared" si="1389"/>
        <v>0</v>
      </c>
      <c r="CT408" s="87">
        <f t="shared" si="1389"/>
        <v>0</v>
      </c>
      <c r="CU408" s="87">
        <f t="shared" si="1389"/>
        <v>3172</v>
      </c>
      <c r="CV408" s="87">
        <f t="shared" si="1389"/>
        <v>173275226.06799999</v>
      </c>
    </row>
    <row r="409" spans="1:100" ht="30" x14ac:dyDescent="0.25">
      <c r="A409" s="76"/>
      <c r="B409" s="98">
        <v>361</v>
      </c>
      <c r="C409" s="99" t="s">
        <v>899</v>
      </c>
      <c r="D409" s="126" t="s">
        <v>900</v>
      </c>
      <c r="E409" s="80">
        <v>28004</v>
      </c>
      <c r="F409" s="101">
        <v>1.02</v>
      </c>
      <c r="G409" s="89">
        <v>1</v>
      </c>
      <c r="H409" s="90"/>
      <c r="I409" s="90"/>
      <c r="J409" s="90"/>
      <c r="K409" s="53"/>
      <c r="L409" s="102">
        <v>1.4</v>
      </c>
      <c r="M409" s="102">
        <v>1.68</v>
      </c>
      <c r="N409" s="102">
        <v>2.23</v>
      </c>
      <c r="O409" s="103">
        <v>2.57</v>
      </c>
      <c r="P409" s="213">
        <v>43</v>
      </c>
      <c r="Q409" s="104">
        <f t="shared" ref="Q409:Q417" si="1390">(P409*$E409*$F409*$G409*$L409*$Q$11)</f>
        <v>1891513.3776</v>
      </c>
      <c r="R409" s="104"/>
      <c r="S409" s="104">
        <f t="shared" ref="S409:S417" si="1391">(R409*$E409*$F409*$G409*$L409*$S$11)</f>
        <v>0</v>
      </c>
      <c r="T409" s="104"/>
      <c r="U409" s="104">
        <f t="shared" ref="U409:U417" si="1392">(T409*$E409*$F409*$G409*$L409*$U$11)</f>
        <v>0</v>
      </c>
      <c r="V409" s="104"/>
      <c r="W409" s="105">
        <f t="shared" ref="W409:W417" si="1393">(V409*$E409*$F409*$G409*$L409*$W$11)</f>
        <v>0</v>
      </c>
      <c r="X409" s="104"/>
      <c r="Y409" s="104">
        <f t="shared" ref="Y409:Y417" si="1394">(X409*$E409*$F409*$G409*$L409*$Y$11)</f>
        <v>0</v>
      </c>
      <c r="Z409" s="104"/>
      <c r="AA409" s="104">
        <f t="shared" ref="AA409:AA417" si="1395">(Z409*$E409*$F409*$G409*$L409*$AA$11)</f>
        <v>0</v>
      </c>
      <c r="AB409" s="104"/>
      <c r="AC409" s="104"/>
      <c r="AD409" s="104">
        <v>5</v>
      </c>
      <c r="AE409" s="104">
        <f t="shared" ref="AE409:AE417" si="1396">(AD409*$E409*$F409*$G409*$L409*$AE$11)</f>
        <v>219943.416</v>
      </c>
      <c r="AF409" s="104">
        <v>10</v>
      </c>
      <c r="AG409" s="105">
        <f t="shared" ref="AG409:AG417" si="1397">(AF409*$E409*$F409*$G409*$L409*$AG$11)</f>
        <v>439886.83199999999</v>
      </c>
      <c r="AH409" s="104">
        <v>1</v>
      </c>
      <c r="AI409" s="104">
        <f t="shared" ref="AI409:AI417" si="1398">(AH409*$E409*$F409*$G409*$L409*$AI$11)</f>
        <v>51986.625599999999</v>
      </c>
      <c r="AJ409" s="104">
        <v>6</v>
      </c>
      <c r="AK409" s="104">
        <f t="shared" ref="AK409:AK417" si="1399">(AJ409*$E409*$F409*$G409*$M409*$AK$11)</f>
        <v>374303.70432000002</v>
      </c>
      <c r="AL409" s="109"/>
      <c r="AM409" s="104">
        <f t="shared" ref="AM409:AM417" si="1400">(AL409*$E409*$F409*$G409*$M409*$AM$11)</f>
        <v>0</v>
      </c>
      <c r="AN409" s="104">
        <v>12</v>
      </c>
      <c r="AO409" s="108">
        <f t="shared" ref="AO409:AO417" si="1401">(AN409*$E409*$F409*$G409*$M409*$AO$11)</f>
        <v>633437.03808000009</v>
      </c>
      <c r="AP409" s="104"/>
      <c r="AQ409" s="104">
        <f t="shared" ref="AQ409:AQ417" si="1402">(AP409*$E409*$F409*$G409*$L409*$AQ$11)</f>
        <v>0</v>
      </c>
      <c r="AR409" s="104"/>
      <c r="AS409" s="105">
        <f t="shared" ref="AS409:AS417" si="1403">(AR409*$E409*$F409*$G409*$L409*$AS$11)</f>
        <v>0</v>
      </c>
      <c r="AT409" s="104">
        <v>2</v>
      </c>
      <c r="AU409" s="104"/>
      <c r="AV409" s="88" t="e">
        <f>AU409-#REF!</f>
        <v>#REF!</v>
      </c>
      <c r="AW409" s="104">
        <v>45</v>
      </c>
      <c r="AX409" s="104">
        <f t="shared" ref="AX409:AX417" si="1404">(AW409*$E409*$F409*$G409*$M409*$AX$11)</f>
        <v>2375388.8928</v>
      </c>
      <c r="AY409" s="104"/>
      <c r="AZ409" s="104">
        <f t="shared" ref="AZ409:AZ417" si="1405">(AY409*$E409*$F409*$G409*$M409*$AZ$11)</f>
        <v>0</v>
      </c>
      <c r="BA409" s="104"/>
      <c r="BB409" s="105">
        <f t="shared" ref="BB409:BB417" si="1406">(BA409*$E409*$F409*$G409*$M409*$BB$11)</f>
        <v>0</v>
      </c>
      <c r="BC409" s="104"/>
      <c r="BD409" s="104">
        <f t="shared" ref="BD409:BD417" si="1407">(BC409*$E409*$F409*$G409*$M409*$BD$11)</f>
        <v>0</v>
      </c>
      <c r="BE409" s="104">
        <v>8</v>
      </c>
      <c r="BF409" s="104">
        <f t="shared" ref="BF409:BF417" si="1408">(BE409*$E409*$F409*$G409*$M409*$BF$11)</f>
        <v>345511.11168000003</v>
      </c>
      <c r="BG409" s="104">
        <v>4</v>
      </c>
      <c r="BH409" s="105"/>
      <c r="BI409" s="104">
        <v>6</v>
      </c>
      <c r="BJ409" s="108"/>
      <c r="BK409" s="104"/>
      <c r="BL409" s="104">
        <f t="shared" ref="BL409:BL417" si="1409">(BK409*$E409*$F409*$G409*$L409*$BL$11)</f>
        <v>0</v>
      </c>
      <c r="BM409" s="104"/>
      <c r="BN409" s="104">
        <f t="shared" ref="BN409:BN417" si="1410">(BM409*$E409*$F409*$G409*$L409*$BN$11)</f>
        <v>0</v>
      </c>
      <c r="BO409" s="104"/>
      <c r="BP409" s="104">
        <f t="shared" ref="BP409:BP417" si="1411">(BO409*$E409*$F409*$G409*$L409*$BP$11)</f>
        <v>0</v>
      </c>
      <c r="BQ409" s="104">
        <v>4</v>
      </c>
      <c r="BR409" s="104"/>
      <c r="BS409" s="104"/>
      <c r="BT409" s="105">
        <f t="shared" ref="BT409:BT417" si="1412">(BS409*$E409*$F409*$G409*$L409*$BT$11)</f>
        <v>0</v>
      </c>
      <c r="BU409" s="104"/>
      <c r="BV409" s="105">
        <f t="shared" ref="BV409:BV417" si="1413">(BU409*$E409*$F409*$G409*$L409*$BV$11)</f>
        <v>0</v>
      </c>
      <c r="BW409" s="104"/>
      <c r="BX409" s="104">
        <f t="shared" ref="BX409:BX417" si="1414">(BW409*$E409*$F409*$G409*$L409*$BX$11)</f>
        <v>0</v>
      </c>
      <c r="BY409" s="104">
        <v>4</v>
      </c>
      <c r="BZ409" s="104"/>
      <c r="CA409" s="104">
        <v>5</v>
      </c>
      <c r="CB409" s="104"/>
      <c r="CC409" s="104"/>
      <c r="CD409" s="104">
        <f t="shared" ref="CD409:CD417" si="1415">(CC409*$E409*$F409*$G409*$M409*$CD$11)</f>
        <v>0</v>
      </c>
      <c r="CE409" s="109"/>
      <c r="CF409" s="104">
        <f t="shared" ref="CF409:CF417" si="1416">(CE409*$E409*$F409*$G409*$M409*$CF$11)</f>
        <v>0</v>
      </c>
      <c r="CG409" s="104"/>
      <c r="CH409" s="108"/>
      <c r="CI409" s="104"/>
      <c r="CJ409" s="104">
        <f t="shared" ref="CJ409:CJ417" si="1417">(CI409*$E409*$F409*$G409*$M409*$CJ$11)</f>
        <v>0</v>
      </c>
      <c r="CK409" s="110"/>
      <c r="CL409" s="104">
        <f t="shared" ref="CL409:CL417" si="1418">(CK409*$E409*$F409*$G409*$M409*$CL$11)</f>
        <v>0</v>
      </c>
      <c r="CM409" s="104">
        <v>4</v>
      </c>
      <c r="CN409" s="104">
        <f t="shared" ref="CN409:CN417" si="1419">(CM409*$E409*$F409*$G409*$M409*$CN$11)</f>
        <v>191950.6176</v>
      </c>
      <c r="CO409" s="104">
        <v>4</v>
      </c>
      <c r="CP409" s="104"/>
      <c r="CQ409" s="104">
        <v>5</v>
      </c>
      <c r="CR409" s="111"/>
      <c r="CS409" s="104"/>
      <c r="CT409" s="104">
        <f t="shared" ref="CT409:CT417" si="1420">(CS409*$E409*$F409*$G409*$L409*CT$11)/12*6+(CS409*$E409*$F409*$G409*1*CT$11)/12*6</f>
        <v>0</v>
      </c>
      <c r="CU409" s="105">
        <f t="shared" ref="CU409:CU417" si="1421">SUM(P409,R409,T409,V409,X409,Z409,AB409,AD409,AF409,AL409,BO409,AH409,AR409,CA409,AT409,AW409,AJ409,BA409,AN409,BC409,CC409,BE409,BG409,BI409,BQ409,BK409,BM409,BS409,BU409,BW409,BY409,CE409,AY409,AP409,CG409,CI409,CK409,CM409,CO409,CQ409,CS409)</f>
        <v>168</v>
      </c>
      <c r="CV409" s="105">
        <f t="shared" ref="CV409:CV417" si="1422">SUM(Q409,S409,U409,W409,Y409,AA409,AC409,AE409,AG409,AM409,BP409,AI409,AS409,CB409,AU409,AX409,AK409,BB409,AO409,BD409,CD409,BF409,BH409,BJ409,BR409,BL409,BN409,BT409,BV409,BX409,BZ409,CF409,AZ409,AQ409,CH409,CJ409,CL409,CN409,CP409,CR409,CT409)</f>
        <v>6523921.6156799998</v>
      </c>
    </row>
    <row r="410" spans="1:100" ht="30" x14ac:dyDescent="0.25">
      <c r="A410" s="76"/>
      <c r="B410" s="98">
        <v>362</v>
      </c>
      <c r="C410" s="99" t="s">
        <v>901</v>
      </c>
      <c r="D410" s="126" t="s">
        <v>902</v>
      </c>
      <c r="E410" s="80">
        <v>28004</v>
      </c>
      <c r="F410" s="101">
        <v>1.49</v>
      </c>
      <c r="G410" s="89">
        <v>1</v>
      </c>
      <c r="H410" s="90"/>
      <c r="I410" s="90"/>
      <c r="J410" s="90"/>
      <c r="K410" s="53"/>
      <c r="L410" s="102">
        <v>1.4</v>
      </c>
      <c r="M410" s="102">
        <v>1.68</v>
      </c>
      <c r="N410" s="102">
        <v>2.23</v>
      </c>
      <c r="O410" s="103">
        <v>2.57</v>
      </c>
      <c r="P410" s="213">
        <v>650</v>
      </c>
      <c r="Q410" s="104">
        <f t="shared" si="1390"/>
        <v>41767685.959999993</v>
      </c>
      <c r="R410" s="104">
        <v>15</v>
      </c>
      <c r="S410" s="104">
        <f t="shared" si="1391"/>
        <v>963869.67600000009</v>
      </c>
      <c r="T410" s="104"/>
      <c r="U410" s="104">
        <f t="shared" si="1392"/>
        <v>0</v>
      </c>
      <c r="V410" s="104"/>
      <c r="W410" s="105">
        <f t="shared" si="1393"/>
        <v>0</v>
      </c>
      <c r="X410" s="104"/>
      <c r="Y410" s="104">
        <f t="shared" si="1394"/>
        <v>0</v>
      </c>
      <c r="Z410" s="104"/>
      <c r="AA410" s="104">
        <f t="shared" si="1395"/>
        <v>0</v>
      </c>
      <c r="AB410" s="104"/>
      <c r="AC410" s="104"/>
      <c r="AD410" s="104">
        <v>140</v>
      </c>
      <c r="AE410" s="104">
        <f t="shared" si="1396"/>
        <v>8996116.9760000017</v>
      </c>
      <c r="AF410" s="104">
        <v>83</v>
      </c>
      <c r="AG410" s="105">
        <f t="shared" si="1397"/>
        <v>5333412.207200001</v>
      </c>
      <c r="AH410" s="104">
        <v>75</v>
      </c>
      <c r="AI410" s="104">
        <f t="shared" si="1398"/>
        <v>5695593.54</v>
      </c>
      <c r="AJ410" s="104">
        <v>249</v>
      </c>
      <c r="AK410" s="104">
        <f t="shared" si="1399"/>
        <v>22691244.663359996</v>
      </c>
      <c r="AL410" s="109"/>
      <c r="AM410" s="104">
        <f t="shared" si="1400"/>
        <v>0</v>
      </c>
      <c r="AN410" s="104">
        <v>30</v>
      </c>
      <c r="AO410" s="108">
        <f t="shared" si="1401"/>
        <v>2313287.2224000003</v>
      </c>
      <c r="AP410" s="104"/>
      <c r="AQ410" s="104">
        <f t="shared" si="1402"/>
        <v>0</v>
      </c>
      <c r="AR410" s="104"/>
      <c r="AS410" s="105">
        <f t="shared" si="1403"/>
        <v>0</v>
      </c>
      <c r="AT410" s="104">
        <v>32</v>
      </c>
      <c r="AU410" s="104"/>
      <c r="AV410" s="88" t="e">
        <f>AU410-#REF!</f>
        <v>#REF!</v>
      </c>
      <c r="AW410" s="104">
        <v>587</v>
      </c>
      <c r="AX410" s="104">
        <f t="shared" si="1404"/>
        <v>45263319.984959997</v>
      </c>
      <c r="AY410" s="104"/>
      <c r="AZ410" s="104">
        <f t="shared" si="1405"/>
        <v>0</v>
      </c>
      <c r="BA410" s="104"/>
      <c r="BB410" s="105">
        <f t="shared" si="1406"/>
        <v>0</v>
      </c>
      <c r="BC410" s="104">
        <v>70</v>
      </c>
      <c r="BD410" s="104"/>
      <c r="BE410" s="104">
        <v>18</v>
      </c>
      <c r="BF410" s="104">
        <f t="shared" si="1408"/>
        <v>1135613.7273600001</v>
      </c>
      <c r="BG410" s="104">
        <v>60</v>
      </c>
      <c r="BH410" s="105"/>
      <c r="BI410" s="104">
        <v>77</v>
      </c>
      <c r="BJ410" s="108"/>
      <c r="BK410" s="104"/>
      <c r="BL410" s="104">
        <f t="shared" si="1409"/>
        <v>0</v>
      </c>
      <c r="BM410" s="104"/>
      <c r="BN410" s="104">
        <f t="shared" si="1410"/>
        <v>0</v>
      </c>
      <c r="BO410" s="104"/>
      <c r="BP410" s="104">
        <f t="shared" si="1411"/>
        <v>0</v>
      </c>
      <c r="BQ410" s="104">
        <v>95</v>
      </c>
      <c r="BR410" s="104"/>
      <c r="BS410" s="104"/>
      <c r="BT410" s="105">
        <f t="shared" si="1412"/>
        <v>0</v>
      </c>
      <c r="BU410" s="104">
        <v>35</v>
      </c>
      <c r="BV410" s="105">
        <f t="shared" si="1413"/>
        <v>1635657.6320000002</v>
      </c>
      <c r="BW410" s="104"/>
      <c r="BX410" s="104">
        <f t="shared" si="1414"/>
        <v>0</v>
      </c>
      <c r="BY410" s="104">
        <v>170</v>
      </c>
      <c r="BZ410" s="104"/>
      <c r="CA410" s="104">
        <v>28</v>
      </c>
      <c r="CB410" s="104"/>
      <c r="CC410" s="104"/>
      <c r="CD410" s="104">
        <f t="shared" si="1415"/>
        <v>0</v>
      </c>
      <c r="CE410" s="109"/>
      <c r="CF410" s="104">
        <f t="shared" si="1416"/>
        <v>0</v>
      </c>
      <c r="CG410" s="104"/>
      <c r="CH410" s="108"/>
      <c r="CI410" s="104"/>
      <c r="CJ410" s="104">
        <f t="shared" si="1417"/>
        <v>0</v>
      </c>
      <c r="CK410" s="110"/>
      <c r="CL410" s="104">
        <f t="shared" si="1418"/>
        <v>0</v>
      </c>
      <c r="CM410" s="104">
        <f>87-12</f>
        <v>75</v>
      </c>
      <c r="CN410" s="104">
        <f t="shared" si="1419"/>
        <v>5257470.96</v>
      </c>
      <c r="CO410" s="104"/>
      <c r="CP410" s="104">
        <f t="shared" ref="CP409:CP417" si="1423">(CO410*$E410*$F410*$G410*$N410*$CP$11)</f>
        <v>0</v>
      </c>
      <c r="CQ410" s="104">
        <v>15</v>
      </c>
      <c r="CR410" s="111"/>
      <c r="CS410" s="104"/>
      <c r="CT410" s="104">
        <f t="shared" si="1420"/>
        <v>0</v>
      </c>
      <c r="CU410" s="105">
        <f t="shared" si="1421"/>
        <v>2504</v>
      </c>
      <c r="CV410" s="105">
        <f t="shared" si="1422"/>
        <v>141053272.54927999</v>
      </c>
    </row>
    <row r="411" spans="1:100" ht="19.5" customHeight="1" x14ac:dyDescent="0.25">
      <c r="A411" s="76"/>
      <c r="B411" s="98">
        <v>363</v>
      </c>
      <c r="C411" s="99" t="s">
        <v>903</v>
      </c>
      <c r="D411" s="126" t="s">
        <v>904</v>
      </c>
      <c r="E411" s="80">
        <v>28004</v>
      </c>
      <c r="F411" s="101">
        <v>2.14</v>
      </c>
      <c r="G411" s="89">
        <v>1</v>
      </c>
      <c r="H411" s="90"/>
      <c r="I411" s="90"/>
      <c r="J411" s="90"/>
      <c r="K411" s="53"/>
      <c r="L411" s="102">
        <v>1.4</v>
      </c>
      <c r="M411" s="102">
        <v>1.68</v>
      </c>
      <c r="N411" s="102">
        <v>2.23</v>
      </c>
      <c r="O411" s="103">
        <v>2.57</v>
      </c>
      <c r="P411" s="213">
        <v>2</v>
      </c>
      <c r="Q411" s="104">
        <f t="shared" si="1390"/>
        <v>184579.96480000002</v>
      </c>
      <c r="R411" s="104">
        <v>5</v>
      </c>
      <c r="S411" s="104">
        <f t="shared" si="1391"/>
        <v>461449.91200000001</v>
      </c>
      <c r="T411" s="104"/>
      <c r="U411" s="104">
        <f t="shared" si="1392"/>
        <v>0</v>
      </c>
      <c r="V411" s="104"/>
      <c r="W411" s="105">
        <f t="shared" si="1393"/>
        <v>0</v>
      </c>
      <c r="X411" s="104"/>
      <c r="Y411" s="104">
        <f t="shared" si="1394"/>
        <v>0</v>
      </c>
      <c r="Z411" s="104"/>
      <c r="AA411" s="104">
        <f t="shared" si="1395"/>
        <v>0</v>
      </c>
      <c r="AB411" s="104"/>
      <c r="AC411" s="104"/>
      <c r="AD411" s="104"/>
      <c r="AE411" s="104">
        <f t="shared" si="1396"/>
        <v>0</v>
      </c>
      <c r="AF411" s="104">
        <v>0</v>
      </c>
      <c r="AG411" s="105">
        <f t="shared" si="1397"/>
        <v>0</v>
      </c>
      <c r="AH411" s="104"/>
      <c r="AI411" s="104">
        <f t="shared" si="1398"/>
        <v>0</v>
      </c>
      <c r="AJ411" s="104"/>
      <c r="AK411" s="104">
        <f t="shared" si="1399"/>
        <v>0</v>
      </c>
      <c r="AL411" s="109"/>
      <c r="AM411" s="104">
        <f t="shared" si="1400"/>
        <v>0</v>
      </c>
      <c r="AN411" s="104"/>
      <c r="AO411" s="108">
        <f t="shared" si="1401"/>
        <v>0</v>
      </c>
      <c r="AP411" s="104"/>
      <c r="AQ411" s="104">
        <f t="shared" si="1402"/>
        <v>0</v>
      </c>
      <c r="AR411" s="104"/>
      <c r="AS411" s="105">
        <f t="shared" si="1403"/>
        <v>0</v>
      </c>
      <c r="AT411" s="104"/>
      <c r="AU411" s="104">
        <f t="shared" ref="AU409:AU417" si="1424">(AT411*$E411*$F411*$G411*$L411*$AU$11)</f>
        <v>0</v>
      </c>
      <c r="AV411" s="88" t="e">
        <f>AU411-#REF!</f>
        <v>#REF!</v>
      </c>
      <c r="AW411" s="104">
        <v>0</v>
      </c>
      <c r="AX411" s="104">
        <f t="shared" si="1404"/>
        <v>0</v>
      </c>
      <c r="AY411" s="104"/>
      <c r="AZ411" s="104">
        <f t="shared" si="1405"/>
        <v>0</v>
      </c>
      <c r="BA411" s="104"/>
      <c r="BB411" s="105">
        <f t="shared" si="1406"/>
        <v>0</v>
      </c>
      <c r="BC411" s="104"/>
      <c r="BD411" s="104">
        <f t="shared" si="1407"/>
        <v>0</v>
      </c>
      <c r="BE411" s="104"/>
      <c r="BF411" s="104">
        <f t="shared" si="1408"/>
        <v>0</v>
      </c>
      <c r="BG411" s="104"/>
      <c r="BH411" s="105">
        <f t="shared" ref="BH409:BH417" si="1425">(BG411*$E411*$F411*$G411*$M411*$BH$11)</f>
        <v>0</v>
      </c>
      <c r="BI411" s="104"/>
      <c r="BJ411" s="108">
        <f t="shared" ref="BJ409:BJ417" si="1426">(BI411*$E411*$F411*$G411*$M411*$BJ$11)</f>
        <v>0</v>
      </c>
      <c r="BK411" s="104"/>
      <c r="BL411" s="104">
        <f t="shared" si="1409"/>
        <v>0</v>
      </c>
      <c r="BM411" s="104"/>
      <c r="BN411" s="104">
        <f t="shared" si="1410"/>
        <v>0</v>
      </c>
      <c r="BO411" s="104"/>
      <c r="BP411" s="104">
        <f t="shared" si="1411"/>
        <v>0</v>
      </c>
      <c r="BQ411" s="104"/>
      <c r="BR411" s="104">
        <f t="shared" ref="BR409:BR417" si="1427">(BQ411*$E411*$F411*$G411*$M411*$BR$11)</f>
        <v>0</v>
      </c>
      <c r="BS411" s="104"/>
      <c r="BT411" s="105">
        <f t="shared" si="1412"/>
        <v>0</v>
      </c>
      <c r="BU411" s="104"/>
      <c r="BV411" s="105">
        <f t="shared" si="1413"/>
        <v>0</v>
      </c>
      <c r="BW411" s="104"/>
      <c r="BX411" s="104">
        <f t="shared" si="1414"/>
        <v>0</v>
      </c>
      <c r="BY411" s="104"/>
      <c r="BZ411" s="104">
        <f t="shared" ref="BZ409:BZ417" si="1428">(BY411*$E411*$F411*$G411*$L411*$BZ$11)</f>
        <v>0</v>
      </c>
      <c r="CA411" s="104"/>
      <c r="CB411" s="104">
        <f t="shared" ref="CB409:CB417" si="1429">(CA411*$E411*$F411*$G411*$L411*$CB$11)</f>
        <v>0</v>
      </c>
      <c r="CC411" s="104"/>
      <c r="CD411" s="104">
        <f t="shared" si="1415"/>
        <v>0</v>
      </c>
      <c r="CE411" s="109"/>
      <c r="CF411" s="104">
        <f t="shared" si="1416"/>
        <v>0</v>
      </c>
      <c r="CG411" s="104"/>
      <c r="CH411" s="108"/>
      <c r="CI411" s="104"/>
      <c r="CJ411" s="104">
        <f t="shared" si="1417"/>
        <v>0</v>
      </c>
      <c r="CK411" s="110"/>
      <c r="CL411" s="104">
        <f t="shared" si="1418"/>
        <v>0</v>
      </c>
      <c r="CM411" s="104"/>
      <c r="CN411" s="104">
        <f t="shared" si="1419"/>
        <v>0</v>
      </c>
      <c r="CO411" s="104"/>
      <c r="CP411" s="104">
        <f t="shared" si="1423"/>
        <v>0</v>
      </c>
      <c r="CQ411" s="104"/>
      <c r="CR411" s="111"/>
      <c r="CS411" s="104"/>
      <c r="CT411" s="104">
        <f t="shared" si="1420"/>
        <v>0</v>
      </c>
      <c r="CU411" s="105">
        <f t="shared" si="1421"/>
        <v>7</v>
      </c>
      <c r="CV411" s="105">
        <f t="shared" si="1422"/>
        <v>646029.87679999997</v>
      </c>
    </row>
    <row r="412" spans="1:100" ht="27.75" customHeight="1" x14ac:dyDescent="0.25">
      <c r="A412" s="76"/>
      <c r="B412" s="98">
        <v>364</v>
      </c>
      <c r="C412" s="99" t="s">
        <v>905</v>
      </c>
      <c r="D412" s="126" t="s">
        <v>906</v>
      </c>
      <c r="E412" s="80">
        <v>28004</v>
      </c>
      <c r="F412" s="101">
        <v>1.25</v>
      </c>
      <c r="G412" s="89">
        <v>1</v>
      </c>
      <c r="H412" s="90"/>
      <c r="I412" s="90"/>
      <c r="J412" s="90"/>
      <c r="K412" s="53"/>
      <c r="L412" s="102">
        <v>1.4</v>
      </c>
      <c r="M412" s="102">
        <v>1.68</v>
      </c>
      <c r="N412" s="102">
        <v>2.23</v>
      </c>
      <c r="O412" s="103">
        <v>2.57</v>
      </c>
      <c r="P412" s="213">
        <v>84</v>
      </c>
      <c r="Q412" s="104">
        <f t="shared" si="1390"/>
        <v>4528246.8</v>
      </c>
      <c r="R412" s="104"/>
      <c r="S412" s="104">
        <f t="shared" si="1391"/>
        <v>0</v>
      </c>
      <c r="T412" s="104"/>
      <c r="U412" s="104">
        <f t="shared" si="1392"/>
        <v>0</v>
      </c>
      <c r="V412" s="104"/>
      <c r="W412" s="105">
        <f t="shared" si="1393"/>
        <v>0</v>
      </c>
      <c r="X412" s="104"/>
      <c r="Y412" s="104">
        <f t="shared" si="1394"/>
        <v>0</v>
      </c>
      <c r="Z412" s="104"/>
      <c r="AA412" s="104">
        <f t="shared" si="1395"/>
        <v>0</v>
      </c>
      <c r="AB412" s="104"/>
      <c r="AC412" s="104"/>
      <c r="AD412" s="104"/>
      <c r="AE412" s="104">
        <f t="shared" si="1396"/>
        <v>0</v>
      </c>
      <c r="AF412" s="104">
        <v>2</v>
      </c>
      <c r="AG412" s="105">
        <f t="shared" si="1397"/>
        <v>107815.40000000001</v>
      </c>
      <c r="AH412" s="104">
        <v>8</v>
      </c>
      <c r="AI412" s="104">
        <f t="shared" si="1398"/>
        <v>509672.8</v>
      </c>
      <c r="AJ412" s="104">
        <v>4</v>
      </c>
      <c r="AK412" s="104">
        <f t="shared" si="1399"/>
        <v>305803.68</v>
      </c>
      <c r="AL412" s="109"/>
      <c r="AM412" s="104">
        <f t="shared" si="1400"/>
        <v>0</v>
      </c>
      <c r="AN412" s="104">
        <v>1</v>
      </c>
      <c r="AO412" s="108">
        <f t="shared" si="1401"/>
        <v>64689.240000000005</v>
      </c>
      <c r="AP412" s="104"/>
      <c r="AQ412" s="104">
        <f t="shared" si="1402"/>
        <v>0</v>
      </c>
      <c r="AR412" s="104"/>
      <c r="AS412" s="105">
        <f t="shared" si="1403"/>
        <v>0</v>
      </c>
      <c r="AT412" s="104"/>
      <c r="AU412" s="104">
        <f t="shared" si="1424"/>
        <v>0</v>
      </c>
      <c r="AV412" s="88" t="e">
        <f>AU412-#REF!</f>
        <v>#REF!</v>
      </c>
      <c r="AW412" s="104">
        <v>3</v>
      </c>
      <c r="AX412" s="104">
        <f t="shared" si="1404"/>
        <v>194067.72</v>
      </c>
      <c r="AY412" s="104"/>
      <c r="AZ412" s="104">
        <f t="shared" si="1405"/>
        <v>0</v>
      </c>
      <c r="BA412" s="104"/>
      <c r="BB412" s="105">
        <f t="shared" si="1406"/>
        <v>0</v>
      </c>
      <c r="BC412" s="104"/>
      <c r="BD412" s="104">
        <f t="shared" si="1407"/>
        <v>0</v>
      </c>
      <c r="BE412" s="104">
        <v>3</v>
      </c>
      <c r="BF412" s="104">
        <f t="shared" si="1408"/>
        <v>158782.68</v>
      </c>
      <c r="BG412" s="104">
        <v>6</v>
      </c>
      <c r="BH412" s="105"/>
      <c r="BI412" s="104">
        <v>10</v>
      </c>
      <c r="BJ412" s="108"/>
      <c r="BK412" s="104"/>
      <c r="BL412" s="104">
        <f t="shared" si="1409"/>
        <v>0</v>
      </c>
      <c r="BM412" s="104"/>
      <c r="BN412" s="104">
        <f t="shared" si="1410"/>
        <v>0</v>
      </c>
      <c r="BO412" s="104"/>
      <c r="BP412" s="104">
        <f t="shared" si="1411"/>
        <v>0</v>
      </c>
      <c r="BQ412" s="104"/>
      <c r="BR412" s="104">
        <f t="shared" si="1427"/>
        <v>0</v>
      </c>
      <c r="BS412" s="104"/>
      <c r="BT412" s="105">
        <f t="shared" si="1412"/>
        <v>0</v>
      </c>
      <c r="BU412" s="104"/>
      <c r="BV412" s="105">
        <f t="shared" si="1413"/>
        <v>0</v>
      </c>
      <c r="BW412" s="104"/>
      <c r="BX412" s="104">
        <f t="shared" si="1414"/>
        <v>0</v>
      </c>
      <c r="BY412" s="104">
        <v>2</v>
      </c>
      <c r="BZ412" s="104"/>
      <c r="CA412" s="104"/>
      <c r="CB412" s="104">
        <f t="shared" si="1429"/>
        <v>0</v>
      </c>
      <c r="CC412" s="104"/>
      <c r="CD412" s="104">
        <f t="shared" si="1415"/>
        <v>0</v>
      </c>
      <c r="CE412" s="109"/>
      <c r="CF412" s="104">
        <f t="shared" si="1416"/>
        <v>0</v>
      </c>
      <c r="CG412" s="104"/>
      <c r="CH412" s="108"/>
      <c r="CI412" s="104"/>
      <c r="CJ412" s="104">
        <f t="shared" si="1417"/>
        <v>0</v>
      </c>
      <c r="CK412" s="110"/>
      <c r="CL412" s="104">
        <f t="shared" si="1418"/>
        <v>0</v>
      </c>
      <c r="CM412" s="104"/>
      <c r="CN412" s="104">
        <f t="shared" si="1419"/>
        <v>0</v>
      </c>
      <c r="CO412" s="104"/>
      <c r="CP412" s="104">
        <f t="shared" si="1423"/>
        <v>0</v>
      </c>
      <c r="CQ412" s="104"/>
      <c r="CR412" s="111"/>
      <c r="CS412" s="104"/>
      <c r="CT412" s="104">
        <f t="shared" si="1420"/>
        <v>0</v>
      </c>
      <c r="CU412" s="105">
        <f t="shared" si="1421"/>
        <v>123</v>
      </c>
      <c r="CV412" s="105">
        <f t="shared" si="1422"/>
        <v>5869078.3199999994</v>
      </c>
    </row>
    <row r="413" spans="1:100" ht="27.75" customHeight="1" x14ac:dyDescent="0.25">
      <c r="A413" s="76"/>
      <c r="B413" s="98">
        <v>365</v>
      </c>
      <c r="C413" s="99" t="s">
        <v>907</v>
      </c>
      <c r="D413" s="126" t="s">
        <v>908</v>
      </c>
      <c r="E413" s="80">
        <v>28004</v>
      </c>
      <c r="F413" s="101">
        <v>2.76</v>
      </c>
      <c r="G413" s="89">
        <v>1</v>
      </c>
      <c r="H413" s="90"/>
      <c r="I413" s="90"/>
      <c r="J413" s="90"/>
      <c r="K413" s="53"/>
      <c r="L413" s="102">
        <v>1.4</v>
      </c>
      <c r="M413" s="102">
        <v>1.68</v>
      </c>
      <c r="N413" s="102">
        <v>2.23</v>
      </c>
      <c r="O413" s="103">
        <v>2.57</v>
      </c>
      <c r="P413" s="213">
        <v>5</v>
      </c>
      <c r="Q413" s="104">
        <f t="shared" si="1390"/>
        <v>595141.00799999991</v>
      </c>
      <c r="R413" s="104"/>
      <c r="S413" s="104">
        <f t="shared" si="1391"/>
        <v>0</v>
      </c>
      <c r="T413" s="104"/>
      <c r="U413" s="104">
        <f t="shared" si="1392"/>
        <v>0</v>
      </c>
      <c r="V413" s="104"/>
      <c r="W413" s="105">
        <f t="shared" si="1393"/>
        <v>0</v>
      </c>
      <c r="X413" s="104"/>
      <c r="Y413" s="104">
        <f t="shared" si="1394"/>
        <v>0</v>
      </c>
      <c r="Z413" s="104"/>
      <c r="AA413" s="104">
        <f t="shared" si="1395"/>
        <v>0</v>
      </c>
      <c r="AB413" s="104"/>
      <c r="AC413" s="104"/>
      <c r="AD413" s="104"/>
      <c r="AE413" s="104">
        <f t="shared" si="1396"/>
        <v>0</v>
      </c>
      <c r="AF413" s="104">
        <v>0</v>
      </c>
      <c r="AG413" s="105">
        <f t="shared" si="1397"/>
        <v>0</v>
      </c>
      <c r="AH413" s="104"/>
      <c r="AI413" s="104">
        <f t="shared" si="1398"/>
        <v>0</v>
      </c>
      <c r="AJ413" s="104"/>
      <c r="AK413" s="104">
        <f t="shared" si="1399"/>
        <v>0</v>
      </c>
      <c r="AL413" s="109"/>
      <c r="AM413" s="104">
        <f t="shared" si="1400"/>
        <v>0</v>
      </c>
      <c r="AN413" s="104"/>
      <c r="AO413" s="108">
        <f t="shared" si="1401"/>
        <v>0</v>
      </c>
      <c r="AP413" s="104"/>
      <c r="AQ413" s="104">
        <f t="shared" si="1402"/>
        <v>0</v>
      </c>
      <c r="AR413" s="104"/>
      <c r="AS413" s="105">
        <f t="shared" si="1403"/>
        <v>0</v>
      </c>
      <c r="AT413" s="104"/>
      <c r="AU413" s="104">
        <f t="shared" si="1424"/>
        <v>0</v>
      </c>
      <c r="AV413" s="88" t="e">
        <f>AU413-#REF!</f>
        <v>#REF!</v>
      </c>
      <c r="AW413" s="104"/>
      <c r="AX413" s="104">
        <f t="shared" si="1404"/>
        <v>0</v>
      </c>
      <c r="AY413" s="104"/>
      <c r="AZ413" s="104">
        <f t="shared" si="1405"/>
        <v>0</v>
      </c>
      <c r="BA413" s="104"/>
      <c r="BB413" s="105">
        <f t="shared" si="1406"/>
        <v>0</v>
      </c>
      <c r="BC413" s="104"/>
      <c r="BD413" s="104">
        <f t="shared" si="1407"/>
        <v>0</v>
      </c>
      <c r="BE413" s="104">
        <v>2</v>
      </c>
      <c r="BF413" s="104">
        <f t="shared" si="1408"/>
        <v>233728.10495999997</v>
      </c>
      <c r="BG413" s="104"/>
      <c r="BH413" s="105">
        <f t="shared" si="1425"/>
        <v>0</v>
      </c>
      <c r="BI413" s="104"/>
      <c r="BJ413" s="108">
        <f t="shared" si="1426"/>
        <v>0</v>
      </c>
      <c r="BK413" s="104"/>
      <c r="BL413" s="104">
        <f t="shared" si="1409"/>
        <v>0</v>
      </c>
      <c r="BM413" s="104"/>
      <c r="BN413" s="104">
        <f t="shared" si="1410"/>
        <v>0</v>
      </c>
      <c r="BO413" s="104"/>
      <c r="BP413" s="104">
        <f t="shared" si="1411"/>
        <v>0</v>
      </c>
      <c r="BQ413" s="104"/>
      <c r="BR413" s="104">
        <f t="shared" si="1427"/>
        <v>0</v>
      </c>
      <c r="BS413" s="104"/>
      <c r="BT413" s="105">
        <f t="shared" si="1412"/>
        <v>0</v>
      </c>
      <c r="BU413" s="104"/>
      <c r="BV413" s="105">
        <f t="shared" si="1413"/>
        <v>0</v>
      </c>
      <c r="BW413" s="104"/>
      <c r="BX413" s="104">
        <f t="shared" si="1414"/>
        <v>0</v>
      </c>
      <c r="BY413" s="104"/>
      <c r="BZ413" s="104">
        <f t="shared" si="1428"/>
        <v>0</v>
      </c>
      <c r="CA413" s="104"/>
      <c r="CB413" s="104">
        <f t="shared" si="1429"/>
        <v>0</v>
      </c>
      <c r="CC413" s="104"/>
      <c r="CD413" s="104">
        <f t="shared" si="1415"/>
        <v>0</v>
      </c>
      <c r="CE413" s="109"/>
      <c r="CF413" s="104">
        <f t="shared" si="1416"/>
        <v>0</v>
      </c>
      <c r="CG413" s="104"/>
      <c r="CH413" s="108"/>
      <c r="CI413" s="104"/>
      <c r="CJ413" s="104">
        <f t="shared" si="1417"/>
        <v>0</v>
      </c>
      <c r="CK413" s="110"/>
      <c r="CL413" s="104">
        <f t="shared" si="1418"/>
        <v>0</v>
      </c>
      <c r="CM413" s="104"/>
      <c r="CN413" s="104">
        <f t="shared" si="1419"/>
        <v>0</v>
      </c>
      <c r="CO413" s="104"/>
      <c r="CP413" s="104">
        <f t="shared" si="1423"/>
        <v>0</v>
      </c>
      <c r="CQ413" s="104"/>
      <c r="CR413" s="111"/>
      <c r="CS413" s="104"/>
      <c r="CT413" s="104">
        <f t="shared" si="1420"/>
        <v>0</v>
      </c>
      <c r="CU413" s="105">
        <f t="shared" si="1421"/>
        <v>7</v>
      </c>
      <c r="CV413" s="105">
        <f t="shared" si="1422"/>
        <v>828869.11295999982</v>
      </c>
    </row>
    <row r="414" spans="1:100" ht="45" customHeight="1" x14ac:dyDescent="0.25">
      <c r="A414" s="76"/>
      <c r="B414" s="98">
        <v>366</v>
      </c>
      <c r="C414" s="99" t="s">
        <v>909</v>
      </c>
      <c r="D414" s="126" t="s">
        <v>910</v>
      </c>
      <c r="E414" s="80">
        <v>28004</v>
      </c>
      <c r="F414" s="101">
        <v>0.76</v>
      </c>
      <c r="G414" s="89">
        <v>1</v>
      </c>
      <c r="H414" s="90"/>
      <c r="I414" s="90"/>
      <c r="J414" s="90"/>
      <c r="K414" s="53"/>
      <c r="L414" s="102">
        <v>1.4</v>
      </c>
      <c r="M414" s="102">
        <v>1.68</v>
      </c>
      <c r="N414" s="102">
        <v>2.23</v>
      </c>
      <c r="O414" s="103">
        <v>2.57</v>
      </c>
      <c r="P414" s="213">
        <v>7</v>
      </c>
      <c r="Q414" s="104">
        <f t="shared" si="1390"/>
        <v>229431.17120000001</v>
      </c>
      <c r="R414" s="104">
        <v>3</v>
      </c>
      <c r="S414" s="104">
        <f t="shared" si="1391"/>
        <v>98327.644800000009</v>
      </c>
      <c r="T414" s="104">
        <v>1</v>
      </c>
      <c r="U414" s="104">
        <f t="shared" si="1392"/>
        <v>41714.758399999992</v>
      </c>
      <c r="V414" s="104"/>
      <c r="W414" s="105">
        <f t="shared" si="1393"/>
        <v>0</v>
      </c>
      <c r="X414" s="104"/>
      <c r="Y414" s="104">
        <f t="shared" si="1394"/>
        <v>0</v>
      </c>
      <c r="Z414" s="104"/>
      <c r="AA414" s="104">
        <f t="shared" si="1395"/>
        <v>0</v>
      </c>
      <c r="AB414" s="104"/>
      <c r="AC414" s="104"/>
      <c r="AD414" s="104"/>
      <c r="AE414" s="104">
        <f t="shared" si="1396"/>
        <v>0</v>
      </c>
      <c r="AF414" s="104">
        <v>0</v>
      </c>
      <c r="AG414" s="105">
        <f t="shared" si="1397"/>
        <v>0</v>
      </c>
      <c r="AH414" s="104"/>
      <c r="AI414" s="104">
        <f t="shared" si="1398"/>
        <v>0</v>
      </c>
      <c r="AJ414" s="104"/>
      <c r="AK414" s="104">
        <f t="shared" si="1399"/>
        <v>0</v>
      </c>
      <c r="AL414" s="109"/>
      <c r="AM414" s="104">
        <f t="shared" si="1400"/>
        <v>0</v>
      </c>
      <c r="AN414" s="104"/>
      <c r="AO414" s="108">
        <f t="shared" si="1401"/>
        <v>0</v>
      </c>
      <c r="AP414" s="104"/>
      <c r="AQ414" s="104">
        <f t="shared" si="1402"/>
        <v>0</v>
      </c>
      <c r="AR414" s="104"/>
      <c r="AS414" s="105">
        <f t="shared" si="1403"/>
        <v>0</v>
      </c>
      <c r="AT414" s="104"/>
      <c r="AU414" s="104">
        <f t="shared" si="1424"/>
        <v>0</v>
      </c>
      <c r="AV414" s="88" t="e">
        <f>AU414-#REF!</f>
        <v>#REF!</v>
      </c>
      <c r="AW414" s="104"/>
      <c r="AX414" s="104">
        <f t="shared" si="1404"/>
        <v>0</v>
      </c>
      <c r="AY414" s="104"/>
      <c r="AZ414" s="104">
        <f t="shared" si="1405"/>
        <v>0</v>
      </c>
      <c r="BA414" s="104"/>
      <c r="BB414" s="105">
        <f t="shared" si="1406"/>
        <v>0</v>
      </c>
      <c r="BC414" s="104"/>
      <c r="BD414" s="104">
        <f t="shared" si="1407"/>
        <v>0</v>
      </c>
      <c r="BE414" s="104"/>
      <c r="BF414" s="104">
        <f t="shared" si="1408"/>
        <v>0</v>
      </c>
      <c r="BG414" s="104">
        <v>2</v>
      </c>
      <c r="BH414" s="105"/>
      <c r="BI414" s="104"/>
      <c r="BJ414" s="108">
        <f t="shared" si="1426"/>
        <v>0</v>
      </c>
      <c r="BK414" s="104"/>
      <c r="BL414" s="104">
        <f t="shared" si="1409"/>
        <v>0</v>
      </c>
      <c r="BM414" s="104"/>
      <c r="BN414" s="104">
        <f t="shared" si="1410"/>
        <v>0</v>
      </c>
      <c r="BO414" s="104"/>
      <c r="BP414" s="104">
        <f t="shared" si="1411"/>
        <v>0</v>
      </c>
      <c r="BQ414" s="104"/>
      <c r="BR414" s="104">
        <f t="shared" si="1427"/>
        <v>0</v>
      </c>
      <c r="BS414" s="104"/>
      <c r="BT414" s="105">
        <f t="shared" si="1412"/>
        <v>0</v>
      </c>
      <c r="BU414" s="104"/>
      <c r="BV414" s="105">
        <f t="shared" si="1413"/>
        <v>0</v>
      </c>
      <c r="BW414" s="104"/>
      <c r="BX414" s="104">
        <f t="shared" si="1414"/>
        <v>0</v>
      </c>
      <c r="BY414" s="104"/>
      <c r="BZ414" s="104">
        <f t="shared" si="1428"/>
        <v>0</v>
      </c>
      <c r="CA414" s="104"/>
      <c r="CB414" s="104">
        <f t="shared" si="1429"/>
        <v>0</v>
      </c>
      <c r="CC414" s="104"/>
      <c r="CD414" s="104">
        <f t="shared" si="1415"/>
        <v>0</v>
      </c>
      <c r="CE414" s="109"/>
      <c r="CF414" s="104">
        <f t="shared" si="1416"/>
        <v>0</v>
      </c>
      <c r="CG414" s="104"/>
      <c r="CH414" s="108"/>
      <c r="CI414" s="104"/>
      <c r="CJ414" s="104">
        <f t="shared" si="1417"/>
        <v>0</v>
      </c>
      <c r="CK414" s="110"/>
      <c r="CL414" s="104">
        <f t="shared" si="1418"/>
        <v>0</v>
      </c>
      <c r="CM414" s="104"/>
      <c r="CN414" s="104">
        <f t="shared" si="1419"/>
        <v>0</v>
      </c>
      <c r="CO414" s="104"/>
      <c r="CP414" s="104">
        <f t="shared" si="1423"/>
        <v>0</v>
      </c>
      <c r="CQ414" s="104"/>
      <c r="CR414" s="111"/>
      <c r="CS414" s="104"/>
      <c r="CT414" s="104">
        <f t="shared" si="1420"/>
        <v>0</v>
      </c>
      <c r="CU414" s="105">
        <f t="shared" si="1421"/>
        <v>13</v>
      </c>
      <c r="CV414" s="105">
        <f t="shared" si="1422"/>
        <v>369473.57439999998</v>
      </c>
    </row>
    <row r="415" spans="1:100" ht="15.75" customHeight="1" x14ac:dyDescent="0.25">
      <c r="A415" s="76"/>
      <c r="B415" s="98">
        <v>367</v>
      </c>
      <c r="C415" s="99" t="s">
        <v>911</v>
      </c>
      <c r="D415" s="126" t="s">
        <v>912</v>
      </c>
      <c r="E415" s="80">
        <v>28004</v>
      </c>
      <c r="F415" s="101">
        <v>1.06</v>
      </c>
      <c r="G415" s="89">
        <v>1</v>
      </c>
      <c r="H415" s="90"/>
      <c r="I415" s="90"/>
      <c r="J415" s="90"/>
      <c r="K415" s="53"/>
      <c r="L415" s="102">
        <v>1.4</v>
      </c>
      <c r="M415" s="102">
        <v>1.68</v>
      </c>
      <c r="N415" s="102">
        <v>2.23</v>
      </c>
      <c r="O415" s="103">
        <v>2.57</v>
      </c>
      <c r="P415" s="213">
        <v>16</v>
      </c>
      <c r="Q415" s="104">
        <f t="shared" si="1390"/>
        <v>731419.6736000001</v>
      </c>
      <c r="R415" s="104"/>
      <c r="S415" s="104">
        <f t="shared" si="1391"/>
        <v>0</v>
      </c>
      <c r="T415" s="104">
        <v>49</v>
      </c>
      <c r="U415" s="104">
        <f t="shared" si="1392"/>
        <v>2850874.4095999994</v>
      </c>
      <c r="V415" s="104"/>
      <c r="W415" s="105">
        <f t="shared" si="1393"/>
        <v>0</v>
      </c>
      <c r="X415" s="104"/>
      <c r="Y415" s="104">
        <f t="shared" si="1394"/>
        <v>0</v>
      </c>
      <c r="Z415" s="104"/>
      <c r="AA415" s="104">
        <f t="shared" si="1395"/>
        <v>0</v>
      </c>
      <c r="AB415" s="104"/>
      <c r="AC415" s="104"/>
      <c r="AD415" s="104"/>
      <c r="AE415" s="104">
        <f t="shared" si="1396"/>
        <v>0</v>
      </c>
      <c r="AF415" s="104">
        <v>5</v>
      </c>
      <c r="AG415" s="105">
        <f t="shared" si="1397"/>
        <v>228568.64800000002</v>
      </c>
      <c r="AH415" s="104">
        <v>15</v>
      </c>
      <c r="AI415" s="104">
        <f t="shared" si="1398"/>
        <v>810379.75200000009</v>
      </c>
      <c r="AJ415" s="104"/>
      <c r="AK415" s="104">
        <f t="shared" si="1399"/>
        <v>0</v>
      </c>
      <c r="AL415" s="109"/>
      <c r="AM415" s="104">
        <f t="shared" si="1400"/>
        <v>0</v>
      </c>
      <c r="AN415" s="104"/>
      <c r="AO415" s="108">
        <f t="shared" si="1401"/>
        <v>0</v>
      </c>
      <c r="AP415" s="104"/>
      <c r="AQ415" s="104">
        <f t="shared" si="1402"/>
        <v>0</v>
      </c>
      <c r="AR415" s="104"/>
      <c r="AS415" s="105">
        <f t="shared" si="1403"/>
        <v>0</v>
      </c>
      <c r="AT415" s="104"/>
      <c r="AU415" s="104">
        <f t="shared" si="1424"/>
        <v>0</v>
      </c>
      <c r="AV415" s="88" t="e">
        <f>AU415-#REF!</f>
        <v>#REF!</v>
      </c>
      <c r="AW415" s="104"/>
      <c r="AX415" s="104">
        <f t="shared" si="1404"/>
        <v>0</v>
      </c>
      <c r="AY415" s="104">
        <v>3</v>
      </c>
      <c r="AZ415" s="104">
        <f t="shared" si="1405"/>
        <v>149608.56959999999</v>
      </c>
      <c r="BA415" s="104"/>
      <c r="BB415" s="105">
        <f t="shared" si="1406"/>
        <v>0</v>
      </c>
      <c r="BC415" s="104"/>
      <c r="BD415" s="104">
        <f t="shared" si="1407"/>
        <v>0</v>
      </c>
      <c r="BE415" s="104">
        <v>1</v>
      </c>
      <c r="BF415" s="104">
        <f t="shared" si="1408"/>
        <v>44882.570880000007</v>
      </c>
      <c r="BG415" s="104">
        <v>2</v>
      </c>
      <c r="BH415" s="105"/>
      <c r="BI415" s="104">
        <v>50</v>
      </c>
      <c r="BJ415" s="108"/>
      <c r="BK415" s="104"/>
      <c r="BL415" s="104">
        <f t="shared" si="1409"/>
        <v>0</v>
      </c>
      <c r="BM415" s="104">
        <v>100</v>
      </c>
      <c r="BN415" s="104">
        <f t="shared" si="1410"/>
        <v>4155793.5999999996</v>
      </c>
      <c r="BO415" s="104"/>
      <c r="BP415" s="104">
        <f t="shared" si="1411"/>
        <v>0</v>
      </c>
      <c r="BQ415" s="104">
        <v>2</v>
      </c>
      <c r="BR415" s="104"/>
      <c r="BS415" s="104"/>
      <c r="BT415" s="105">
        <f t="shared" si="1412"/>
        <v>0</v>
      </c>
      <c r="BU415" s="104"/>
      <c r="BV415" s="105">
        <f t="shared" si="1413"/>
        <v>0</v>
      </c>
      <c r="BW415" s="104"/>
      <c r="BX415" s="104">
        <f t="shared" si="1414"/>
        <v>0</v>
      </c>
      <c r="BY415" s="104"/>
      <c r="BZ415" s="104">
        <f t="shared" si="1428"/>
        <v>0</v>
      </c>
      <c r="CA415" s="104">
        <v>1</v>
      </c>
      <c r="CB415" s="104"/>
      <c r="CC415" s="104"/>
      <c r="CD415" s="104">
        <f t="shared" si="1415"/>
        <v>0</v>
      </c>
      <c r="CE415" s="109"/>
      <c r="CF415" s="104">
        <f t="shared" si="1416"/>
        <v>0</v>
      </c>
      <c r="CG415" s="104"/>
      <c r="CH415" s="108"/>
      <c r="CI415" s="104"/>
      <c r="CJ415" s="104">
        <f t="shared" si="1417"/>
        <v>0</v>
      </c>
      <c r="CK415" s="110"/>
      <c r="CL415" s="104">
        <f t="shared" si="1418"/>
        <v>0</v>
      </c>
      <c r="CM415" s="104">
        <v>5</v>
      </c>
      <c r="CN415" s="104">
        <f t="shared" si="1419"/>
        <v>249347.61600000001</v>
      </c>
      <c r="CO415" s="104"/>
      <c r="CP415" s="104">
        <f t="shared" si="1423"/>
        <v>0</v>
      </c>
      <c r="CQ415" s="104">
        <v>5</v>
      </c>
      <c r="CR415" s="111"/>
      <c r="CS415" s="104"/>
      <c r="CT415" s="104">
        <f t="shared" si="1420"/>
        <v>0</v>
      </c>
      <c r="CU415" s="105">
        <f t="shared" si="1421"/>
        <v>254</v>
      </c>
      <c r="CV415" s="105">
        <f t="shared" si="1422"/>
        <v>9220874.8396799993</v>
      </c>
    </row>
    <row r="416" spans="1:100" ht="30" x14ac:dyDescent="0.25">
      <c r="A416" s="76"/>
      <c r="B416" s="98">
        <v>368</v>
      </c>
      <c r="C416" s="99" t="s">
        <v>913</v>
      </c>
      <c r="D416" s="126" t="s">
        <v>914</v>
      </c>
      <c r="E416" s="80">
        <v>28004</v>
      </c>
      <c r="F416" s="101">
        <v>1.1599999999999999</v>
      </c>
      <c r="G416" s="89">
        <v>1</v>
      </c>
      <c r="H416" s="90"/>
      <c r="I416" s="90"/>
      <c r="J416" s="90"/>
      <c r="K416" s="53"/>
      <c r="L416" s="102">
        <v>1.4</v>
      </c>
      <c r="M416" s="102">
        <v>1.68</v>
      </c>
      <c r="N416" s="102">
        <v>2.23</v>
      </c>
      <c r="O416" s="103">
        <v>2.57</v>
      </c>
      <c r="P416" s="213">
        <v>2</v>
      </c>
      <c r="Q416" s="104">
        <f t="shared" si="1390"/>
        <v>100052.6912</v>
      </c>
      <c r="R416" s="104"/>
      <c r="S416" s="104">
        <f t="shared" si="1391"/>
        <v>0</v>
      </c>
      <c r="T416" s="104">
        <v>40</v>
      </c>
      <c r="U416" s="104">
        <f t="shared" si="1392"/>
        <v>2546795.7759999991</v>
      </c>
      <c r="V416" s="104"/>
      <c r="W416" s="105">
        <f t="shared" si="1393"/>
        <v>0</v>
      </c>
      <c r="X416" s="104"/>
      <c r="Y416" s="104">
        <f t="shared" si="1394"/>
        <v>0</v>
      </c>
      <c r="Z416" s="104"/>
      <c r="AA416" s="104">
        <f t="shared" si="1395"/>
        <v>0</v>
      </c>
      <c r="AB416" s="104"/>
      <c r="AC416" s="104"/>
      <c r="AD416" s="104"/>
      <c r="AE416" s="104">
        <f t="shared" si="1396"/>
        <v>0</v>
      </c>
      <c r="AF416" s="104">
        <v>0</v>
      </c>
      <c r="AG416" s="105">
        <f t="shared" si="1397"/>
        <v>0</v>
      </c>
      <c r="AH416" s="104"/>
      <c r="AI416" s="104">
        <f t="shared" si="1398"/>
        <v>0</v>
      </c>
      <c r="AJ416" s="104"/>
      <c r="AK416" s="104">
        <f t="shared" si="1399"/>
        <v>0</v>
      </c>
      <c r="AL416" s="109"/>
      <c r="AM416" s="104">
        <f t="shared" si="1400"/>
        <v>0</v>
      </c>
      <c r="AN416" s="104"/>
      <c r="AO416" s="108">
        <f t="shared" si="1401"/>
        <v>0</v>
      </c>
      <c r="AP416" s="104"/>
      <c r="AQ416" s="104">
        <f t="shared" si="1402"/>
        <v>0</v>
      </c>
      <c r="AR416" s="104"/>
      <c r="AS416" s="105">
        <f t="shared" si="1403"/>
        <v>0</v>
      </c>
      <c r="AT416" s="104"/>
      <c r="AU416" s="104">
        <f t="shared" si="1424"/>
        <v>0</v>
      </c>
      <c r="AV416" s="88" t="e">
        <f>AU416-#REF!</f>
        <v>#REF!</v>
      </c>
      <c r="AW416" s="104"/>
      <c r="AX416" s="104">
        <f t="shared" si="1404"/>
        <v>0</v>
      </c>
      <c r="AY416" s="104"/>
      <c r="AZ416" s="104">
        <f t="shared" si="1405"/>
        <v>0</v>
      </c>
      <c r="BA416" s="104"/>
      <c r="BB416" s="105">
        <f t="shared" si="1406"/>
        <v>0</v>
      </c>
      <c r="BC416" s="104"/>
      <c r="BD416" s="104">
        <f t="shared" si="1407"/>
        <v>0</v>
      </c>
      <c r="BE416" s="104"/>
      <c r="BF416" s="104">
        <f t="shared" si="1408"/>
        <v>0</v>
      </c>
      <c r="BG416" s="104"/>
      <c r="BH416" s="105">
        <f t="shared" si="1425"/>
        <v>0</v>
      </c>
      <c r="BI416" s="104">
        <v>3</v>
      </c>
      <c r="BJ416" s="108"/>
      <c r="BK416" s="104"/>
      <c r="BL416" s="104">
        <f t="shared" si="1409"/>
        <v>0</v>
      </c>
      <c r="BM416" s="104">
        <v>10</v>
      </c>
      <c r="BN416" s="104">
        <f t="shared" si="1410"/>
        <v>454784.9599999999</v>
      </c>
      <c r="BO416" s="104"/>
      <c r="BP416" s="104">
        <f t="shared" si="1411"/>
        <v>0</v>
      </c>
      <c r="BQ416" s="104">
        <v>2</v>
      </c>
      <c r="BR416" s="104"/>
      <c r="BS416" s="104"/>
      <c r="BT416" s="105">
        <f t="shared" si="1412"/>
        <v>0</v>
      </c>
      <c r="BU416" s="104"/>
      <c r="BV416" s="105">
        <f t="shared" si="1413"/>
        <v>0</v>
      </c>
      <c r="BW416" s="104"/>
      <c r="BX416" s="104">
        <f t="shared" si="1414"/>
        <v>0</v>
      </c>
      <c r="BY416" s="104"/>
      <c r="BZ416" s="104">
        <f t="shared" si="1428"/>
        <v>0</v>
      </c>
      <c r="CA416" s="104"/>
      <c r="CB416" s="104">
        <f t="shared" si="1429"/>
        <v>0</v>
      </c>
      <c r="CC416" s="104"/>
      <c r="CD416" s="104">
        <f t="shared" si="1415"/>
        <v>0</v>
      </c>
      <c r="CE416" s="109"/>
      <c r="CF416" s="104">
        <f t="shared" si="1416"/>
        <v>0</v>
      </c>
      <c r="CG416" s="104"/>
      <c r="CH416" s="108"/>
      <c r="CI416" s="104"/>
      <c r="CJ416" s="104">
        <f t="shared" si="1417"/>
        <v>0</v>
      </c>
      <c r="CK416" s="110"/>
      <c r="CL416" s="104">
        <f t="shared" si="1418"/>
        <v>0</v>
      </c>
      <c r="CM416" s="104"/>
      <c r="CN416" s="104">
        <f t="shared" si="1419"/>
        <v>0</v>
      </c>
      <c r="CO416" s="104">
        <v>5</v>
      </c>
      <c r="CP416" s="104"/>
      <c r="CQ416" s="104"/>
      <c r="CR416" s="111"/>
      <c r="CS416" s="104"/>
      <c r="CT416" s="104">
        <f t="shared" si="1420"/>
        <v>0</v>
      </c>
      <c r="CU416" s="105">
        <f t="shared" si="1421"/>
        <v>62</v>
      </c>
      <c r="CV416" s="105">
        <f t="shared" si="1422"/>
        <v>3101633.4271999989</v>
      </c>
    </row>
    <row r="417" spans="1:100" ht="15.75" customHeight="1" x14ac:dyDescent="0.25">
      <c r="A417" s="76"/>
      <c r="B417" s="98">
        <v>369</v>
      </c>
      <c r="C417" s="99" t="s">
        <v>915</v>
      </c>
      <c r="D417" s="126" t="s">
        <v>916</v>
      </c>
      <c r="E417" s="80">
        <v>28004</v>
      </c>
      <c r="F417" s="121">
        <v>3.32</v>
      </c>
      <c r="G417" s="89">
        <v>1</v>
      </c>
      <c r="H417" s="90"/>
      <c r="I417" s="90"/>
      <c r="J417" s="90"/>
      <c r="K417" s="53"/>
      <c r="L417" s="102">
        <v>1.4</v>
      </c>
      <c r="M417" s="102">
        <v>1.68</v>
      </c>
      <c r="N417" s="102">
        <v>2.23</v>
      </c>
      <c r="O417" s="103">
        <v>2.57</v>
      </c>
      <c r="P417" s="213">
        <v>3</v>
      </c>
      <c r="Q417" s="104">
        <f t="shared" si="1390"/>
        <v>429536.55359999998</v>
      </c>
      <c r="R417" s="104"/>
      <c r="S417" s="104">
        <f t="shared" si="1391"/>
        <v>0</v>
      </c>
      <c r="T417" s="104">
        <v>27</v>
      </c>
      <c r="U417" s="104">
        <f t="shared" si="1392"/>
        <v>4920145.9775999989</v>
      </c>
      <c r="V417" s="104"/>
      <c r="W417" s="105">
        <f t="shared" si="1393"/>
        <v>0</v>
      </c>
      <c r="X417" s="104"/>
      <c r="Y417" s="104">
        <f t="shared" si="1394"/>
        <v>0</v>
      </c>
      <c r="Z417" s="104"/>
      <c r="AA417" s="104">
        <f t="shared" si="1395"/>
        <v>0</v>
      </c>
      <c r="AB417" s="104"/>
      <c r="AC417" s="104"/>
      <c r="AD417" s="104"/>
      <c r="AE417" s="104">
        <f t="shared" si="1396"/>
        <v>0</v>
      </c>
      <c r="AF417" s="104">
        <v>0</v>
      </c>
      <c r="AG417" s="105">
        <f t="shared" si="1397"/>
        <v>0</v>
      </c>
      <c r="AH417" s="104"/>
      <c r="AI417" s="104">
        <f t="shared" si="1398"/>
        <v>0</v>
      </c>
      <c r="AJ417" s="104"/>
      <c r="AK417" s="104">
        <f t="shared" si="1399"/>
        <v>0</v>
      </c>
      <c r="AL417" s="109"/>
      <c r="AM417" s="104">
        <f t="shared" si="1400"/>
        <v>0</v>
      </c>
      <c r="AN417" s="104"/>
      <c r="AO417" s="108">
        <f t="shared" si="1401"/>
        <v>0</v>
      </c>
      <c r="AP417" s="104"/>
      <c r="AQ417" s="104">
        <f t="shared" si="1402"/>
        <v>0</v>
      </c>
      <c r="AR417" s="104"/>
      <c r="AS417" s="105">
        <f t="shared" si="1403"/>
        <v>0</v>
      </c>
      <c r="AT417" s="104"/>
      <c r="AU417" s="104">
        <f t="shared" si="1424"/>
        <v>0</v>
      </c>
      <c r="AV417" s="88" t="e">
        <f>AU417-#REF!</f>
        <v>#REF!</v>
      </c>
      <c r="AW417" s="104"/>
      <c r="AX417" s="104">
        <f t="shared" si="1404"/>
        <v>0</v>
      </c>
      <c r="AY417" s="104">
        <v>1</v>
      </c>
      <c r="AZ417" s="104">
        <f t="shared" si="1405"/>
        <v>156195.11040000001</v>
      </c>
      <c r="BA417" s="104"/>
      <c r="BB417" s="105">
        <f t="shared" si="1406"/>
        <v>0</v>
      </c>
      <c r="BC417" s="104"/>
      <c r="BD417" s="104">
        <f t="shared" si="1407"/>
        <v>0</v>
      </c>
      <c r="BE417" s="104"/>
      <c r="BF417" s="104">
        <f t="shared" si="1408"/>
        <v>0</v>
      </c>
      <c r="BG417" s="104">
        <v>2</v>
      </c>
      <c r="BH417" s="105"/>
      <c r="BI417" s="104"/>
      <c r="BJ417" s="108">
        <f t="shared" si="1426"/>
        <v>0</v>
      </c>
      <c r="BK417" s="104"/>
      <c r="BL417" s="104">
        <f t="shared" si="1409"/>
        <v>0</v>
      </c>
      <c r="BM417" s="104"/>
      <c r="BN417" s="104">
        <f t="shared" si="1410"/>
        <v>0</v>
      </c>
      <c r="BO417" s="104"/>
      <c r="BP417" s="104">
        <f t="shared" si="1411"/>
        <v>0</v>
      </c>
      <c r="BQ417" s="104"/>
      <c r="BR417" s="104">
        <f t="shared" si="1427"/>
        <v>0</v>
      </c>
      <c r="BS417" s="104"/>
      <c r="BT417" s="105">
        <f t="shared" si="1412"/>
        <v>0</v>
      </c>
      <c r="BU417" s="104"/>
      <c r="BV417" s="105">
        <f t="shared" si="1413"/>
        <v>0</v>
      </c>
      <c r="BW417" s="104"/>
      <c r="BX417" s="104">
        <f t="shared" si="1414"/>
        <v>0</v>
      </c>
      <c r="BY417" s="104"/>
      <c r="BZ417" s="104">
        <f t="shared" si="1428"/>
        <v>0</v>
      </c>
      <c r="CA417" s="104"/>
      <c r="CB417" s="104">
        <f t="shared" si="1429"/>
        <v>0</v>
      </c>
      <c r="CC417" s="104"/>
      <c r="CD417" s="104">
        <f t="shared" si="1415"/>
        <v>0</v>
      </c>
      <c r="CE417" s="109"/>
      <c r="CF417" s="104">
        <f t="shared" si="1416"/>
        <v>0</v>
      </c>
      <c r="CG417" s="104"/>
      <c r="CH417" s="108"/>
      <c r="CI417" s="104"/>
      <c r="CJ417" s="104">
        <f t="shared" si="1417"/>
        <v>0</v>
      </c>
      <c r="CK417" s="110"/>
      <c r="CL417" s="104">
        <f t="shared" si="1418"/>
        <v>0</v>
      </c>
      <c r="CM417" s="104">
        <v>1</v>
      </c>
      <c r="CN417" s="104">
        <f t="shared" si="1419"/>
        <v>156195.11040000001</v>
      </c>
      <c r="CO417" s="104"/>
      <c r="CP417" s="104">
        <f t="shared" si="1423"/>
        <v>0</v>
      </c>
      <c r="CQ417" s="104"/>
      <c r="CR417" s="111"/>
      <c r="CS417" s="104"/>
      <c r="CT417" s="104">
        <f t="shared" si="1420"/>
        <v>0</v>
      </c>
      <c r="CU417" s="105">
        <f t="shared" si="1421"/>
        <v>34</v>
      </c>
      <c r="CV417" s="105">
        <f t="shared" si="1422"/>
        <v>5662072.7519999985</v>
      </c>
    </row>
    <row r="418" spans="1:100" ht="13.5" customHeight="1" x14ac:dyDescent="0.25">
      <c r="A418" s="93">
        <v>36</v>
      </c>
      <c r="B418" s="119"/>
      <c r="C418" s="78" t="s">
        <v>917</v>
      </c>
      <c r="D418" s="127" t="s">
        <v>918</v>
      </c>
      <c r="E418" s="80">
        <v>28004</v>
      </c>
      <c r="F418" s="189"/>
      <c r="G418" s="94"/>
      <c r="H418" s="90"/>
      <c r="I418" s="90"/>
      <c r="J418" s="90"/>
      <c r="K418" s="95"/>
      <c r="L418" s="96">
        <v>1.4</v>
      </c>
      <c r="M418" s="96">
        <v>1.68</v>
      </c>
      <c r="N418" s="96">
        <v>2.23</v>
      </c>
      <c r="O418" s="97">
        <v>2.57</v>
      </c>
      <c r="P418" s="87">
        <f>SUM(P419:P460)</f>
        <v>839</v>
      </c>
      <c r="Q418" s="87">
        <f t="shared" ref="Q418:CB418" si="1430">SUM(Q419:Q460)</f>
        <v>56422656.986651205</v>
      </c>
      <c r="R418" s="87">
        <f t="shared" si="1430"/>
        <v>290</v>
      </c>
      <c r="S418" s="87">
        <f t="shared" si="1430"/>
        <v>45398493.052640006</v>
      </c>
      <c r="T418" s="87">
        <f t="shared" si="1430"/>
        <v>304</v>
      </c>
      <c r="U418" s="87">
        <f t="shared" si="1430"/>
        <v>28379764.796217602</v>
      </c>
      <c r="V418" s="87">
        <f t="shared" si="1430"/>
        <v>20</v>
      </c>
      <c r="W418" s="87">
        <f t="shared" si="1430"/>
        <v>1127945.1119999997</v>
      </c>
      <c r="X418" s="87">
        <f t="shared" si="1430"/>
        <v>80</v>
      </c>
      <c r="Y418" s="87">
        <f t="shared" si="1430"/>
        <v>3413852.4875519997</v>
      </c>
      <c r="Z418" s="87">
        <f t="shared" si="1430"/>
        <v>552</v>
      </c>
      <c r="AA418" s="87">
        <f t="shared" si="1430"/>
        <v>46339985.325924799</v>
      </c>
      <c r="AB418" s="87">
        <f t="shared" si="1430"/>
        <v>0</v>
      </c>
      <c r="AC418" s="87">
        <f t="shared" si="1430"/>
        <v>0</v>
      </c>
      <c r="AD418" s="87">
        <f t="shared" si="1430"/>
        <v>82</v>
      </c>
      <c r="AE418" s="87">
        <f t="shared" si="1430"/>
        <v>8323139.5220960006</v>
      </c>
      <c r="AF418" s="87">
        <f t="shared" si="1430"/>
        <v>145</v>
      </c>
      <c r="AG418" s="87">
        <f t="shared" si="1430"/>
        <v>3087833.0560000003</v>
      </c>
      <c r="AH418" s="87">
        <f t="shared" si="1430"/>
        <v>246</v>
      </c>
      <c r="AI418" s="87">
        <f t="shared" si="1430"/>
        <v>6275601.1864</v>
      </c>
      <c r="AJ418" s="87">
        <f t="shared" si="1430"/>
        <v>110</v>
      </c>
      <c r="AK418" s="87">
        <f t="shared" si="1430"/>
        <v>7322845.4913599994</v>
      </c>
      <c r="AL418" s="87">
        <f t="shared" si="1430"/>
        <v>32</v>
      </c>
      <c r="AM418" s="87">
        <f t="shared" si="1430"/>
        <v>1053846.5279999999</v>
      </c>
      <c r="AN418" s="87">
        <f t="shared" si="1430"/>
        <v>4</v>
      </c>
      <c r="AO418" s="87">
        <f t="shared" si="1430"/>
        <v>529327.82185920014</v>
      </c>
      <c r="AP418" s="87">
        <f t="shared" si="1430"/>
        <v>0</v>
      </c>
      <c r="AQ418" s="87">
        <f t="shared" si="1430"/>
        <v>0</v>
      </c>
      <c r="AR418" s="87">
        <f t="shared" si="1430"/>
        <v>0</v>
      </c>
      <c r="AS418" s="87">
        <f t="shared" si="1430"/>
        <v>0</v>
      </c>
      <c r="AT418" s="87">
        <f t="shared" si="1430"/>
        <v>0</v>
      </c>
      <c r="AU418" s="87">
        <f t="shared" si="1430"/>
        <v>0</v>
      </c>
      <c r="AV418" s="88" t="e">
        <f t="shared" si="1430"/>
        <v>#REF!</v>
      </c>
      <c r="AW418" s="87">
        <f t="shared" si="1430"/>
        <v>54</v>
      </c>
      <c r="AX418" s="87">
        <f t="shared" si="1430"/>
        <v>2631558.2832000004</v>
      </c>
      <c r="AY418" s="87">
        <f t="shared" si="1430"/>
        <v>14</v>
      </c>
      <c r="AZ418" s="87">
        <f t="shared" si="1430"/>
        <v>4050722.5919999997</v>
      </c>
      <c r="BA418" s="87">
        <f t="shared" si="1430"/>
        <v>80</v>
      </c>
      <c r="BB418" s="87">
        <f t="shared" si="1430"/>
        <v>1881868.8</v>
      </c>
      <c r="BC418" s="87">
        <f t="shared" si="1430"/>
        <v>0</v>
      </c>
      <c r="BD418" s="87">
        <f t="shared" si="1430"/>
        <v>0</v>
      </c>
      <c r="BE418" s="87">
        <f t="shared" si="1430"/>
        <v>2</v>
      </c>
      <c r="BF418" s="87">
        <f t="shared" si="1430"/>
        <v>27098.91072</v>
      </c>
      <c r="BG418" s="87">
        <f t="shared" si="1430"/>
        <v>12</v>
      </c>
      <c r="BH418" s="87"/>
      <c r="BI418" s="87">
        <f t="shared" si="1430"/>
        <v>63</v>
      </c>
      <c r="BJ418" s="87"/>
      <c r="BK418" s="87">
        <f t="shared" si="1430"/>
        <v>90</v>
      </c>
      <c r="BL418" s="87">
        <f t="shared" si="1430"/>
        <v>1648065.4202879998</v>
      </c>
      <c r="BM418" s="87">
        <f t="shared" si="1430"/>
        <v>111</v>
      </c>
      <c r="BN418" s="87">
        <f t="shared" si="1430"/>
        <v>5690225.5540544</v>
      </c>
      <c r="BO418" s="87">
        <f t="shared" si="1430"/>
        <v>0</v>
      </c>
      <c r="BP418" s="87">
        <f t="shared" si="1430"/>
        <v>0</v>
      </c>
      <c r="BQ418" s="87">
        <f t="shared" si="1430"/>
        <v>15</v>
      </c>
      <c r="BR418" s="87"/>
      <c r="BS418" s="87">
        <f t="shared" si="1430"/>
        <v>0</v>
      </c>
      <c r="BT418" s="87">
        <f t="shared" si="1430"/>
        <v>0</v>
      </c>
      <c r="BU418" s="87">
        <f t="shared" si="1430"/>
        <v>0</v>
      </c>
      <c r="BV418" s="87">
        <f t="shared" si="1430"/>
        <v>0</v>
      </c>
      <c r="BW418" s="87">
        <f t="shared" si="1430"/>
        <v>0</v>
      </c>
      <c r="BX418" s="87">
        <f t="shared" si="1430"/>
        <v>0</v>
      </c>
      <c r="BY418" s="87">
        <f t="shared" si="1430"/>
        <v>6</v>
      </c>
      <c r="BZ418" s="87">
        <f t="shared" si="1430"/>
        <v>0</v>
      </c>
      <c r="CA418" s="87">
        <f t="shared" si="1430"/>
        <v>4</v>
      </c>
      <c r="CB418" s="87">
        <f t="shared" si="1430"/>
        <v>0</v>
      </c>
      <c r="CC418" s="87">
        <f t="shared" ref="CC418:CV418" si="1431">SUM(CC419:CC460)</f>
        <v>0</v>
      </c>
      <c r="CD418" s="87">
        <f t="shared" si="1431"/>
        <v>0</v>
      </c>
      <c r="CE418" s="87">
        <f t="shared" si="1431"/>
        <v>186</v>
      </c>
      <c r="CF418" s="87">
        <f t="shared" si="1431"/>
        <v>13350819.860513281</v>
      </c>
      <c r="CG418" s="87">
        <f t="shared" si="1431"/>
        <v>0</v>
      </c>
      <c r="CH418" s="87">
        <f t="shared" si="1431"/>
        <v>0</v>
      </c>
      <c r="CI418" s="87">
        <f t="shared" si="1431"/>
        <v>0</v>
      </c>
      <c r="CJ418" s="87">
        <f t="shared" si="1431"/>
        <v>0</v>
      </c>
      <c r="CK418" s="87">
        <f t="shared" si="1431"/>
        <v>0</v>
      </c>
      <c r="CL418" s="87">
        <f t="shared" si="1431"/>
        <v>0</v>
      </c>
      <c r="CM418" s="87">
        <f t="shared" si="1431"/>
        <v>30</v>
      </c>
      <c r="CN418" s="87">
        <f t="shared" si="1431"/>
        <v>451648.51200000005</v>
      </c>
      <c r="CO418" s="87">
        <f t="shared" si="1431"/>
        <v>0</v>
      </c>
      <c r="CP418" s="87">
        <f t="shared" si="1431"/>
        <v>0</v>
      </c>
      <c r="CQ418" s="87">
        <f t="shared" si="1431"/>
        <v>10</v>
      </c>
      <c r="CR418" s="87"/>
      <c r="CS418" s="87">
        <f t="shared" si="1431"/>
        <v>0</v>
      </c>
      <c r="CT418" s="87">
        <f t="shared" si="1431"/>
        <v>0</v>
      </c>
      <c r="CU418" s="87">
        <f t="shared" si="1431"/>
        <v>3381</v>
      </c>
      <c r="CV418" s="87">
        <f t="shared" si="1431"/>
        <v>237407299.29947653</v>
      </c>
    </row>
    <row r="419" spans="1:100" s="6" customFormat="1" ht="30" customHeight="1" x14ac:dyDescent="0.25">
      <c r="A419" s="76"/>
      <c r="B419" s="98">
        <v>370</v>
      </c>
      <c r="C419" s="99" t="s">
        <v>919</v>
      </c>
      <c r="D419" s="126" t="s">
        <v>920</v>
      </c>
      <c r="E419" s="80">
        <v>28004</v>
      </c>
      <c r="F419" s="101">
        <v>4.32</v>
      </c>
      <c r="G419" s="89">
        <v>1</v>
      </c>
      <c r="H419" s="90"/>
      <c r="I419" s="90"/>
      <c r="J419" s="90"/>
      <c r="K419" s="53"/>
      <c r="L419" s="91">
        <v>1.4</v>
      </c>
      <c r="M419" s="91">
        <v>1.68</v>
      </c>
      <c r="N419" s="91">
        <v>2.23</v>
      </c>
      <c r="O419" s="92">
        <v>2.57</v>
      </c>
      <c r="P419" s="214">
        <v>5</v>
      </c>
      <c r="Q419" s="104">
        <f>(P419*$E419*$F419*$G419*$L419)</f>
        <v>846840.96</v>
      </c>
      <c r="R419" s="104"/>
      <c r="S419" s="108">
        <f>(R419*$E419*$F419*$G419*$L419)</f>
        <v>0</v>
      </c>
      <c r="T419" s="104">
        <v>1</v>
      </c>
      <c r="U419" s="104">
        <f>(T419*$E419*$F419*$G419*$L419)</f>
        <v>169368.19200000001</v>
      </c>
      <c r="V419" s="104"/>
      <c r="W419" s="104">
        <f>(V419*$E419*$F419*$G419*$L419)</f>
        <v>0</v>
      </c>
      <c r="X419" s="104"/>
      <c r="Y419" s="104">
        <f>(X419*$E419*$F419*$G419*$L419)</f>
        <v>0</v>
      </c>
      <c r="Z419" s="104"/>
      <c r="AA419" s="104">
        <f>(Z419*$E419*$F419*$G419*$L419)</f>
        <v>0</v>
      </c>
      <c r="AB419" s="104"/>
      <c r="AC419" s="104"/>
      <c r="AD419" s="104"/>
      <c r="AE419" s="104">
        <f>(AD419*$E419*$F419*$G419*$L419)</f>
        <v>0</v>
      </c>
      <c r="AF419" s="104">
        <v>0</v>
      </c>
      <c r="AG419" s="104">
        <f>(AF419*$E419*$F419*$G419*$L419)</f>
        <v>0</v>
      </c>
      <c r="AH419" s="104"/>
      <c r="AI419" s="104">
        <f>(AH419*$E419*$F419*$G419*$L419)</f>
        <v>0</v>
      </c>
      <c r="AJ419" s="104">
        <v>2</v>
      </c>
      <c r="AK419" s="105">
        <f>(AJ419*$E419*$F419*$G419*$M419)</f>
        <v>406483.66080000001</v>
      </c>
      <c r="AL419" s="109"/>
      <c r="AM419" s="104">
        <f>(AL419*$E419*$F419*$H419*$M419)</f>
        <v>0</v>
      </c>
      <c r="AN419" s="104"/>
      <c r="AO419" s="108">
        <f>(AN419*$E419*$F419*$G419*$M419)</f>
        <v>0</v>
      </c>
      <c r="AP419" s="104"/>
      <c r="AQ419" s="104">
        <f>(AP419*$E419*$F419*$G419*$L419)</f>
        <v>0</v>
      </c>
      <c r="AR419" s="104"/>
      <c r="AS419" s="104"/>
      <c r="AT419" s="104"/>
      <c r="AU419" s="104">
        <f>(AT419*$E419*$F419*$G419*$L419)</f>
        <v>0</v>
      </c>
      <c r="AV419" s="88" t="e">
        <f>AU419-#REF!</f>
        <v>#REF!</v>
      </c>
      <c r="AW419" s="104">
        <v>0</v>
      </c>
      <c r="AX419" s="104">
        <f>(AW419*$E419*$F419*$G419*$M419)</f>
        <v>0</v>
      </c>
      <c r="AY419" s="104"/>
      <c r="AZ419" s="104">
        <f>(AY419*$E419*$F419*$G419*$M419)</f>
        <v>0</v>
      </c>
      <c r="BA419" s="104"/>
      <c r="BB419" s="104">
        <f>(BA419*$E419*$F419*$G419*$M419)</f>
        <v>0</v>
      </c>
      <c r="BC419" s="104"/>
      <c r="BD419" s="104">
        <f>(BC419*$E419*$F419*$G419*$M419)</f>
        <v>0</v>
      </c>
      <c r="BE419" s="104"/>
      <c r="BF419" s="104">
        <f>(BE419*$E419*$F419*$G419*$M419)</f>
        <v>0</v>
      </c>
      <c r="BG419" s="104">
        <v>3</v>
      </c>
      <c r="BH419" s="104"/>
      <c r="BI419" s="104"/>
      <c r="BJ419" s="108">
        <f>(BI419*$E419*$F419*$G419*$M419)</f>
        <v>0</v>
      </c>
      <c r="BK419" s="104"/>
      <c r="BL419" s="104">
        <f>(BK419*$E419*$F419*$G419*$L419)</f>
        <v>0</v>
      </c>
      <c r="BM419" s="104"/>
      <c r="BN419" s="104">
        <f>(BM419*$E419*$F419*$G419*$L419)</f>
        <v>0</v>
      </c>
      <c r="BO419" s="104"/>
      <c r="BP419" s="104">
        <f>(BO419*$E419*$F419*$G419*$L419)</f>
        <v>0</v>
      </c>
      <c r="BQ419" s="104"/>
      <c r="BR419" s="104">
        <f>(BQ419*$E419*$F419*$G419*$M419)</f>
        <v>0</v>
      </c>
      <c r="BS419" s="104"/>
      <c r="BT419" s="104">
        <f>(BS419*$E419*$F419*$G419*$L419)</f>
        <v>0</v>
      </c>
      <c r="BU419" s="104"/>
      <c r="BV419" s="104">
        <f>(BU419*$E419*$F419*$G419*$L419)</f>
        <v>0</v>
      </c>
      <c r="BW419" s="104"/>
      <c r="BX419" s="104">
        <f>(BW419*$E419*$F419*$G419*$L419)</f>
        <v>0</v>
      </c>
      <c r="BY419" s="104"/>
      <c r="BZ419" s="104">
        <f>(BY419*$E419*$F419*$G419*$L419)</f>
        <v>0</v>
      </c>
      <c r="CA419" s="104"/>
      <c r="CB419" s="104">
        <f>(CA419*$E419*$F419*$G419*$L419)</f>
        <v>0</v>
      </c>
      <c r="CC419" s="104"/>
      <c r="CD419" s="104">
        <f>CC419*$E419*$F419*$G419*$M419</f>
        <v>0</v>
      </c>
      <c r="CE419" s="109"/>
      <c r="CF419" s="104">
        <f>(CE419*$E419*$F419*$G419*$M419)</f>
        <v>0</v>
      </c>
      <c r="CG419" s="104"/>
      <c r="CH419" s="108">
        <f>(CG419*$E419*$F419*$G419*$M419)</f>
        <v>0</v>
      </c>
      <c r="CI419" s="104"/>
      <c r="CJ419" s="104">
        <f>(CI419*$E419*$F419*$G419*$M419)</f>
        <v>0</v>
      </c>
      <c r="CK419" s="110"/>
      <c r="CL419" s="104">
        <f>(CK419*$E419*$F419*$G419*$M419)</f>
        <v>0</v>
      </c>
      <c r="CM419" s="104"/>
      <c r="CN419" s="104">
        <f>(CM419*$E419*$F419*$G419*$M419)</f>
        <v>0</v>
      </c>
      <c r="CO419" s="104"/>
      <c r="CP419" s="104">
        <f>(CO419*$E419*$F419*$G419*$N419)</f>
        <v>0</v>
      </c>
      <c r="CQ419" s="104"/>
      <c r="CR419" s="108"/>
      <c r="CS419" s="104"/>
      <c r="CT419" s="104"/>
      <c r="CU419" s="105">
        <f t="shared" ref="CU419:CU460" si="1432">SUM(P419,R419,T419,V419,X419,Z419,AB419,AD419,AF419,AL419,BO419,AH419,AR419,CA419,AT419,AW419,AJ419,BA419,AN419,BC419,CC419,BE419,BG419,BI419,BQ419,BK419,BM419,BS419,BU419,BW419,BY419,CE419,AY419,AP419,CG419,CI419,CK419,CM419,CO419,CQ419,CS419)</f>
        <v>11</v>
      </c>
      <c r="CV419" s="105">
        <f t="shared" ref="CV419:CV460" si="1433">SUM(Q419,S419,U419,W419,Y419,AA419,AC419,AE419,AG419,AM419,BP419,AI419,AS419,CB419,AU419,AX419,AK419,BB419,AO419,BD419,CD419,BF419,BH419,BJ419,BR419,BL419,BN419,BT419,BV419,BX419,BZ419,CF419,AZ419,AQ419,CH419,CJ419,CL419,CN419,CP419,CR419,CT419)</f>
        <v>1422692.8128</v>
      </c>
    </row>
    <row r="420" spans="1:100" ht="24" customHeight="1" x14ac:dyDescent="0.25">
      <c r="A420" s="76"/>
      <c r="B420" s="98">
        <v>371</v>
      </c>
      <c r="C420" s="99" t="s">
        <v>921</v>
      </c>
      <c r="D420" s="126" t="s">
        <v>922</v>
      </c>
      <c r="E420" s="80">
        <v>28004</v>
      </c>
      <c r="F420" s="89">
        <v>3.5</v>
      </c>
      <c r="G420" s="94">
        <v>0.9</v>
      </c>
      <c r="H420" s="157"/>
      <c r="I420" s="157"/>
      <c r="J420" s="157"/>
      <c r="K420" s="53"/>
      <c r="L420" s="102">
        <v>1.4</v>
      </c>
      <c r="M420" s="102">
        <v>1.68</v>
      </c>
      <c r="N420" s="102">
        <v>2.23</v>
      </c>
      <c r="O420" s="103">
        <v>2.57</v>
      </c>
      <c r="P420" s="214">
        <v>15</v>
      </c>
      <c r="Q420" s="104">
        <f t="shared" ref="Q420:Q421" si="1434">(P420*$E420*$F420*$G420*$L420*$Q$11)</f>
        <v>2037711.06</v>
      </c>
      <c r="R420" s="104">
        <v>15</v>
      </c>
      <c r="S420" s="104">
        <f>(R420*$E420*$F420*$G420*$L420*$S$11)</f>
        <v>2037711.06</v>
      </c>
      <c r="T420" s="104">
        <v>89</v>
      </c>
      <c r="U420" s="104">
        <f>(T420*$E420*$F420*$G420*$L420*$U$11)</f>
        <v>15387805.943999998</v>
      </c>
      <c r="V420" s="104">
        <v>5</v>
      </c>
      <c r="W420" s="105">
        <f>(V420*$E420*$F420*$G420*$L420*$W$11)</f>
        <v>864483.47999999986</v>
      </c>
      <c r="X420" s="104"/>
      <c r="Y420" s="104">
        <f>(X420*$E420*$F420*$G420*$L420*$Y$11)</f>
        <v>0</v>
      </c>
      <c r="Z420" s="104"/>
      <c r="AA420" s="104">
        <f>(Z420*$E420*$F420*$G420*$L420*$AA$11)</f>
        <v>0</v>
      </c>
      <c r="AB420" s="104"/>
      <c r="AC420" s="104"/>
      <c r="AD420" s="104">
        <v>30</v>
      </c>
      <c r="AE420" s="104">
        <f>(AD420*$E420*$F420*$G420*$L420*$AE$11)</f>
        <v>4075422.12</v>
      </c>
      <c r="AF420" s="104">
        <v>0</v>
      </c>
      <c r="AG420" s="105">
        <f>(AF420*$E420*$F420*$G420*$L420*$AG$11)</f>
        <v>0</v>
      </c>
      <c r="AH420" s="104">
        <v>1</v>
      </c>
      <c r="AI420" s="104">
        <f>(AH420*$E420*$F420*$G420*$L420*$AI$11)</f>
        <v>160546.932</v>
      </c>
      <c r="AJ420" s="104">
        <v>17</v>
      </c>
      <c r="AK420" s="104">
        <f>(AJ420*$E420*$F420*$G420*$M420*$AK$11)</f>
        <v>3275157.4127999996</v>
      </c>
      <c r="AL420" s="109"/>
      <c r="AM420" s="104">
        <f>(AL420*$E420*$F420*$G420*$M420*$AM$11)</f>
        <v>0</v>
      </c>
      <c r="AN420" s="104">
        <v>1</v>
      </c>
      <c r="AO420" s="108">
        <f>(AN420*$E420*$F420*$G420*$M420*$AO$11)</f>
        <v>163016.88480000003</v>
      </c>
      <c r="AP420" s="104"/>
      <c r="AQ420" s="104">
        <f>(AP420*$E420*$F420*$G420*$L420*$AQ$11)</f>
        <v>0</v>
      </c>
      <c r="AR420" s="104"/>
      <c r="AS420" s="105">
        <f>(AR420*$E420*$F420*$G420*$L420*$AS$11)</f>
        <v>0</v>
      </c>
      <c r="AT420" s="104"/>
      <c r="AU420" s="104">
        <f>(AT420*$E420*$F420*$G420*$L420*$AU$11)</f>
        <v>0</v>
      </c>
      <c r="AV420" s="88" t="e">
        <f>AU420-#REF!</f>
        <v>#REF!</v>
      </c>
      <c r="AW420" s="104">
        <v>9</v>
      </c>
      <c r="AX420" s="104">
        <f>(AW420*$E420*$F420*$G420*$M420*$AX$11)</f>
        <v>1467151.9632000003</v>
      </c>
      <c r="AY420" s="104">
        <v>6</v>
      </c>
      <c r="AZ420" s="104">
        <f>(AY420*$E420*$F420*$G420*$M420*$AZ$11)</f>
        <v>889183.00799999991</v>
      </c>
      <c r="BA420" s="104"/>
      <c r="BB420" s="105">
        <f>(BA420*$E420*$F420*$G420*$M420*$BB$11)</f>
        <v>0</v>
      </c>
      <c r="BC420" s="104"/>
      <c r="BD420" s="104">
        <f>(BC420*$E420*$F420*$G420*$M420*$BD$11)</f>
        <v>0</v>
      </c>
      <c r="BE420" s="104"/>
      <c r="BF420" s="104">
        <f>(BE420*$E420*$F420*$G420*$M420*$BF$11)</f>
        <v>0</v>
      </c>
      <c r="BG420" s="104">
        <v>3</v>
      </c>
      <c r="BH420" s="105"/>
      <c r="BI420" s="104">
        <v>3</v>
      </c>
      <c r="BJ420" s="108"/>
      <c r="BK420" s="104"/>
      <c r="BL420" s="104">
        <f>(BK420*$E420*$F420*$G420*$L420*$BL$11)</f>
        <v>0</v>
      </c>
      <c r="BM420" s="104"/>
      <c r="BN420" s="104">
        <f>(BM420*$E420*$F420*$G420*$L420*$BN$11)</f>
        <v>0</v>
      </c>
      <c r="BO420" s="104"/>
      <c r="BP420" s="104">
        <f>(BO420*$E420*$F420*$G420*$L420*$BP$11)</f>
        <v>0</v>
      </c>
      <c r="BQ420" s="104"/>
      <c r="BR420" s="104">
        <f>(BQ420*$E420*$F420*$G420*$M420*$BR$11)</f>
        <v>0</v>
      </c>
      <c r="BS420" s="104"/>
      <c r="BT420" s="105">
        <f>(BS420*$E420*$F420*$G420*$L420*$BT$11)</f>
        <v>0</v>
      </c>
      <c r="BU420" s="104"/>
      <c r="BV420" s="105">
        <f>(BU420*$E420*$F420*$G420*$L420*$BV$11)</f>
        <v>0</v>
      </c>
      <c r="BW420" s="104"/>
      <c r="BX420" s="104">
        <f>(BW420*$E420*$F420*$G420*$L420*$BX$11)</f>
        <v>0</v>
      </c>
      <c r="BY420" s="104">
        <v>1</v>
      </c>
      <c r="BZ420" s="104"/>
      <c r="CA420" s="104">
        <v>1</v>
      </c>
      <c r="CB420" s="104"/>
      <c r="CC420" s="104"/>
      <c r="CD420" s="104">
        <f>(CC420*$E420*$F420*$G420*$M420*$CD$11)</f>
        <v>0</v>
      </c>
      <c r="CE420" s="109"/>
      <c r="CF420" s="104">
        <f>(CE420*$E420*$F420*$G420*$M420*$CF$11)</f>
        <v>0</v>
      </c>
      <c r="CG420" s="104"/>
      <c r="CH420" s="108"/>
      <c r="CI420" s="104"/>
      <c r="CJ420" s="104">
        <f>(CI420*$E420*$F420*$G420*$M420*$CJ$11)</f>
        <v>0</v>
      </c>
      <c r="CK420" s="110"/>
      <c r="CL420" s="104">
        <f>(CK420*$E420*$F420*$G420*$M420*$CL$11)</f>
        <v>0</v>
      </c>
      <c r="CM420" s="104"/>
      <c r="CN420" s="104">
        <f>(CM420*$E420*$F420*$G420*$M420*$CN$11)</f>
        <v>0</v>
      </c>
      <c r="CO420" s="104"/>
      <c r="CP420" s="104">
        <f>(CO420*$E420*$F420*$G420*$N420*$CP$11)</f>
        <v>0</v>
      </c>
      <c r="CQ420" s="104"/>
      <c r="CR420" s="111"/>
      <c r="CS420" s="104"/>
      <c r="CT420" s="104">
        <f t="shared" ref="CT420:CT421" si="1435">(CS420*$E420*$F420*$G420*$L420*CT$11)/12*6+(CS420*$E420*$F420*$G420*1*CT$11)/12*6</f>
        <v>0</v>
      </c>
      <c r="CU420" s="105">
        <f t="shared" si="1432"/>
        <v>196</v>
      </c>
      <c r="CV420" s="105">
        <f t="shared" si="1433"/>
        <v>30358189.864799999</v>
      </c>
    </row>
    <row r="421" spans="1:100" ht="45" customHeight="1" x14ac:dyDescent="0.25">
      <c r="A421" s="76"/>
      <c r="B421" s="98">
        <v>372</v>
      </c>
      <c r="C421" s="99" t="s">
        <v>923</v>
      </c>
      <c r="D421" s="126" t="s">
        <v>924</v>
      </c>
      <c r="E421" s="80">
        <v>28004</v>
      </c>
      <c r="F421" s="101">
        <v>0.32</v>
      </c>
      <c r="G421" s="89">
        <v>1</v>
      </c>
      <c r="H421" s="90"/>
      <c r="I421" s="90"/>
      <c r="J421" s="90"/>
      <c r="K421" s="53"/>
      <c r="L421" s="102">
        <v>1.4</v>
      </c>
      <c r="M421" s="102">
        <v>1.68</v>
      </c>
      <c r="N421" s="102">
        <v>2.23</v>
      </c>
      <c r="O421" s="103">
        <v>2.57</v>
      </c>
      <c r="P421" s="214">
        <v>1</v>
      </c>
      <c r="Q421" s="104">
        <f t="shared" si="1434"/>
        <v>13800.371200000001</v>
      </c>
      <c r="R421" s="104"/>
      <c r="S421" s="104">
        <f>(R421*$E421*$F421*$G421*$L421*$S$11)</f>
        <v>0</v>
      </c>
      <c r="T421" s="104"/>
      <c r="U421" s="104">
        <f>(T421*$E421*$F421*$G421*$L421*$U$11)</f>
        <v>0</v>
      </c>
      <c r="V421" s="104">
        <v>15</v>
      </c>
      <c r="W421" s="105">
        <f>(V421*$E421*$F421*$G421*$L421*$W$11)</f>
        <v>263461.63199999998</v>
      </c>
      <c r="X421" s="104"/>
      <c r="Y421" s="104">
        <f>(X421*$E421*$F421*$G421*$L421*$Y$11)</f>
        <v>0</v>
      </c>
      <c r="Z421" s="104"/>
      <c r="AA421" s="104">
        <f>(Z421*$E421*$F421*$G421*$L421*$AA$11)</f>
        <v>0</v>
      </c>
      <c r="AB421" s="104"/>
      <c r="AC421" s="104"/>
      <c r="AD421" s="104">
        <v>4</v>
      </c>
      <c r="AE421" s="104">
        <f>(AD421*$E421*$F421*$G421*$L421*$AE$11)</f>
        <v>55201.484800000006</v>
      </c>
      <c r="AF421" s="104">
        <v>5</v>
      </c>
      <c r="AG421" s="105">
        <f>(AF421*$E421*$F421*$G421*$L421*$AG$11)</f>
        <v>69001.856</v>
      </c>
      <c r="AH421" s="104">
        <v>10</v>
      </c>
      <c r="AI421" s="104">
        <f>(AH421*$E421*$F421*$G421*$L421*$AI$11)</f>
        <v>163095.296</v>
      </c>
      <c r="AJ421" s="104">
        <v>10</v>
      </c>
      <c r="AK421" s="104">
        <f>(AJ421*$E421*$F421*$G421*$M421*$AK$11)</f>
        <v>195714.35519999999</v>
      </c>
      <c r="AL421" s="109"/>
      <c r="AM421" s="104">
        <f>(AL421*$E421*$F421*$G421*$M421*$AM$11)</f>
        <v>0</v>
      </c>
      <c r="AN421" s="104"/>
      <c r="AO421" s="108">
        <f>(AN421*$E421*$F421*$G421*$M421*$AO$11)</f>
        <v>0</v>
      </c>
      <c r="AP421" s="104"/>
      <c r="AQ421" s="104">
        <f>(AP421*$E421*$F421*$G421*$L421*$AQ$11)</f>
        <v>0</v>
      </c>
      <c r="AR421" s="104"/>
      <c r="AS421" s="105">
        <f>(AR421*$E421*$F421*$G421*$L421*$AS$11)</f>
        <v>0</v>
      </c>
      <c r="AT421" s="104"/>
      <c r="AU421" s="104">
        <f>(AT421*$E421*$F421*$G421*$L421*$AU$11)</f>
        <v>0</v>
      </c>
      <c r="AV421" s="88" t="e">
        <f>AU421-#REF!</f>
        <v>#REF!</v>
      </c>
      <c r="AW421" s="104">
        <v>0</v>
      </c>
      <c r="AX421" s="104">
        <f>(AW421*$E421*$F421*$G421*$M421*$AX$11)</f>
        <v>0</v>
      </c>
      <c r="AY421" s="104"/>
      <c r="AZ421" s="104">
        <f>(AY421*$E421*$F421*$G421*$M421*$AZ$11)</f>
        <v>0</v>
      </c>
      <c r="BA421" s="104"/>
      <c r="BB421" s="105">
        <f>(BA421*$E421*$F421*$G421*$M421*$BB$11)</f>
        <v>0</v>
      </c>
      <c r="BC421" s="104"/>
      <c r="BD421" s="104">
        <f>(BC421*$E421*$F421*$G421*$M421*$BD$11)</f>
        <v>0</v>
      </c>
      <c r="BE421" s="104">
        <v>2</v>
      </c>
      <c r="BF421" s="104">
        <f>(BE421*$E421*$F421*$G421*$M421*$BF$11)</f>
        <v>27098.91072</v>
      </c>
      <c r="BG421" s="104">
        <v>6</v>
      </c>
      <c r="BH421" s="105"/>
      <c r="BI421" s="104">
        <v>45</v>
      </c>
      <c r="BJ421" s="108"/>
      <c r="BK421" s="104"/>
      <c r="BL421" s="104">
        <f>(BK421*$E421*$F421*$G421*$L421*$BL$11)</f>
        <v>0</v>
      </c>
      <c r="BM421" s="104">
        <v>10</v>
      </c>
      <c r="BN421" s="104">
        <f>(BM421*$E421*$F421*$G421*$L421*$BN$11)</f>
        <v>125457.92</v>
      </c>
      <c r="BO421" s="104"/>
      <c r="BP421" s="104">
        <f>(BO421*$E421*$F421*$G421*$L421*$BP$11)</f>
        <v>0</v>
      </c>
      <c r="BQ421" s="104"/>
      <c r="BR421" s="104">
        <f>(BQ421*$E421*$F421*$G421*$M421*$BR$11)</f>
        <v>0</v>
      </c>
      <c r="BS421" s="104"/>
      <c r="BT421" s="105">
        <f>(BS421*$E421*$F421*$G421*$L421*$BT$11)</f>
        <v>0</v>
      </c>
      <c r="BU421" s="104"/>
      <c r="BV421" s="105">
        <f>(BU421*$E421*$F421*$G421*$L421*$BV$11)</f>
        <v>0</v>
      </c>
      <c r="BW421" s="104"/>
      <c r="BX421" s="104">
        <f>(BW421*$E421*$F421*$G421*$L421*$BX$11)</f>
        <v>0</v>
      </c>
      <c r="BY421" s="104">
        <v>1</v>
      </c>
      <c r="BZ421" s="104"/>
      <c r="CA421" s="104">
        <v>3</v>
      </c>
      <c r="CB421" s="104"/>
      <c r="CC421" s="104"/>
      <c r="CD421" s="104">
        <f>(CC421*$E421*$F421*$G421*$M421*$CD$11)</f>
        <v>0</v>
      </c>
      <c r="CE421" s="109"/>
      <c r="CF421" s="104">
        <f>(CE421*$E421*$F421*$G421*$M421*$CF$11)</f>
        <v>0</v>
      </c>
      <c r="CG421" s="104"/>
      <c r="CH421" s="108"/>
      <c r="CI421" s="104"/>
      <c r="CJ421" s="104">
        <f>(CI421*$E421*$F421*$G421*$M421*$CJ$11)</f>
        <v>0</v>
      </c>
      <c r="CK421" s="110"/>
      <c r="CL421" s="104">
        <f>(CK421*$E421*$F421*$G421*$M421*$CL$11)</f>
        <v>0</v>
      </c>
      <c r="CM421" s="104">
        <v>30</v>
      </c>
      <c r="CN421" s="104">
        <f>(CM421*$E421*$F421*$G421*$M421*$CN$11)</f>
        <v>451648.51200000005</v>
      </c>
      <c r="CO421" s="104"/>
      <c r="CP421" s="104">
        <f>(CO421*$E421*$F421*$G421*$N421*$CP$11)</f>
        <v>0</v>
      </c>
      <c r="CQ421" s="104">
        <v>10</v>
      </c>
      <c r="CR421" s="111"/>
      <c r="CS421" s="104"/>
      <c r="CT421" s="104">
        <f t="shared" si="1435"/>
        <v>0</v>
      </c>
      <c r="CU421" s="105">
        <f t="shared" si="1432"/>
        <v>152</v>
      </c>
      <c r="CV421" s="105">
        <f t="shared" si="1433"/>
        <v>1364480.3379200001</v>
      </c>
    </row>
    <row r="422" spans="1:100" ht="45" customHeight="1" x14ac:dyDescent="0.25">
      <c r="A422" s="76"/>
      <c r="B422" s="98">
        <v>373</v>
      </c>
      <c r="C422" s="99" t="s">
        <v>925</v>
      </c>
      <c r="D422" s="229" t="s">
        <v>926</v>
      </c>
      <c r="E422" s="80">
        <v>28004</v>
      </c>
      <c r="F422" s="89">
        <v>0.26</v>
      </c>
      <c r="G422" s="89">
        <v>1</v>
      </c>
      <c r="H422" s="90"/>
      <c r="I422" s="90"/>
      <c r="J422" s="90"/>
      <c r="K422" s="190">
        <v>0.3</v>
      </c>
      <c r="L422" s="102">
        <v>1.4</v>
      </c>
      <c r="M422" s="102">
        <v>1.68</v>
      </c>
      <c r="N422" s="102">
        <v>2.23</v>
      </c>
      <c r="O422" s="103">
        <v>2.57</v>
      </c>
      <c r="P422" s="214">
        <v>0</v>
      </c>
      <c r="Q422" s="117">
        <f t="shared" ref="Q422:Q425" si="1436">(P422*$E422*$F422*((1-$K422)+$K422*$L422*$Q$11*$G422))</f>
        <v>0</v>
      </c>
      <c r="R422" s="117"/>
      <c r="S422" s="117">
        <f>(R422*$E422*$F422*((1-$K422)+$K422*$L422*$S$11*$G422))</f>
        <v>0</v>
      </c>
      <c r="T422" s="117"/>
      <c r="U422" s="117">
        <f t="shared" ref="U422:U425" si="1437">(T422*$E422*$F422*((1-$K422)+$K422*$L422*U$11*$G422))</f>
        <v>0</v>
      </c>
      <c r="V422" s="104"/>
      <c r="W422" s="117">
        <f>(V422*$E422*$F422*((1-$K422)+$K422*$L422*$W$11*$G422))</f>
        <v>0</v>
      </c>
      <c r="X422" s="104"/>
      <c r="Y422" s="117">
        <f>(X422*$E422*$F422*((1-$K422)+$K422*$L422*$Y$11*$G422))</f>
        <v>0</v>
      </c>
      <c r="Z422" s="104"/>
      <c r="AA422" s="117">
        <f>(Z422*$E422*$F422*((1-$K422)+$K422*$L422*$AA$11*$G422))</f>
        <v>0</v>
      </c>
      <c r="AB422" s="104"/>
      <c r="AC422" s="104"/>
      <c r="AD422" s="104"/>
      <c r="AE422" s="117">
        <f t="shared" ref="AE422:AE425" si="1438">(AD422*$E422*$F422*((1-$K422)+$K422*$L422*AE$11*$G422))</f>
        <v>0</v>
      </c>
      <c r="AF422" s="104">
        <v>0</v>
      </c>
      <c r="AG422" s="117">
        <f t="shared" ref="AG422:AG425" si="1439">(AF422*$E422*$F422*((1-$K422)+$K422*$G422*AG$11*$L422))</f>
        <v>0</v>
      </c>
      <c r="AH422" s="104"/>
      <c r="AI422" s="117">
        <f t="shared" ref="AI422:AI425" si="1440">(AH422*$E422*$F422*((1-$K422)+$K422*$G422*AI$11*$L422))</f>
        <v>0</v>
      </c>
      <c r="AJ422" s="104"/>
      <c r="AK422" s="117">
        <f t="shared" ref="AK422:AK425" si="1441">(AJ422*$E422*$F422*((1-$K422)+$K422*$G422*AK$11*$M422))</f>
        <v>0</v>
      </c>
      <c r="AL422" s="109"/>
      <c r="AM422" s="117">
        <f>(AL422*$E422*$F422*((1-$K422)+$K422*$M422*$AM$11*G422))</f>
        <v>0</v>
      </c>
      <c r="AN422" s="104"/>
      <c r="AO422" s="117">
        <f t="shared" ref="AO422:AO425" si="1442">(AN422*$E422*$F422*((1-$K422)+$K422*$G422*AO$11*$M422))</f>
        <v>0</v>
      </c>
      <c r="AP422" s="104"/>
      <c r="AQ422" s="104"/>
      <c r="AR422" s="104"/>
      <c r="AS422" s="104"/>
      <c r="AT422" s="104"/>
      <c r="AU422" s="117">
        <f t="shared" ref="AU422:AU425" si="1443">(AT422*$E422*$F422*((1-$K422)+$K422*$G422*AU$11*$L422))</f>
        <v>0</v>
      </c>
      <c r="AV422" s="88" t="e">
        <f>AU422-#REF!</f>
        <v>#REF!</v>
      </c>
      <c r="AW422" s="104">
        <v>0</v>
      </c>
      <c r="AX422" s="104"/>
      <c r="AY422" s="104"/>
      <c r="AZ422" s="117">
        <f t="shared" ref="AZ422:AZ425" si="1444">(AY422*$E422*$F422*((1-$K422)+$K422*$G422*AZ$11*$M422))</f>
        <v>0</v>
      </c>
      <c r="BA422" s="104"/>
      <c r="BB422" s="104"/>
      <c r="BC422" s="104"/>
      <c r="BD422" s="117">
        <f t="shared" ref="BD422:BD425" si="1445">(BC422*$E422*$F422*((1-$K422)+$K422*$G422*BD$11*$M422))</f>
        <v>0</v>
      </c>
      <c r="BE422" s="104"/>
      <c r="BF422" s="117">
        <f t="shared" ref="BF422:BF425" si="1446">(BE422*$E422*$F422*((1-$K422)+$K422*$G422*BF$11*$M422))</f>
        <v>0</v>
      </c>
      <c r="BG422" s="104"/>
      <c r="BH422" s="117">
        <f t="shared" ref="BH422:BH425" si="1447">(BG422*$E422*$F422*((1-$K422)+$K422*$G422*BH$11*$M422))</f>
        <v>0</v>
      </c>
      <c r="BI422" s="104"/>
      <c r="BJ422" s="117">
        <f t="shared" ref="BJ422:BJ425" si="1448">(BI422*$E422*$F422*((1-$K422)+$K422*$G422*BJ$11*$M422))</f>
        <v>0</v>
      </c>
      <c r="BK422" s="104"/>
      <c r="BL422" s="117">
        <f t="shared" ref="BL422:BL425" si="1449">(BK422*$E422*$F422*((1-$K422)+$K422*$G422*BL$11*$L422))</f>
        <v>0</v>
      </c>
      <c r="BM422" s="104"/>
      <c r="BN422" s="117">
        <f t="shared" ref="BN422:BN425" si="1450">(BM422*$E422*$F422*((1-$K422)+$K422*$G422*BN$11*$L422))</f>
        <v>0</v>
      </c>
      <c r="BO422" s="104"/>
      <c r="BP422" s="104"/>
      <c r="BQ422" s="104"/>
      <c r="BR422" s="117">
        <f t="shared" ref="BR422:BR425" si="1451">(BQ422*$E422*$F422*((1-$K422)+$K422*$G422*BR$11*$M422))</f>
        <v>0</v>
      </c>
      <c r="BS422" s="104"/>
      <c r="BT422" s="104"/>
      <c r="BU422" s="104"/>
      <c r="BV422" s="117">
        <f t="shared" ref="BV422:BV425" si="1452">(BU422*$E422*$F422*((1-$K422)+$K422*$G422*BV$11*$L422))</f>
        <v>0</v>
      </c>
      <c r="BW422" s="104"/>
      <c r="BX422" s="117">
        <f t="shared" ref="BX422:BX425" si="1453">(BW422*$E422*$F422*((1-$K422)+$K422*$G422*BX$11*$L422))</f>
        <v>0</v>
      </c>
      <c r="BY422" s="104"/>
      <c r="BZ422" s="117">
        <f t="shared" ref="BZ422:BZ425" si="1454">(BY422*$E422*$F422*((1-$K422)+$K422*$G422*BZ$11*$L422))</f>
        <v>0</v>
      </c>
      <c r="CA422" s="104"/>
      <c r="CB422" s="118">
        <f>CA422*$E422*$F422*((1-$K422)+$K422*$L422*$CB$11*$G422)</f>
        <v>0</v>
      </c>
      <c r="CC422" s="104"/>
      <c r="CD422" s="117">
        <f t="shared" ref="CD422:CD425" si="1455">(CC422*$E422*$F422*((1-$K422)+$K422*$G422*CD$11*$M422))</f>
        <v>0</v>
      </c>
      <c r="CE422" s="109"/>
      <c r="CF422" s="117">
        <f t="shared" ref="CF422:CF425" si="1456">(CE422*$E422*$F422*((1-$K422)+$K422*$G422*CF$11*$M422))</f>
        <v>0</v>
      </c>
      <c r="CG422" s="104"/>
      <c r="CH422" s="108"/>
      <c r="CI422" s="104"/>
      <c r="CJ422" s="104"/>
      <c r="CK422" s="110"/>
      <c r="CL422" s="117">
        <f t="shared" ref="CL422:CL425" si="1457">((CK422*$E422*$F422*((1-$K422)+$K422*$G422*CL$11*$M422)))</f>
        <v>0</v>
      </c>
      <c r="CM422" s="104"/>
      <c r="CN422" s="117">
        <f t="shared" ref="CN422:CN425" si="1458">(CM422*$E422*$F422*((1-$K422)+$K422*$G422*CN$11*$M422))</f>
        <v>0</v>
      </c>
      <c r="CO422" s="104"/>
      <c r="CP422" s="117">
        <f t="shared" ref="CP422:CP425" si="1459">(CO422*$E422*$F422*((1-$K422)+$K422*$G422*CP$11*$N422))</f>
        <v>0</v>
      </c>
      <c r="CQ422" s="104"/>
      <c r="CR422" s="117"/>
      <c r="CS422" s="104"/>
      <c r="CT422" s="104"/>
      <c r="CU422" s="105">
        <f t="shared" si="1432"/>
        <v>0</v>
      </c>
      <c r="CV422" s="118">
        <f t="shared" si="1433"/>
        <v>0</v>
      </c>
    </row>
    <row r="423" spans="1:100" ht="45" customHeight="1" x14ac:dyDescent="0.25">
      <c r="A423" s="76"/>
      <c r="B423" s="98">
        <v>374</v>
      </c>
      <c r="C423" s="99" t="s">
        <v>927</v>
      </c>
      <c r="D423" s="229" t="s">
        <v>928</v>
      </c>
      <c r="E423" s="80">
        <v>28004</v>
      </c>
      <c r="F423" s="89">
        <v>0.76</v>
      </c>
      <c r="G423" s="89">
        <v>1</v>
      </c>
      <c r="H423" s="90"/>
      <c r="I423" s="90"/>
      <c r="J423" s="90"/>
      <c r="K423" s="190">
        <v>0.3</v>
      </c>
      <c r="L423" s="102">
        <v>1.4</v>
      </c>
      <c r="M423" s="102">
        <v>1.68</v>
      </c>
      <c r="N423" s="102">
        <v>2.23</v>
      </c>
      <c r="O423" s="103">
        <v>2.57</v>
      </c>
      <c r="P423" s="214">
        <v>0</v>
      </c>
      <c r="Q423" s="117">
        <f t="shared" si="1436"/>
        <v>0</v>
      </c>
      <c r="R423" s="117"/>
      <c r="S423" s="117">
        <f>(R423*$E423*$F423*((1-$K423)+$K423*$L423*$S$11*$G423))</f>
        <v>0</v>
      </c>
      <c r="T423" s="117"/>
      <c r="U423" s="117">
        <f t="shared" si="1437"/>
        <v>0</v>
      </c>
      <c r="V423" s="104"/>
      <c r="W423" s="117">
        <f>(V423*$E423*$F423*((1-$K423)+$K423*$L423*$W$11*$G423))</f>
        <v>0</v>
      </c>
      <c r="X423" s="104"/>
      <c r="Y423" s="117">
        <f>(X423*$E423*$F423*((1-$K423)+$K423*$L423*$Y$11*$G423))</f>
        <v>0</v>
      </c>
      <c r="Z423" s="104"/>
      <c r="AA423" s="117">
        <f>(Z423*$E423*$F423*((1-$K423)+$K423*$L423*$AA$11*$G423))</f>
        <v>0</v>
      </c>
      <c r="AB423" s="104"/>
      <c r="AC423" s="104"/>
      <c r="AD423" s="104"/>
      <c r="AE423" s="117">
        <f t="shared" si="1438"/>
        <v>0</v>
      </c>
      <c r="AF423" s="104">
        <v>0</v>
      </c>
      <c r="AG423" s="117">
        <f t="shared" si="1439"/>
        <v>0</v>
      </c>
      <c r="AH423" s="104"/>
      <c r="AI423" s="117">
        <f t="shared" si="1440"/>
        <v>0</v>
      </c>
      <c r="AJ423" s="104"/>
      <c r="AK423" s="117">
        <f t="shared" si="1441"/>
        <v>0</v>
      </c>
      <c r="AL423" s="109"/>
      <c r="AM423" s="117">
        <f>(AL423*$E423*$F423*((1-$K423)+$K423*$M423*$AM$11*G423))</f>
        <v>0</v>
      </c>
      <c r="AN423" s="104"/>
      <c r="AO423" s="117">
        <f t="shared" si="1442"/>
        <v>0</v>
      </c>
      <c r="AP423" s="104"/>
      <c r="AQ423" s="104"/>
      <c r="AR423" s="104"/>
      <c r="AS423" s="104"/>
      <c r="AT423" s="104"/>
      <c r="AU423" s="117">
        <f t="shared" si="1443"/>
        <v>0</v>
      </c>
      <c r="AV423" s="88" t="e">
        <f>AU423-#REF!</f>
        <v>#REF!</v>
      </c>
      <c r="AW423" s="104">
        <v>0</v>
      </c>
      <c r="AX423" s="104"/>
      <c r="AY423" s="104"/>
      <c r="AZ423" s="117">
        <f t="shared" si="1444"/>
        <v>0</v>
      </c>
      <c r="BA423" s="104"/>
      <c r="BB423" s="104"/>
      <c r="BC423" s="104"/>
      <c r="BD423" s="117">
        <f t="shared" si="1445"/>
        <v>0</v>
      </c>
      <c r="BE423" s="104"/>
      <c r="BF423" s="117">
        <f t="shared" si="1446"/>
        <v>0</v>
      </c>
      <c r="BG423" s="104"/>
      <c r="BH423" s="117">
        <f t="shared" si="1447"/>
        <v>0</v>
      </c>
      <c r="BI423" s="104"/>
      <c r="BJ423" s="117">
        <f t="shared" si="1448"/>
        <v>0</v>
      </c>
      <c r="BK423" s="104"/>
      <c r="BL423" s="117">
        <f t="shared" si="1449"/>
        <v>0</v>
      </c>
      <c r="BM423" s="104"/>
      <c r="BN423" s="117">
        <f t="shared" si="1450"/>
        <v>0</v>
      </c>
      <c r="BO423" s="104"/>
      <c r="BP423" s="104"/>
      <c r="BQ423" s="104"/>
      <c r="BR423" s="117">
        <f t="shared" si="1451"/>
        <v>0</v>
      </c>
      <c r="BS423" s="104"/>
      <c r="BT423" s="104"/>
      <c r="BU423" s="104"/>
      <c r="BV423" s="117">
        <f t="shared" si="1452"/>
        <v>0</v>
      </c>
      <c r="BW423" s="104"/>
      <c r="BX423" s="117">
        <f t="shared" si="1453"/>
        <v>0</v>
      </c>
      <c r="BY423" s="104"/>
      <c r="BZ423" s="117">
        <f t="shared" si="1454"/>
        <v>0</v>
      </c>
      <c r="CA423" s="104"/>
      <c r="CB423" s="118">
        <f>CA423*$E423*$F423*((1-$K423)+$K423*$L423*$CB$11*$G423)</f>
        <v>0</v>
      </c>
      <c r="CC423" s="104"/>
      <c r="CD423" s="117">
        <f t="shared" si="1455"/>
        <v>0</v>
      </c>
      <c r="CE423" s="109"/>
      <c r="CF423" s="117">
        <f t="shared" si="1456"/>
        <v>0</v>
      </c>
      <c r="CG423" s="104"/>
      <c r="CH423" s="108"/>
      <c r="CI423" s="104"/>
      <c r="CJ423" s="104"/>
      <c r="CK423" s="110"/>
      <c r="CL423" s="117">
        <f t="shared" si="1457"/>
        <v>0</v>
      </c>
      <c r="CM423" s="104"/>
      <c r="CN423" s="117">
        <f t="shared" si="1458"/>
        <v>0</v>
      </c>
      <c r="CO423" s="104"/>
      <c r="CP423" s="117">
        <f t="shared" si="1459"/>
        <v>0</v>
      </c>
      <c r="CQ423" s="104"/>
      <c r="CR423" s="117"/>
      <c r="CS423" s="104"/>
      <c r="CT423" s="104"/>
      <c r="CU423" s="105">
        <f t="shared" si="1432"/>
        <v>0</v>
      </c>
      <c r="CV423" s="118">
        <f t="shared" si="1433"/>
        <v>0</v>
      </c>
    </row>
    <row r="424" spans="1:100" ht="45" customHeight="1" x14ac:dyDescent="0.25">
      <c r="A424" s="76"/>
      <c r="B424" s="98">
        <v>375</v>
      </c>
      <c r="C424" s="99" t="s">
        <v>929</v>
      </c>
      <c r="D424" s="229" t="s">
        <v>930</v>
      </c>
      <c r="E424" s="80">
        <v>28004</v>
      </c>
      <c r="F424" s="89">
        <v>1.38</v>
      </c>
      <c r="G424" s="89">
        <v>1</v>
      </c>
      <c r="H424" s="90"/>
      <c r="I424" s="90"/>
      <c r="J424" s="90"/>
      <c r="K424" s="190">
        <v>0.3</v>
      </c>
      <c r="L424" s="102">
        <v>1.4</v>
      </c>
      <c r="M424" s="102">
        <v>1.68</v>
      </c>
      <c r="N424" s="102">
        <v>2.23</v>
      </c>
      <c r="O424" s="103">
        <v>2.57</v>
      </c>
      <c r="P424" s="214">
        <v>0</v>
      </c>
      <c r="Q424" s="117">
        <f t="shared" si="1436"/>
        <v>0</v>
      </c>
      <c r="R424" s="117"/>
      <c r="S424" s="117">
        <f>(R424*$E424*$F424*((1-$K424)+$K424*$L424*$S$11*$G424))</f>
        <v>0</v>
      </c>
      <c r="T424" s="117"/>
      <c r="U424" s="117">
        <f t="shared" si="1437"/>
        <v>0</v>
      </c>
      <c r="V424" s="104"/>
      <c r="W424" s="117">
        <f>(V424*$E424*$F424*((1-$K424)+$K424*$L424*$W$11*$G424))</f>
        <v>0</v>
      </c>
      <c r="X424" s="104"/>
      <c r="Y424" s="117">
        <f>(X424*$E424*$F424*((1-$K424)+$K424*$L424*$Y$11*$G424))</f>
        <v>0</v>
      </c>
      <c r="Z424" s="104"/>
      <c r="AA424" s="117">
        <f>(Z424*$E424*$F424*((1-$K424)+$K424*$L424*$AA$11*$G424))</f>
        <v>0</v>
      </c>
      <c r="AB424" s="104"/>
      <c r="AC424" s="104"/>
      <c r="AD424" s="104"/>
      <c r="AE424" s="117">
        <f t="shared" si="1438"/>
        <v>0</v>
      </c>
      <c r="AF424" s="104">
        <v>0</v>
      </c>
      <c r="AG424" s="117">
        <f t="shared" si="1439"/>
        <v>0</v>
      </c>
      <c r="AH424" s="104"/>
      <c r="AI424" s="117">
        <f t="shared" si="1440"/>
        <v>0</v>
      </c>
      <c r="AJ424" s="104"/>
      <c r="AK424" s="117">
        <f t="shared" si="1441"/>
        <v>0</v>
      </c>
      <c r="AL424" s="109"/>
      <c r="AM424" s="117">
        <f>(AL424*$E424*$F424*((1-$K424)+$K424*$M424*$AM$11*G424))</f>
        <v>0</v>
      </c>
      <c r="AN424" s="104"/>
      <c r="AO424" s="117">
        <f t="shared" si="1442"/>
        <v>0</v>
      </c>
      <c r="AP424" s="104"/>
      <c r="AQ424" s="104"/>
      <c r="AR424" s="104"/>
      <c r="AS424" s="104"/>
      <c r="AT424" s="104"/>
      <c r="AU424" s="117">
        <f t="shared" si="1443"/>
        <v>0</v>
      </c>
      <c r="AV424" s="88" t="e">
        <f>AU424-#REF!</f>
        <v>#REF!</v>
      </c>
      <c r="AW424" s="104">
        <v>0</v>
      </c>
      <c r="AX424" s="104"/>
      <c r="AY424" s="104"/>
      <c r="AZ424" s="117">
        <f t="shared" si="1444"/>
        <v>0</v>
      </c>
      <c r="BA424" s="104"/>
      <c r="BB424" s="104"/>
      <c r="BC424" s="104"/>
      <c r="BD424" s="117">
        <f t="shared" si="1445"/>
        <v>0</v>
      </c>
      <c r="BE424" s="104"/>
      <c r="BF424" s="117">
        <f t="shared" si="1446"/>
        <v>0</v>
      </c>
      <c r="BG424" s="104"/>
      <c r="BH424" s="117">
        <f t="shared" si="1447"/>
        <v>0</v>
      </c>
      <c r="BI424" s="104"/>
      <c r="BJ424" s="117">
        <f t="shared" si="1448"/>
        <v>0</v>
      </c>
      <c r="BK424" s="104"/>
      <c r="BL424" s="117">
        <f t="shared" si="1449"/>
        <v>0</v>
      </c>
      <c r="BM424" s="104"/>
      <c r="BN424" s="117">
        <f t="shared" si="1450"/>
        <v>0</v>
      </c>
      <c r="BO424" s="104"/>
      <c r="BP424" s="104"/>
      <c r="BQ424" s="104"/>
      <c r="BR424" s="117">
        <f t="shared" si="1451"/>
        <v>0</v>
      </c>
      <c r="BS424" s="104"/>
      <c r="BT424" s="104"/>
      <c r="BU424" s="104"/>
      <c r="BV424" s="117">
        <f t="shared" si="1452"/>
        <v>0</v>
      </c>
      <c r="BW424" s="104"/>
      <c r="BX424" s="117">
        <f t="shared" si="1453"/>
        <v>0</v>
      </c>
      <c r="BY424" s="104"/>
      <c r="BZ424" s="117">
        <f t="shared" si="1454"/>
        <v>0</v>
      </c>
      <c r="CA424" s="104"/>
      <c r="CB424" s="118">
        <f>CA424*$E424*$F424*((1-$K424)+$K424*$L424*$CB$11*$G424)</f>
        <v>0</v>
      </c>
      <c r="CC424" s="104"/>
      <c r="CD424" s="117">
        <f t="shared" si="1455"/>
        <v>0</v>
      </c>
      <c r="CE424" s="109"/>
      <c r="CF424" s="117">
        <f t="shared" si="1456"/>
        <v>0</v>
      </c>
      <c r="CG424" s="104"/>
      <c r="CH424" s="108"/>
      <c r="CI424" s="104"/>
      <c r="CJ424" s="104"/>
      <c r="CK424" s="110"/>
      <c r="CL424" s="117">
        <f t="shared" si="1457"/>
        <v>0</v>
      </c>
      <c r="CM424" s="104"/>
      <c r="CN424" s="117">
        <f t="shared" si="1458"/>
        <v>0</v>
      </c>
      <c r="CO424" s="104"/>
      <c r="CP424" s="117">
        <f t="shared" si="1459"/>
        <v>0</v>
      </c>
      <c r="CQ424" s="104"/>
      <c r="CR424" s="117"/>
      <c r="CS424" s="104"/>
      <c r="CT424" s="104"/>
      <c r="CU424" s="105">
        <f t="shared" si="1432"/>
        <v>0</v>
      </c>
      <c r="CV424" s="118">
        <f t="shared" si="1433"/>
        <v>0</v>
      </c>
    </row>
    <row r="425" spans="1:100" ht="45" customHeight="1" x14ac:dyDescent="0.25">
      <c r="A425" s="76"/>
      <c r="B425" s="98">
        <v>376</v>
      </c>
      <c r="C425" s="99" t="s">
        <v>931</v>
      </c>
      <c r="D425" s="229" t="s">
        <v>932</v>
      </c>
      <c r="E425" s="80">
        <v>28004</v>
      </c>
      <c r="F425" s="89">
        <v>2.91</v>
      </c>
      <c r="G425" s="89">
        <v>1</v>
      </c>
      <c r="H425" s="90"/>
      <c r="I425" s="90"/>
      <c r="J425" s="90"/>
      <c r="K425" s="116">
        <v>6.6100000000000006E-2</v>
      </c>
      <c r="L425" s="102">
        <v>1.4</v>
      </c>
      <c r="M425" s="102">
        <v>1.68</v>
      </c>
      <c r="N425" s="102">
        <v>2.23</v>
      </c>
      <c r="O425" s="103">
        <v>2.57</v>
      </c>
      <c r="P425" s="214">
        <v>0</v>
      </c>
      <c r="Q425" s="117">
        <f t="shared" si="1436"/>
        <v>0</v>
      </c>
      <c r="R425" s="117"/>
      <c r="S425" s="117">
        <f>(R425*$E425*$F425*((1-$K425)+$K425*$L425*$S$11*$G425))</f>
        <v>0</v>
      </c>
      <c r="T425" s="117"/>
      <c r="U425" s="117">
        <f t="shared" si="1437"/>
        <v>0</v>
      </c>
      <c r="V425" s="104"/>
      <c r="W425" s="117">
        <f>(V425*$E425*$F425*((1-$K425)+$K425*$L425*$W$11*$G425))</f>
        <v>0</v>
      </c>
      <c r="X425" s="104"/>
      <c r="Y425" s="117">
        <f>(X425*$E425*$F425*((1-$K425)+$K425*$L425*$Y$11*$G425))</f>
        <v>0</v>
      </c>
      <c r="Z425" s="104"/>
      <c r="AA425" s="117">
        <f>(Z425*$E425*$F425*((1-$K425)+$K425*$L425*$AA$11*$G425))</f>
        <v>0</v>
      </c>
      <c r="AB425" s="104"/>
      <c r="AC425" s="104"/>
      <c r="AD425" s="104"/>
      <c r="AE425" s="117">
        <f t="shared" si="1438"/>
        <v>0</v>
      </c>
      <c r="AF425" s="104">
        <v>0</v>
      </c>
      <c r="AG425" s="117">
        <f t="shared" si="1439"/>
        <v>0</v>
      </c>
      <c r="AH425" s="104"/>
      <c r="AI425" s="117">
        <f t="shared" si="1440"/>
        <v>0</v>
      </c>
      <c r="AJ425" s="104"/>
      <c r="AK425" s="117">
        <f t="shared" si="1441"/>
        <v>0</v>
      </c>
      <c r="AL425" s="109"/>
      <c r="AM425" s="117">
        <f>(AL425*$E425*$F425*((1-$K425)+$K425*$M425*$AM$11*G425))</f>
        <v>0</v>
      </c>
      <c r="AN425" s="104"/>
      <c r="AO425" s="117">
        <f t="shared" si="1442"/>
        <v>0</v>
      </c>
      <c r="AP425" s="104"/>
      <c r="AQ425" s="104"/>
      <c r="AR425" s="104"/>
      <c r="AS425" s="104"/>
      <c r="AT425" s="104"/>
      <c r="AU425" s="117">
        <f t="shared" si="1443"/>
        <v>0</v>
      </c>
      <c r="AV425" s="88" t="e">
        <f>AU425-#REF!</f>
        <v>#REF!</v>
      </c>
      <c r="AW425" s="104">
        <v>0</v>
      </c>
      <c r="AX425" s="104"/>
      <c r="AY425" s="104"/>
      <c r="AZ425" s="117">
        <f t="shared" si="1444"/>
        <v>0</v>
      </c>
      <c r="BA425" s="104"/>
      <c r="BB425" s="104"/>
      <c r="BC425" s="104"/>
      <c r="BD425" s="117">
        <f t="shared" si="1445"/>
        <v>0</v>
      </c>
      <c r="BE425" s="104"/>
      <c r="BF425" s="117">
        <f t="shared" si="1446"/>
        <v>0</v>
      </c>
      <c r="BG425" s="104"/>
      <c r="BH425" s="117">
        <f t="shared" si="1447"/>
        <v>0</v>
      </c>
      <c r="BI425" s="104"/>
      <c r="BJ425" s="117">
        <f t="shared" si="1448"/>
        <v>0</v>
      </c>
      <c r="BK425" s="104"/>
      <c r="BL425" s="117">
        <f t="shared" si="1449"/>
        <v>0</v>
      </c>
      <c r="BM425" s="104"/>
      <c r="BN425" s="117">
        <f t="shared" si="1450"/>
        <v>0</v>
      </c>
      <c r="BO425" s="104"/>
      <c r="BP425" s="104"/>
      <c r="BQ425" s="104"/>
      <c r="BR425" s="117">
        <f t="shared" si="1451"/>
        <v>0</v>
      </c>
      <c r="BS425" s="104"/>
      <c r="BT425" s="104"/>
      <c r="BU425" s="104"/>
      <c r="BV425" s="117">
        <f t="shared" si="1452"/>
        <v>0</v>
      </c>
      <c r="BW425" s="104"/>
      <c r="BX425" s="117">
        <f t="shared" si="1453"/>
        <v>0</v>
      </c>
      <c r="BY425" s="104"/>
      <c r="BZ425" s="117">
        <f t="shared" si="1454"/>
        <v>0</v>
      </c>
      <c r="CA425" s="104"/>
      <c r="CB425" s="118">
        <f>CA425*$E425*$F425*((1-$K425)+$K425*$L425*$CB$11*$G425)</f>
        <v>0</v>
      </c>
      <c r="CC425" s="104"/>
      <c r="CD425" s="117">
        <f t="shared" si="1455"/>
        <v>0</v>
      </c>
      <c r="CE425" s="109"/>
      <c r="CF425" s="117">
        <f t="shared" si="1456"/>
        <v>0</v>
      </c>
      <c r="CG425" s="104"/>
      <c r="CH425" s="108"/>
      <c r="CI425" s="104"/>
      <c r="CJ425" s="104"/>
      <c r="CK425" s="110"/>
      <c r="CL425" s="117">
        <f t="shared" si="1457"/>
        <v>0</v>
      </c>
      <c r="CM425" s="104"/>
      <c r="CN425" s="117">
        <f t="shared" si="1458"/>
        <v>0</v>
      </c>
      <c r="CO425" s="104"/>
      <c r="CP425" s="117">
        <f t="shared" si="1459"/>
        <v>0</v>
      </c>
      <c r="CQ425" s="104"/>
      <c r="CR425" s="117"/>
      <c r="CS425" s="104"/>
      <c r="CT425" s="104"/>
      <c r="CU425" s="105">
        <f t="shared" si="1432"/>
        <v>0</v>
      </c>
      <c r="CV425" s="118">
        <f t="shared" si="1433"/>
        <v>0</v>
      </c>
    </row>
    <row r="426" spans="1:100" ht="45" customHeight="1" x14ac:dyDescent="0.25">
      <c r="A426" s="76"/>
      <c r="B426" s="98">
        <v>377</v>
      </c>
      <c r="C426" s="99" t="s">
        <v>933</v>
      </c>
      <c r="D426" s="126" t="s">
        <v>934</v>
      </c>
      <c r="E426" s="80">
        <v>28004</v>
      </c>
      <c r="F426" s="101">
        <v>0.46</v>
      </c>
      <c r="G426" s="89">
        <v>1</v>
      </c>
      <c r="H426" s="90"/>
      <c r="I426" s="90"/>
      <c r="J426" s="90"/>
      <c r="K426" s="53"/>
      <c r="L426" s="102">
        <v>1.4</v>
      </c>
      <c r="M426" s="102">
        <v>1.68</v>
      </c>
      <c r="N426" s="102">
        <v>2.23</v>
      </c>
      <c r="O426" s="103">
        <v>2.57</v>
      </c>
      <c r="P426" s="214">
        <v>0</v>
      </c>
      <c r="Q426" s="104">
        <f t="shared" ref="Q426:Q427" si="1460">(P426*$E426*$F426*$G426*$L426*$Q$11)</f>
        <v>0</v>
      </c>
      <c r="R426" s="104"/>
      <c r="S426" s="104">
        <f>(R426*$E426*$F426*$G426*$L426*$S$11)</f>
        <v>0</v>
      </c>
      <c r="T426" s="104"/>
      <c r="U426" s="104">
        <f>(T426*$E426*$F426*$G426*$L426*$U$11)</f>
        <v>0</v>
      </c>
      <c r="V426" s="104"/>
      <c r="W426" s="105">
        <f>(V426*$E426*$F426*$G426*$L426*$W$11)</f>
        <v>0</v>
      </c>
      <c r="X426" s="104"/>
      <c r="Y426" s="104">
        <f>(X426*$E426*$F426*$G426*$L426*$Y$11)</f>
        <v>0</v>
      </c>
      <c r="Z426" s="104"/>
      <c r="AA426" s="104">
        <f>(Z426*$E426*$F426*$G426*$L426*$AA$11)</f>
        <v>0</v>
      </c>
      <c r="AB426" s="104"/>
      <c r="AC426" s="104"/>
      <c r="AD426" s="104"/>
      <c r="AE426" s="104">
        <f>(AD426*$E426*$F426*$G426*$L426*$AE$11)</f>
        <v>0</v>
      </c>
      <c r="AF426" s="104">
        <v>0</v>
      </c>
      <c r="AG426" s="105">
        <f>(AF426*$E426*$F426*$G426*$L426*$AG$11)</f>
        <v>0</v>
      </c>
      <c r="AH426" s="104">
        <v>18</v>
      </c>
      <c r="AI426" s="104">
        <f>(AH426*$E426*$F426*$G426*$L426*$AI$11)</f>
        <v>422009.07840000006</v>
      </c>
      <c r="AJ426" s="104"/>
      <c r="AK426" s="104">
        <f>(AJ426*$E426*$F426*$G426*$M426*$AK$11)</f>
        <v>0</v>
      </c>
      <c r="AL426" s="109"/>
      <c r="AM426" s="104">
        <f>(AL426*$E426*$F426*$G426*$M426*$AM$11)</f>
        <v>0</v>
      </c>
      <c r="AN426" s="104"/>
      <c r="AO426" s="108">
        <f>(AN426*$E426*$F426*$G426*$M426*$AO$11)</f>
        <v>0</v>
      </c>
      <c r="AP426" s="104"/>
      <c r="AQ426" s="104">
        <f>(AP426*$E426*$F426*$G426*$L426*$AQ$11)</f>
        <v>0</v>
      </c>
      <c r="AR426" s="104"/>
      <c r="AS426" s="105">
        <f>(AR426*$E426*$F426*$G426*$L426*$AS$11)</f>
        <v>0</v>
      </c>
      <c r="AT426" s="104"/>
      <c r="AU426" s="104">
        <f>(AT426*$E426*$F426*$G426*$L426*$AU$11)</f>
        <v>0</v>
      </c>
      <c r="AV426" s="88" t="e">
        <f>AU426-#REF!</f>
        <v>#REF!</v>
      </c>
      <c r="AW426" s="104">
        <v>0</v>
      </c>
      <c r="AX426" s="104">
        <f>(AW426*$E426*$F426*$G426*$M426*$AX$11)</f>
        <v>0</v>
      </c>
      <c r="AY426" s="104"/>
      <c r="AZ426" s="104">
        <f>(AY426*$E426*$F426*$G426*$M426*$AZ$11)</f>
        <v>0</v>
      </c>
      <c r="BA426" s="104"/>
      <c r="BB426" s="105">
        <f>(BA426*$E426*$F426*$G426*$M426*$BB$11)</f>
        <v>0</v>
      </c>
      <c r="BC426" s="104"/>
      <c r="BD426" s="104">
        <f>(BC426*$E426*$F426*$G426*$M426*$BD$11)</f>
        <v>0</v>
      </c>
      <c r="BE426" s="104"/>
      <c r="BF426" s="104">
        <f>(BE426*$E426*$F426*$G426*$M426*$BF$11)</f>
        <v>0</v>
      </c>
      <c r="BG426" s="104"/>
      <c r="BH426" s="105">
        <f>(BG426*$E426*$F426*$G426*$M426*$BH$11)</f>
        <v>0</v>
      </c>
      <c r="BI426" s="104"/>
      <c r="BJ426" s="108">
        <f>(BI426*$E426*$F426*$G426*$M426*$BJ$11)</f>
        <v>0</v>
      </c>
      <c r="BK426" s="104"/>
      <c r="BL426" s="104">
        <f>(BK426*$E426*$F426*$G426*$L426*$BL$11)</f>
        <v>0</v>
      </c>
      <c r="BM426" s="104"/>
      <c r="BN426" s="104">
        <f>(BM426*$E426*$F426*$G426*$L426*$BN$11)</f>
        <v>0</v>
      </c>
      <c r="BO426" s="104"/>
      <c r="BP426" s="104">
        <f>(BO426*$E426*$F426*$G426*$L426*$BP$11)</f>
        <v>0</v>
      </c>
      <c r="BQ426" s="104"/>
      <c r="BR426" s="104">
        <f>(BQ426*$E426*$F426*$G426*$M426*$BR$11)</f>
        <v>0</v>
      </c>
      <c r="BS426" s="104"/>
      <c r="BT426" s="105">
        <f>(BS426*$E426*$F426*$G426*$L426*$BT$11)</f>
        <v>0</v>
      </c>
      <c r="BU426" s="104"/>
      <c r="BV426" s="105">
        <f>(BU426*$E426*$F426*$G426*$L426*$BV$11)</f>
        <v>0</v>
      </c>
      <c r="BW426" s="104"/>
      <c r="BX426" s="104">
        <f>(BW426*$E426*$F426*$G426*$L426*$BX$11)</f>
        <v>0</v>
      </c>
      <c r="BY426" s="104"/>
      <c r="BZ426" s="104">
        <f>(BY426*$E426*$F426*$G426*$L426*$BZ$11)</f>
        <v>0</v>
      </c>
      <c r="CA426" s="104"/>
      <c r="CB426" s="104">
        <f>(CA426*$E426*$F426*$G426*$L426*$CB$11)</f>
        <v>0</v>
      </c>
      <c r="CC426" s="104"/>
      <c r="CD426" s="104">
        <f>(CC426*$E426*$F426*$G426*$M426*$CD$11)</f>
        <v>0</v>
      </c>
      <c r="CE426" s="109"/>
      <c r="CF426" s="104">
        <f>(CE426*$E426*$F426*$G426*$M426*$CF$11)</f>
        <v>0</v>
      </c>
      <c r="CG426" s="104"/>
      <c r="CH426" s="108"/>
      <c r="CI426" s="104"/>
      <c r="CJ426" s="104">
        <f>(CI426*$E426*$F426*$G426*$M426*$CJ$11)</f>
        <v>0</v>
      </c>
      <c r="CK426" s="110"/>
      <c r="CL426" s="104">
        <f>(CK426*$E426*$F426*$G426*$M426*$CL$11)</f>
        <v>0</v>
      </c>
      <c r="CM426" s="104"/>
      <c r="CN426" s="104">
        <f>(CM426*$E426*$F426*$G426*$M426*$CN$11)</f>
        <v>0</v>
      </c>
      <c r="CO426" s="104"/>
      <c r="CP426" s="104">
        <f>(CO426*$E426*$F426*$G426*$N426*$CP$11)</f>
        <v>0</v>
      </c>
      <c r="CQ426" s="104"/>
      <c r="CR426" s="111"/>
      <c r="CS426" s="104"/>
      <c r="CT426" s="104">
        <f t="shared" ref="CT426:CT427" si="1461">(CS426*$E426*$F426*$G426*$L426*CT$11)/12*6+(CS426*$E426*$F426*$G426*1*CT$11)/12*6</f>
        <v>0</v>
      </c>
      <c r="CU426" s="105">
        <f t="shared" si="1432"/>
        <v>18</v>
      </c>
      <c r="CV426" s="105">
        <f t="shared" si="1433"/>
        <v>422009.07840000006</v>
      </c>
    </row>
    <row r="427" spans="1:100" ht="30" customHeight="1" x14ac:dyDescent="0.25">
      <c r="A427" s="76"/>
      <c r="B427" s="98">
        <v>378</v>
      </c>
      <c r="C427" s="99" t="s">
        <v>935</v>
      </c>
      <c r="D427" s="126" t="s">
        <v>936</v>
      </c>
      <c r="E427" s="80">
        <v>28004</v>
      </c>
      <c r="F427" s="89">
        <v>8.4</v>
      </c>
      <c r="G427" s="89">
        <v>1</v>
      </c>
      <c r="H427" s="90"/>
      <c r="I427" s="90"/>
      <c r="J427" s="90"/>
      <c r="K427" s="53"/>
      <c r="L427" s="102">
        <v>1.4</v>
      </c>
      <c r="M427" s="102">
        <v>1.68</v>
      </c>
      <c r="N427" s="102">
        <v>2.23</v>
      </c>
      <c r="O427" s="103">
        <v>2.57</v>
      </c>
      <c r="P427" s="214">
        <v>22</v>
      </c>
      <c r="Q427" s="104">
        <f t="shared" si="1460"/>
        <v>7969714.3680000007</v>
      </c>
      <c r="R427" s="104"/>
      <c r="S427" s="104">
        <f>(R427*$E427*$F427*$G427*$L427*$S$11)</f>
        <v>0</v>
      </c>
      <c r="T427" s="104"/>
      <c r="U427" s="104">
        <f>(T427*$E427*$F427*$G427*$L427*$U$11)</f>
        <v>0</v>
      </c>
      <c r="V427" s="104"/>
      <c r="W427" s="105">
        <f>(V427*$E427*$F427*$G427*$L427*$W$11)</f>
        <v>0</v>
      </c>
      <c r="X427" s="104"/>
      <c r="Y427" s="104">
        <f>(X427*$E427*$F427*$G427*$L427*$Y$11)</f>
        <v>0</v>
      </c>
      <c r="Z427" s="104"/>
      <c r="AA427" s="104">
        <f>(Z427*$E427*$F427*$G427*$L427*$AA$11)</f>
        <v>0</v>
      </c>
      <c r="AB427" s="104"/>
      <c r="AC427" s="104"/>
      <c r="AD427" s="104"/>
      <c r="AE427" s="104">
        <f>(AD427*$E427*$F427*$G427*$L427*$AE$11)</f>
        <v>0</v>
      </c>
      <c r="AF427" s="104">
        <v>0</v>
      </c>
      <c r="AG427" s="105">
        <f>(AF427*$E427*$F427*$G427*$L427*$AG$11)</f>
        <v>0</v>
      </c>
      <c r="AH427" s="104"/>
      <c r="AI427" s="104">
        <f>(AH427*$E427*$F427*$G427*$L427*$AI$11)</f>
        <v>0</v>
      </c>
      <c r="AJ427" s="104"/>
      <c r="AK427" s="104">
        <f>(AJ427*$E427*$F427*$G427*$M427*$AK$11)</f>
        <v>0</v>
      </c>
      <c r="AL427" s="109"/>
      <c r="AM427" s="104">
        <f>(AL427*$E427*$F427*$G427*$M427*$AM$11)</f>
        <v>0</v>
      </c>
      <c r="AN427" s="104"/>
      <c r="AO427" s="108">
        <f>(AN427*$E427*$F427*$G427*$M427*$AO$11)</f>
        <v>0</v>
      </c>
      <c r="AP427" s="104"/>
      <c r="AQ427" s="104">
        <f>(AP427*$E427*$F427*$G427*$L427*$AQ$11)</f>
        <v>0</v>
      </c>
      <c r="AR427" s="104"/>
      <c r="AS427" s="105">
        <f>(AR427*$E427*$F427*$G427*$L427*$AS$11)</f>
        <v>0</v>
      </c>
      <c r="AT427" s="104"/>
      <c r="AU427" s="104">
        <f>(AT427*$E427*$F427*$G427*$L427*$AU$11)</f>
        <v>0</v>
      </c>
      <c r="AV427" s="88" t="e">
        <f>AU427-#REF!</f>
        <v>#REF!</v>
      </c>
      <c r="AW427" s="104">
        <v>0</v>
      </c>
      <c r="AX427" s="104">
        <f>(AW427*$E427*$F427*$G427*$M427*$AX$11)</f>
        <v>0</v>
      </c>
      <c r="AY427" s="104">
        <v>8</v>
      </c>
      <c r="AZ427" s="104">
        <f>(AY427*$E427*$F427*$G427*$M427*$AZ$11)</f>
        <v>3161539.5839999998</v>
      </c>
      <c r="BA427" s="104"/>
      <c r="BB427" s="105">
        <f>(BA427*$E427*$F427*$G427*$M427*$BB$11)</f>
        <v>0</v>
      </c>
      <c r="BC427" s="104"/>
      <c r="BD427" s="104">
        <f>(BC427*$E427*$F427*$G427*$M427*$BD$11)</f>
        <v>0</v>
      </c>
      <c r="BE427" s="104"/>
      <c r="BF427" s="104">
        <f>(BE427*$E427*$F427*$G427*$M427*$BF$11)</f>
        <v>0</v>
      </c>
      <c r="BG427" s="104"/>
      <c r="BH427" s="105">
        <f>(BG427*$E427*$F427*$G427*$M427*$BH$11)</f>
        <v>0</v>
      </c>
      <c r="BI427" s="104"/>
      <c r="BJ427" s="108">
        <f>(BI427*$E427*$F427*$G427*$M427*$BJ$11)</f>
        <v>0</v>
      </c>
      <c r="BK427" s="104"/>
      <c r="BL427" s="104">
        <f>(BK427*$E427*$F427*$G427*$L427*$BL$11)</f>
        <v>0</v>
      </c>
      <c r="BM427" s="104"/>
      <c r="BN427" s="104">
        <f>(BM427*$E427*$F427*$G427*$L427*$BN$11)</f>
        <v>0</v>
      </c>
      <c r="BO427" s="104"/>
      <c r="BP427" s="104">
        <f>(BO427*$E427*$F427*$G427*$L427*$BP$11)</f>
        <v>0</v>
      </c>
      <c r="BQ427" s="104"/>
      <c r="BR427" s="104">
        <f>(BQ427*$E427*$F427*$G427*$M427*$BR$11)</f>
        <v>0</v>
      </c>
      <c r="BS427" s="104"/>
      <c r="BT427" s="105">
        <f>(BS427*$E427*$F427*$G427*$L427*$BT$11)</f>
        <v>0</v>
      </c>
      <c r="BU427" s="104"/>
      <c r="BV427" s="105">
        <f>(BU427*$E427*$F427*$G427*$L427*$BV$11)</f>
        <v>0</v>
      </c>
      <c r="BW427" s="104"/>
      <c r="BX427" s="104">
        <f>(BW427*$E427*$F427*$G427*$L427*$BX$11)</f>
        <v>0</v>
      </c>
      <c r="BY427" s="104"/>
      <c r="BZ427" s="104">
        <f>(BY427*$E427*$F427*$G427*$L427*$BZ$11)</f>
        <v>0</v>
      </c>
      <c r="CA427" s="104"/>
      <c r="CB427" s="104">
        <f>(CA427*$E427*$F427*$G427*$L427*$CB$11)</f>
        <v>0</v>
      </c>
      <c r="CC427" s="104"/>
      <c r="CD427" s="104">
        <f>(CC427*$E427*$F427*$G427*$M427*$CD$11)</f>
        <v>0</v>
      </c>
      <c r="CE427" s="109"/>
      <c r="CF427" s="104">
        <f>(CE427*$E427*$F427*$G427*$M427*$CF$11)</f>
        <v>0</v>
      </c>
      <c r="CG427" s="104"/>
      <c r="CH427" s="108"/>
      <c r="CI427" s="104"/>
      <c r="CJ427" s="104">
        <f>(CI427*$E427*$F427*$G427*$M427*$CJ$11)</f>
        <v>0</v>
      </c>
      <c r="CK427" s="110"/>
      <c r="CL427" s="104">
        <f>(CK427*$E427*$F427*$G427*$M427*$CL$11)</f>
        <v>0</v>
      </c>
      <c r="CM427" s="104"/>
      <c r="CN427" s="104">
        <f>(CM427*$E427*$F427*$G427*$M427*$CN$11)</f>
        <v>0</v>
      </c>
      <c r="CO427" s="104"/>
      <c r="CP427" s="104">
        <f>(CO427*$E427*$F427*$G427*$N427*$CP$11)</f>
        <v>0</v>
      </c>
      <c r="CQ427" s="104"/>
      <c r="CR427" s="111"/>
      <c r="CS427" s="104"/>
      <c r="CT427" s="104">
        <f t="shared" si="1461"/>
        <v>0</v>
      </c>
      <c r="CU427" s="105">
        <f t="shared" si="1432"/>
        <v>30</v>
      </c>
      <c r="CV427" s="105">
        <f t="shared" si="1433"/>
        <v>11131253.952</v>
      </c>
    </row>
    <row r="428" spans="1:100" ht="30" customHeight="1" x14ac:dyDescent="0.25">
      <c r="A428" s="76"/>
      <c r="B428" s="98">
        <v>379</v>
      </c>
      <c r="C428" s="99" t="s">
        <v>937</v>
      </c>
      <c r="D428" s="126" t="s">
        <v>938</v>
      </c>
      <c r="E428" s="80">
        <v>28004</v>
      </c>
      <c r="F428" s="101">
        <v>2.3199999999999998</v>
      </c>
      <c r="G428" s="89">
        <v>1</v>
      </c>
      <c r="H428" s="90"/>
      <c r="I428" s="90"/>
      <c r="J428" s="90"/>
      <c r="K428" s="53"/>
      <c r="L428" s="91">
        <v>1.4</v>
      </c>
      <c r="M428" s="91">
        <v>1.68</v>
      </c>
      <c r="N428" s="91">
        <v>2.23</v>
      </c>
      <c r="O428" s="92">
        <v>2.57</v>
      </c>
      <c r="P428" s="214">
        <v>10</v>
      </c>
      <c r="Q428" s="104">
        <f>(P428*$E428*$F428*$G428*$L428)</f>
        <v>909569.91999999981</v>
      </c>
      <c r="R428" s="104"/>
      <c r="S428" s="108">
        <f>(R428*$E428*$F428*$G428*$L428)</f>
        <v>0</v>
      </c>
      <c r="T428" s="104"/>
      <c r="U428" s="104">
        <f>(T428*$E428*$F428*$G428*$L428)</f>
        <v>0</v>
      </c>
      <c r="V428" s="104"/>
      <c r="W428" s="104">
        <f>(V428*$E428*$F428*$G428*$L428)</f>
        <v>0</v>
      </c>
      <c r="X428" s="104"/>
      <c r="Y428" s="104">
        <f>(X428*$E428*$F428*$G428*$L428)</f>
        <v>0</v>
      </c>
      <c r="Z428" s="104"/>
      <c r="AA428" s="104">
        <f>(Z428*$E428*$F428*$G428*$L428)</f>
        <v>0</v>
      </c>
      <c r="AB428" s="104"/>
      <c r="AC428" s="104"/>
      <c r="AD428" s="104"/>
      <c r="AE428" s="104">
        <f>(AD428*$E428*$F428*$G428*$L428)</f>
        <v>0</v>
      </c>
      <c r="AF428" s="104">
        <v>0</v>
      </c>
      <c r="AG428" s="104">
        <f>(AF428*$E428*$F428*$G428*$L428)</f>
        <v>0</v>
      </c>
      <c r="AH428" s="104"/>
      <c r="AI428" s="104">
        <f>(AH428*$E428*$F428*$G428*$L428)</f>
        <v>0</v>
      </c>
      <c r="AJ428" s="104"/>
      <c r="AK428" s="105">
        <f>(AJ428*$E428*$F428*$G428*$M428)</f>
        <v>0</v>
      </c>
      <c r="AL428" s="109"/>
      <c r="AM428" s="104">
        <f>(AL428*$E428*$F428*$H428*$M428)</f>
        <v>0</v>
      </c>
      <c r="AN428" s="104"/>
      <c r="AO428" s="108">
        <f>(AN428*$E428*$F428*$G428*$M428)</f>
        <v>0</v>
      </c>
      <c r="AP428" s="104"/>
      <c r="AQ428" s="104">
        <f>(AP428*$E428*$F428*$G428*$L428)</f>
        <v>0</v>
      </c>
      <c r="AR428" s="104"/>
      <c r="AS428" s="104"/>
      <c r="AT428" s="104"/>
      <c r="AU428" s="104">
        <f>(AT428*$E428*$F428*$G428*$L428)</f>
        <v>0</v>
      </c>
      <c r="AV428" s="88" t="e">
        <f>AU428-#REF!</f>
        <v>#REF!</v>
      </c>
      <c r="AW428" s="104">
        <v>0</v>
      </c>
      <c r="AX428" s="104">
        <f>(AW428*$E428*$F428*$G428*$M428)</f>
        <v>0</v>
      </c>
      <c r="AY428" s="104"/>
      <c r="AZ428" s="104">
        <f>(AY428*$E428*$F428*$G428*$M428)</f>
        <v>0</v>
      </c>
      <c r="BA428" s="104"/>
      <c r="BB428" s="104">
        <f>(BA428*$E428*$F428*$G428*$M428)</f>
        <v>0</v>
      </c>
      <c r="BC428" s="104"/>
      <c r="BD428" s="104">
        <f>(BC428*$E428*$F428*$G428*$M428)</f>
        <v>0</v>
      </c>
      <c r="BE428" s="104"/>
      <c r="BF428" s="104">
        <f>(BE428*$E428*$F428*$G428*$M428)</f>
        <v>0</v>
      </c>
      <c r="BG428" s="104"/>
      <c r="BH428" s="104">
        <f>(BG428*$E428*$F428*$G428*$M428)</f>
        <v>0</v>
      </c>
      <c r="BI428" s="104"/>
      <c r="BJ428" s="108">
        <f>(BI428*$E428*$F428*$G428*$M428)</f>
        <v>0</v>
      </c>
      <c r="BK428" s="104"/>
      <c r="BL428" s="104">
        <f>(BK428*$E428*$F428*$G428*$L428)</f>
        <v>0</v>
      </c>
      <c r="BM428" s="104"/>
      <c r="BN428" s="104">
        <f>(BM428*$E428*$F428*$G428*$L428)</f>
        <v>0</v>
      </c>
      <c r="BO428" s="104"/>
      <c r="BP428" s="104">
        <f>(BO428*$E428*$F428*$G428*$L428)</f>
        <v>0</v>
      </c>
      <c r="BQ428" s="104"/>
      <c r="BR428" s="104">
        <f>(BQ428*$E428*$F428*$G428*$M428)</f>
        <v>0</v>
      </c>
      <c r="BS428" s="104"/>
      <c r="BT428" s="104">
        <f>(BS428*$E428*$F428*$G428*$L428)</f>
        <v>0</v>
      </c>
      <c r="BU428" s="104"/>
      <c r="BV428" s="104">
        <f>(BU428*$E428*$F428*$G428*$L428)</f>
        <v>0</v>
      </c>
      <c r="BW428" s="104"/>
      <c r="BX428" s="104">
        <f>(BW428*$E428*$F428*$G428*$L428)</f>
        <v>0</v>
      </c>
      <c r="BY428" s="104"/>
      <c r="BZ428" s="104">
        <f>(BY428*$E428*$F428*$G428*$L428)</f>
        <v>0</v>
      </c>
      <c r="CA428" s="104"/>
      <c r="CB428" s="104">
        <f>(CA428*$E428*$F428*$G428*$L428)</f>
        <v>0</v>
      </c>
      <c r="CC428" s="104"/>
      <c r="CD428" s="104">
        <f>CC428*$E428*$F428*$G428*$M428</f>
        <v>0</v>
      </c>
      <c r="CE428" s="109"/>
      <c r="CF428" s="104">
        <f>(CE428*$E428*$F428*$G428*$M428)</f>
        <v>0</v>
      </c>
      <c r="CG428" s="104"/>
      <c r="CH428" s="108">
        <f>(CG428*$E428*$F428*$G428*$M428)</f>
        <v>0</v>
      </c>
      <c r="CI428" s="104"/>
      <c r="CJ428" s="104">
        <f>(CI428*$E428*$F428*$G428*$M428)</f>
        <v>0</v>
      </c>
      <c r="CK428" s="110"/>
      <c r="CL428" s="104">
        <f>(CK428*$E428*$F428*$G428*$M428)</f>
        <v>0</v>
      </c>
      <c r="CM428" s="104"/>
      <c r="CN428" s="104">
        <f>(CM428*$E428*$F428*$G428*$M428)</f>
        <v>0</v>
      </c>
      <c r="CO428" s="104"/>
      <c r="CP428" s="104">
        <f>(CO428*$E428*$F428*$G428*$N428)</f>
        <v>0</v>
      </c>
      <c r="CQ428" s="76"/>
      <c r="CR428" s="108"/>
      <c r="CS428" s="104"/>
      <c r="CT428" s="104"/>
      <c r="CU428" s="105">
        <f t="shared" si="1432"/>
        <v>10</v>
      </c>
      <c r="CV428" s="105">
        <f t="shared" si="1433"/>
        <v>909569.91999999981</v>
      </c>
    </row>
    <row r="429" spans="1:100" ht="90" x14ac:dyDescent="0.25">
      <c r="A429" s="76"/>
      <c r="B429" s="98">
        <v>380</v>
      </c>
      <c r="C429" s="99" t="s">
        <v>939</v>
      </c>
      <c r="D429" s="126" t="s">
        <v>940</v>
      </c>
      <c r="E429" s="80">
        <v>28004</v>
      </c>
      <c r="F429" s="121">
        <v>18.149999999999999</v>
      </c>
      <c r="G429" s="94">
        <v>0.9</v>
      </c>
      <c r="H429" s="90"/>
      <c r="I429" s="90"/>
      <c r="J429" s="90"/>
      <c r="K429" s="53"/>
      <c r="L429" s="102">
        <v>1.4</v>
      </c>
      <c r="M429" s="102">
        <v>1.68</v>
      </c>
      <c r="N429" s="102">
        <v>2.23</v>
      </c>
      <c r="O429" s="103">
        <v>2.57</v>
      </c>
      <c r="P429" s="214">
        <v>3</v>
      </c>
      <c r="Q429" s="104">
        <f>(P429*$E429*$F429*$G429*$L429*$Q$11)</f>
        <v>2113397.4707999998</v>
      </c>
      <c r="R429" s="104">
        <v>48</v>
      </c>
      <c r="S429" s="104">
        <f>(R429*$E429*$F429*$G429*$L429*$S$11)</f>
        <v>33814359.532799996</v>
      </c>
      <c r="T429" s="104">
        <v>10</v>
      </c>
      <c r="U429" s="104">
        <f>(T429*$E429*$F429*$G429*$L429*$U$11)</f>
        <v>8965928.6639999989</v>
      </c>
      <c r="V429" s="104"/>
      <c r="W429" s="105">
        <f>(V429*$E429*$F429*$G429*$L429*$W$11)</f>
        <v>0</v>
      </c>
      <c r="X429" s="104"/>
      <c r="Y429" s="104">
        <f>(X429*$E429*$F429*$G429*$L429*$Y$11)</f>
        <v>0</v>
      </c>
      <c r="Z429" s="104"/>
      <c r="AA429" s="104">
        <f>(Z429*$E429*$F429*$G429*$L429*$AA$11)</f>
        <v>0</v>
      </c>
      <c r="AB429" s="104"/>
      <c r="AC429" s="104"/>
      <c r="AD429" s="104">
        <v>1</v>
      </c>
      <c r="AE429" s="104">
        <f>(AD429*$E429*$F429*$G429*$L429*$AE$11)</f>
        <v>704465.8236</v>
      </c>
      <c r="AF429" s="104">
        <v>0</v>
      </c>
      <c r="AG429" s="105">
        <f>(AF429*$E429*$F429*$G429*$L429*$AG$11)</f>
        <v>0</v>
      </c>
      <c r="AH429" s="104"/>
      <c r="AI429" s="104">
        <f>(AH429*$E429*$F429*$G429*$L429*$AI$11)</f>
        <v>0</v>
      </c>
      <c r="AJ429" s="104">
        <v>1</v>
      </c>
      <c r="AK429" s="104">
        <f>(AJ429*$E429*$F429*$G429*$M429*$AK$11)</f>
        <v>999060.62255999981</v>
      </c>
      <c r="AL429" s="109"/>
      <c r="AM429" s="104">
        <f>(AL429*$E429*$F429*$G429*$M429*$AM$11)</f>
        <v>0</v>
      </c>
      <c r="AN429" s="104"/>
      <c r="AO429" s="108">
        <f>(AN429*$E429*$F429*$G429*$M429*$AO$11)</f>
        <v>0</v>
      </c>
      <c r="AP429" s="104"/>
      <c r="AQ429" s="104">
        <f>(AP429*$E429*$F429*$G429*$L429*$AQ$11)</f>
        <v>0</v>
      </c>
      <c r="AR429" s="104"/>
      <c r="AS429" s="105">
        <f>(AR429*$E429*$F429*$G429*$L429*$AS$11)</f>
        <v>0</v>
      </c>
      <c r="AT429" s="104"/>
      <c r="AU429" s="104">
        <f>(AT429*$E429*$F429*$G429*$L429*$AU$11)</f>
        <v>0</v>
      </c>
      <c r="AV429" s="88" t="e">
        <f>AU429-#REF!</f>
        <v>#REF!</v>
      </c>
      <c r="AW429" s="104">
        <v>0</v>
      </c>
      <c r="AX429" s="104">
        <f>(AW429*$E429*$F429*$G429*$M429*$AX$11)</f>
        <v>0</v>
      </c>
      <c r="AY429" s="104"/>
      <c r="AZ429" s="104">
        <f>(AY429*$E429*$F429*$G429*$M429*$AZ$11)</f>
        <v>0</v>
      </c>
      <c r="BA429" s="104"/>
      <c r="BB429" s="105">
        <f>(BA429*$E429*$F429*$G429*$M429*$BB$11)</f>
        <v>0</v>
      </c>
      <c r="BC429" s="104"/>
      <c r="BD429" s="104">
        <f>(BC429*$E429*$F429*$G429*$M429*$BD$11)</f>
        <v>0</v>
      </c>
      <c r="BE429" s="104"/>
      <c r="BF429" s="104">
        <f>(BE429*$E429*$F429*$G429*$M429*$BF$11)</f>
        <v>0</v>
      </c>
      <c r="BG429" s="104"/>
      <c r="BH429" s="105">
        <f>(BG429*$E429*$F429*$G429*$M429*$BH$11)</f>
        <v>0</v>
      </c>
      <c r="BI429" s="104"/>
      <c r="BJ429" s="108">
        <f>(BI429*$E429*$F429*$G429*$M429*$BJ$11)</f>
        <v>0</v>
      </c>
      <c r="BK429" s="104"/>
      <c r="BL429" s="104">
        <f>(BK429*$E429*$F429*$G429*$L429*$BL$11)</f>
        <v>0</v>
      </c>
      <c r="BM429" s="104"/>
      <c r="BN429" s="104">
        <f>(BM429*$E429*$F429*$G429*$L429*$BN$11)</f>
        <v>0</v>
      </c>
      <c r="BO429" s="104"/>
      <c r="BP429" s="104">
        <f>(BO429*$E429*$F429*$G429*$L429*$BP$11)</f>
        <v>0</v>
      </c>
      <c r="BQ429" s="104"/>
      <c r="BR429" s="104">
        <f>(BQ429*$E429*$F429*$G429*$M429*$BR$11)</f>
        <v>0</v>
      </c>
      <c r="BS429" s="104"/>
      <c r="BT429" s="105">
        <f>(BS429*$E429*$F429*$G429*$L429*$BT$11)</f>
        <v>0</v>
      </c>
      <c r="BU429" s="104"/>
      <c r="BV429" s="105">
        <f>(BU429*$E429*$F429*$G429*$L429*$BV$11)</f>
        <v>0</v>
      </c>
      <c r="BW429" s="104"/>
      <c r="BX429" s="104">
        <f>(BW429*$E429*$F429*$G429*$L429*$BX$11)</f>
        <v>0</v>
      </c>
      <c r="BY429" s="104"/>
      <c r="BZ429" s="104">
        <f>(BY429*$E429*$F429*$G429*$L429*$BZ$11)</f>
        <v>0</v>
      </c>
      <c r="CA429" s="104"/>
      <c r="CB429" s="104">
        <f>(CA429*$E429*$F429*$G429*$L429*$CB$11)</f>
        <v>0</v>
      </c>
      <c r="CC429" s="104"/>
      <c r="CD429" s="104">
        <f>(CC429*$E429*$F429*$G429*$M429*$CD$11)</f>
        <v>0</v>
      </c>
      <c r="CE429" s="109"/>
      <c r="CF429" s="104">
        <f>(CE429*$E429*$F429*$G429*$M429*$CF$11)</f>
        <v>0</v>
      </c>
      <c r="CG429" s="104"/>
      <c r="CH429" s="108"/>
      <c r="CI429" s="104"/>
      <c r="CJ429" s="104">
        <f>(CI429*$E429*$F429*$G429*$M429*$CJ$11)</f>
        <v>0</v>
      </c>
      <c r="CK429" s="110"/>
      <c r="CL429" s="104">
        <f>(CK429*$E429*$F429*$G429*$M429*$CL$11)</f>
        <v>0</v>
      </c>
      <c r="CM429" s="104"/>
      <c r="CN429" s="104">
        <f>(CM429*$E429*$F429*$G429*$M429*$CN$11)</f>
        <v>0</v>
      </c>
      <c r="CO429" s="104"/>
      <c r="CP429" s="104">
        <f>(CO429*$E429*$F429*$G429*$N429*$CP$11)</f>
        <v>0</v>
      </c>
      <c r="CQ429" s="76"/>
      <c r="CR429" s="111"/>
      <c r="CS429" s="104"/>
      <c r="CT429" s="104">
        <f>(CS429*$E429*$F429*$G429*$L429*CT$11)/12*6+(CS429*$E429*$F429*$G429*1*CT$11)/12*6</f>
        <v>0</v>
      </c>
      <c r="CU429" s="105">
        <f t="shared" si="1432"/>
        <v>63</v>
      </c>
      <c r="CV429" s="105">
        <f t="shared" si="1433"/>
        <v>46597212.113759995</v>
      </c>
    </row>
    <row r="430" spans="1:100" ht="15.75" customHeight="1" x14ac:dyDescent="0.25">
      <c r="A430" s="76"/>
      <c r="B430" s="98">
        <v>381</v>
      </c>
      <c r="C430" s="99" t="s">
        <v>941</v>
      </c>
      <c r="D430" s="126" t="s">
        <v>942</v>
      </c>
      <c r="E430" s="80">
        <v>28004</v>
      </c>
      <c r="F430" s="121">
        <v>2.0499999999999998</v>
      </c>
      <c r="G430" s="89">
        <v>1</v>
      </c>
      <c r="H430" s="90"/>
      <c r="I430" s="90"/>
      <c r="J430" s="90"/>
      <c r="K430" s="53"/>
      <c r="L430" s="91">
        <v>1.4</v>
      </c>
      <c r="M430" s="91">
        <v>1.68</v>
      </c>
      <c r="N430" s="91">
        <v>2.23</v>
      </c>
      <c r="O430" s="92">
        <v>2.57</v>
      </c>
      <c r="P430" s="214">
        <v>0</v>
      </c>
      <c r="Q430" s="104">
        <f t="shared" ref="Q430:Q431" si="1462">(P430*$E430*$F430*$G430*$L430)</f>
        <v>0</v>
      </c>
      <c r="R430" s="104"/>
      <c r="S430" s="108">
        <f t="shared" ref="S430:S431" si="1463">(R430*$E430*$F430*$G430*$L430)</f>
        <v>0</v>
      </c>
      <c r="T430" s="104"/>
      <c r="U430" s="104">
        <f t="shared" ref="U430:U431" si="1464">(T430*$E430*$F430*$G430*$L430)</f>
        <v>0</v>
      </c>
      <c r="V430" s="104"/>
      <c r="W430" s="104">
        <f t="shared" ref="W430:W431" si="1465">(V430*$E430*$F430*$G430*$L430)</f>
        <v>0</v>
      </c>
      <c r="X430" s="104"/>
      <c r="Y430" s="104">
        <f t="shared" ref="Y430:Y431" si="1466">(X430*$E430*$F430*$G430*$L430)</f>
        <v>0</v>
      </c>
      <c r="Z430" s="104"/>
      <c r="AA430" s="104">
        <f t="shared" ref="AA430:AA431" si="1467">(Z430*$E430*$F430*$G430*$L430)</f>
        <v>0</v>
      </c>
      <c r="AB430" s="104"/>
      <c r="AC430" s="104"/>
      <c r="AD430" s="104"/>
      <c r="AE430" s="104">
        <f t="shared" ref="AE430:AE431" si="1468">(AD430*$E430*$F430*$G430*$L430)</f>
        <v>0</v>
      </c>
      <c r="AF430" s="104">
        <v>0</v>
      </c>
      <c r="AG430" s="104">
        <f t="shared" ref="AG430:AG431" si="1469">(AF430*$E430*$F430*$G430*$L430)</f>
        <v>0</v>
      </c>
      <c r="AH430" s="104"/>
      <c r="AI430" s="104">
        <f t="shared" ref="AI430:AI431" si="1470">(AH430*$E430*$F430*$G430*$L430)</f>
        <v>0</v>
      </c>
      <c r="AJ430" s="104"/>
      <c r="AK430" s="105">
        <f t="shared" ref="AK430:AK431" si="1471">(AJ430*$E430*$F430*$G430*$M430)</f>
        <v>0</v>
      </c>
      <c r="AL430" s="109"/>
      <c r="AM430" s="104">
        <f t="shared" ref="AM430:AM431" si="1472">(AL430*$E430*$F430*$H430*$M430)</f>
        <v>0</v>
      </c>
      <c r="AN430" s="104"/>
      <c r="AO430" s="108">
        <f t="shared" ref="AO430:AO431" si="1473">(AN430*$E430*$F430*$G430*$M430)</f>
        <v>0</v>
      </c>
      <c r="AP430" s="104"/>
      <c r="AQ430" s="104">
        <f t="shared" ref="AQ430:AQ431" si="1474">(AP430*$E430*$F430*$G430*$L430)</f>
        <v>0</v>
      </c>
      <c r="AR430" s="104"/>
      <c r="AS430" s="104"/>
      <c r="AT430" s="104"/>
      <c r="AU430" s="104">
        <f t="shared" ref="AU430:AU431" si="1475">(AT430*$E430*$F430*$G430*$L430)</f>
        <v>0</v>
      </c>
      <c r="AV430" s="88" t="e">
        <f>AU430-#REF!</f>
        <v>#REF!</v>
      </c>
      <c r="AW430" s="104">
        <v>0</v>
      </c>
      <c r="AX430" s="104">
        <f t="shared" ref="AX430:AX431" si="1476">(AW430*$E430*$F430*$G430*$M430)</f>
        <v>0</v>
      </c>
      <c r="AY430" s="104"/>
      <c r="AZ430" s="104">
        <f t="shared" ref="AZ430:AZ431" si="1477">(AY430*$E430*$F430*$G430*$M430)</f>
        <v>0</v>
      </c>
      <c r="BA430" s="104"/>
      <c r="BB430" s="104">
        <f t="shared" ref="BB430:BB431" si="1478">(BA430*$E430*$F430*$G430*$M430)</f>
        <v>0</v>
      </c>
      <c r="BC430" s="104"/>
      <c r="BD430" s="104">
        <f t="shared" ref="BD430:BD431" si="1479">(BC430*$E430*$F430*$G430*$M430)</f>
        <v>0</v>
      </c>
      <c r="BE430" s="104"/>
      <c r="BF430" s="104">
        <f t="shared" ref="BF430:BF431" si="1480">(BE430*$E430*$F430*$G430*$M430)</f>
        <v>0</v>
      </c>
      <c r="BG430" s="104"/>
      <c r="BH430" s="104">
        <f t="shared" ref="BH430:BH431" si="1481">(BG430*$E430*$F430*$G430*$M430)</f>
        <v>0</v>
      </c>
      <c r="BI430" s="104"/>
      <c r="BJ430" s="108">
        <f t="shared" ref="BJ430:BJ431" si="1482">(BI430*$E430*$F430*$G430*$M430)</f>
        <v>0</v>
      </c>
      <c r="BK430" s="104"/>
      <c r="BL430" s="104">
        <f t="shared" ref="BL430:BL431" si="1483">(BK430*$E430*$F430*$G430*$L430)</f>
        <v>0</v>
      </c>
      <c r="BM430" s="104"/>
      <c r="BN430" s="104">
        <f t="shared" ref="BN430:BN431" si="1484">(BM430*$E430*$F430*$G430*$L430)</f>
        <v>0</v>
      </c>
      <c r="BO430" s="104"/>
      <c r="BP430" s="104">
        <f t="shared" ref="BP430:BP431" si="1485">(BO430*$E430*$F430*$G430*$L430)</f>
        <v>0</v>
      </c>
      <c r="BQ430" s="104"/>
      <c r="BR430" s="104">
        <f t="shared" ref="BR430:BR431" si="1486">(BQ430*$E430*$F430*$G430*$M430)</f>
        <v>0</v>
      </c>
      <c r="BS430" s="104"/>
      <c r="BT430" s="104">
        <f t="shared" ref="BT430:BT431" si="1487">(BS430*$E430*$F430*$G430*$L430)</f>
        <v>0</v>
      </c>
      <c r="BU430" s="104"/>
      <c r="BV430" s="104">
        <f t="shared" ref="BV430:BV431" si="1488">(BU430*$E430*$F430*$G430*$L430)</f>
        <v>0</v>
      </c>
      <c r="BW430" s="104"/>
      <c r="BX430" s="104">
        <f t="shared" ref="BX430:BX431" si="1489">(BW430*$E430*$F430*$G430*$L430)</f>
        <v>0</v>
      </c>
      <c r="BY430" s="104"/>
      <c r="BZ430" s="104">
        <f t="shared" ref="BZ430:BZ431" si="1490">(BY430*$E430*$F430*$G430*$L430)</f>
        <v>0</v>
      </c>
      <c r="CA430" s="104"/>
      <c r="CB430" s="104">
        <f t="shared" ref="CB430:CB431" si="1491">(CA430*$E430*$F430*$G430*$L430)</f>
        <v>0</v>
      </c>
      <c r="CC430" s="104"/>
      <c r="CD430" s="104">
        <f t="shared" ref="CD430:CD431" si="1492">CC430*$E430*$F430*$G430*$M430</f>
        <v>0</v>
      </c>
      <c r="CE430" s="109"/>
      <c r="CF430" s="104">
        <f t="shared" ref="CF430:CF431" si="1493">(CE430*$E430*$F430*$G430*$M430)</f>
        <v>0</v>
      </c>
      <c r="CG430" s="104"/>
      <c r="CH430" s="108">
        <f t="shared" ref="CH430:CH431" si="1494">(CG430*$E430*$F430*$G430*$M430)</f>
        <v>0</v>
      </c>
      <c r="CI430" s="104"/>
      <c r="CJ430" s="104">
        <f t="shared" ref="CJ430:CJ431" si="1495">(CI430*$E430*$F430*$G430*$M430)</f>
        <v>0</v>
      </c>
      <c r="CK430" s="110"/>
      <c r="CL430" s="104">
        <f t="shared" ref="CL430:CL431" si="1496">(CK430*$E430*$F430*$G430*$M430)</f>
        <v>0</v>
      </c>
      <c r="CM430" s="104"/>
      <c r="CN430" s="104">
        <f t="shared" ref="CN430:CN431" si="1497">(CM430*$E430*$F430*$G430*$M430)</f>
        <v>0</v>
      </c>
      <c r="CO430" s="104"/>
      <c r="CP430" s="104">
        <f t="shared" ref="CP430:CP431" si="1498">(CO430*$E430*$F430*$G430*$N430)</f>
        <v>0</v>
      </c>
      <c r="CQ430" s="76"/>
      <c r="CR430" s="108"/>
      <c r="CS430" s="104"/>
      <c r="CT430" s="104"/>
      <c r="CU430" s="105">
        <f t="shared" si="1432"/>
        <v>0</v>
      </c>
      <c r="CV430" s="105">
        <f t="shared" si="1433"/>
        <v>0</v>
      </c>
    </row>
    <row r="431" spans="1:100" ht="30" x14ac:dyDescent="0.25">
      <c r="A431" s="76"/>
      <c r="B431" s="98">
        <v>382</v>
      </c>
      <c r="C431" s="99" t="s">
        <v>943</v>
      </c>
      <c r="D431" s="126" t="s">
        <v>944</v>
      </c>
      <c r="E431" s="80">
        <v>28004</v>
      </c>
      <c r="F431" s="121">
        <v>7.81</v>
      </c>
      <c r="G431" s="89">
        <v>1</v>
      </c>
      <c r="H431" s="90"/>
      <c r="I431" s="90"/>
      <c r="J431" s="90"/>
      <c r="K431" s="53"/>
      <c r="L431" s="91">
        <v>1.4</v>
      </c>
      <c r="M431" s="91">
        <v>1.68</v>
      </c>
      <c r="N431" s="91">
        <v>2.23</v>
      </c>
      <c r="O431" s="92">
        <v>2.57</v>
      </c>
      <c r="P431" s="214">
        <v>0</v>
      </c>
      <c r="Q431" s="104">
        <f t="shared" si="1462"/>
        <v>0</v>
      </c>
      <c r="R431" s="104"/>
      <c r="S431" s="108">
        <f t="shared" si="1463"/>
        <v>0</v>
      </c>
      <c r="T431" s="104"/>
      <c r="U431" s="104">
        <f t="shared" si="1464"/>
        <v>0</v>
      </c>
      <c r="V431" s="104"/>
      <c r="W431" s="104">
        <f t="shared" si="1465"/>
        <v>0</v>
      </c>
      <c r="X431" s="104"/>
      <c r="Y431" s="104">
        <f t="shared" si="1466"/>
        <v>0</v>
      </c>
      <c r="Z431" s="104"/>
      <c r="AA431" s="104">
        <f t="shared" si="1467"/>
        <v>0</v>
      </c>
      <c r="AB431" s="104"/>
      <c r="AC431" s="104"/>
      <c r="AD431" s="104"/>
      <c r="AE431" s="104">
        <f t="shared" si="1468"/>
        <v>0</v>
      </c>
      <c r="AF431" s="104">
        <v>0</v>
      </c>
      <c r="AG431" s="104">
        <f t="shared" si="1469"/>
        <v>0</v>
      </c>
      <c r="AH431" s="104"/>
      <c r="AI431" s="104">
        <f t="shared" si="1470"/>
        <v>0</v>
      </c>
      <c r="AJ431" s="104"/>
      <c r="AK431" s="105">
        <f t="shared" si="1471"/>
        <v>0</v>
      </c>
      <c r="AL431" s="109"/>
      <c r="AM431" s="104">
        <f t="shared" si="1472"/>
        <v>0</v>
      </c>
      <c r="AN431" s="104"/>
      <c r="AO431" s="108">
        <f t="shared" si="1473"/>
        <v>0</v>
      </c>
      <c r="AP431" s="104"/>
      <c r="AQ431" s="104">
        <f t="shared" si="1474"/>
        <v>0</v>
      </c>
      <c r="AR431" s="104"/>
      <c r="AS431" s="104"/>
      <c r="AT431" s="104"/>
      <c r="AU431" s="104">
        <f t="shared" si="1475"/>
        <v>0</v>
      </c>
      <c r="AV431" s="88" t="e">
        <f>AU431-#REF!</f>
        <v>#REF!</v>
      </c>
      <c r="AW431" s="104">
        <v>0</v>
      </c>
      <c r="AX431" s="104">
        <f t="shared" si="1476"/>
        <v>0</v>
      </c>
      <c r="AY431" s="104"/>
      <c r="AZ431" s="104">
        <f t="shared" si="1477"/>
        <v>0</v>
      </c>
      <c r="BA431" s="104"/>
      <c r="BB431" s="104">
        <f t="shared" si="1478"/>
        <v>0</v>
      </c>
      <c r="BC431" s="104"/>
      <c r="BD431" s="104">
        <f t="shared" si="1479"/>
        <v>0</v>
      </c>
      <c r="BE431" s="104"/>
      <c r="BF431" s="104">
        <f t="shared" si="1480"/>
        <v>0</v>
      </c>
      <c r="BG431" s="104"/>
      <c r="BH431" s="104">
        <f t="shared" si="1481"/>
        <v>0</v>
      </c>
      <c r="BI431" s="104"/>
      <c r="BJ431" s="108">
        <f t="shared" si="1482"/>
        <v>0</v>
      </c>
      <c r="BK431" s="104"/>
      <c r="BL431" s="104">
        <f t="shared" si="1483"/>
        <v>0</v>
      </c>
      <c r="BM431" s="104"/>
      <c r="BN431" s="104">
        <f t="shared" si="1484"/>
        <v>0</v>
      </c>
      <c r="BO431" s="104"/>
      <c r="BP431" s="104">
        <f t="shared" si="1485"/>
        <v>0</v>
      </c>
      <c r="BQ431" s="104"/>
      <c r="BR431" s="104">
        <f t="shared" si="1486"/>
        <v>0</v>
      </c>
      <c r="BS431" s="104"/>
      <c r="BT431" s="104">
        <f t="shared" si="1487"/>
        <v>0</v>
      </c>
      <c r="BU431" s="104"/>
      <c r="BV431" s="104">
        <f t="shared" si="1488"/>
        <v>0</v>
      </c>
      <c r="BW431" s="104"/>
      <c r="BX431" s="104">
        <f t="shared" si="1489"/>
        <v>0</v>
      </c>
      <c r="BY431" s="104"/>
      <c r="BZ431" s="104">
        <f t="shared" si="1490"/>
        <v>0</v>
      </c>
      <c r="CA431" s="104"/>
      <c r="CB431" s="104">
        <f t="shared" si="1491"/>
        <v>0</v>
      </c>
      <c r="CC431" s="104"/>
      <c r="CD431" s="104">
        <f t="shared" si="1492"/>
        <v>0</v>
      </c>
      <c r="CE431" s="109"/>
      <c r="CF431" s="104">
        <f t="shared" si="1493"/>
        <v>0</v>
      </c>
      <c r="CG431" s="104"/>
      <c r="CH431" s="108">
        <f t="shared" si="1494"/>
        <v>0</v>
      </c>
      <c r="CI431" s="104"/>
      <c r="CJ431" s="104">
        <f t="shared" si="1495"/>
        <v>0</v>
      </c>
      <c r="CK431" s="110"/>
      <c r="CL431" s="104">
        <f t="shared" si="1496"/>
        <v>0</v>
      </c>
      <c r="CM431" s="104"/>
      <c r="CN431" s="104">
        <f t="shared" si="1497"/>
        <v>0</v>
      </c>
      <c r="CO431" s="104"/>
      <c r="CP431" s="104">
        <f t="shared" si="1498"/>
        <v>0</v>
      </c>
      <c r="CQ431" s="76"/>
      <c r="CR431" s="108"/>
      <c r="CS431" s="104"/>
      <c r="CT431" s="104"/>
      <c r="CU431" s="105">
        <f t="shared" si="1432"/>
        <v>0</v>
      </c>
      <c r="CV431" s="105">
        <f t="shared" si="1433"/>
        <v>0</v>
      </c>
    </row>
    <row r="432" spans="1:100" ht="28.5" customHeight="1" x14ac:dyDescent="0.25">
      <c r="A432" s="76"/>
      <c r="B432" s="98">
        <v>383</v>
      </c>
      <c r="C432" s="99" t="s">
        <v>945</v>
      </c>
      <c r="D432" s="126" t="s">
        <v>946</v>
      </c>
      <c r="E432" s="80">
        <v>28004</v>
      </c>
      <c r="F432" s="121">
        <v>40</v>
      </c>
      <c r="G432" s="89">
        <v>1</v>
      </c>
      <c r="H432" s="90"/>
      <c r="I432" s="90"/>
      <c r="J432" s="90"/>
      <c r="K432" s="116">
        <v>0.2722</v>
      </c>
      <c r="L432" s="91">
        <v>1.4</v>
      </c>
      <c r="M432" s="91">
        <v>1.68</v>
      </c>
      <c r="N432" s="91">
        <v>2.23</v>
      </c>
      <c r="O432" s="92">
        <v>2.57</v>
      </c>
      <c r="P432" s="214">
        <v>1</v>
      </c>
      <c r="Q432" s="117">
        <f>(P432*$E432*$F432*((1-$K432)+$K432*$L432*G432))</f>
        <v>1242123.0208000001</v>
      </c>
      <c r="R432" s="104"/>
      <c r="S432" s="104"/>
      <c r="T432" s="104"/>
      <c r="U432" s="104"/>
      <c r="V432" s="104"/>
      <c r="W432" s="117">
        <f>(V432*$E432*$F432*((1-$K432)+$K432*$L432*$G432))</f>
        <v>0</v>
      </c>
      <c r="X432" s="104"/>
      <c r="Y432" s="117">
        <f>(X432*$E432*$F432*((1-$K432)+$K432*$L432*$G432))</f>
        <v>0</v>
      </c>
      <c r="Z432" s="104"/>
      <c r="AA432" s="117">
        <f>(Z432*$E432*$F432*((1-$K432)+$K432*$L432*$G432))</f>
        <v>0</v>
      </c>
      <c r="AB432" s="104"/>
      <c r="AC432" s="104"/>
      <c r="AD432" s="104"/>
      <c r="AE432" s="117">
        <f>(AD432*$E432*$F432*((1-$K432)+$K432*$L432*$G432))</f>
        <v>0</v>
      </c>
      <c r="AF432" s="104">
        <v>0</v>
      </c>
      <c r="AG432" s="117">
        <f>(AF432*$E432*$F432*((1-$K432)+$K432*$L432*$G432))</f>
        <v>0</v>
      </c>
      <c r="AH432" s="104"/>
      <c r="AI432" s="117">
        <f>(AH432*$E432*$F432*((1-$K432)+$K432*$L432*$G432))</f>
        <v>0</v>
      </c>
      <c r="AJ432" s="104"/>
      <c r="AK432" s="117">
        <f>(AJ432*$E432*$F432*((1-$K432)+$K432*$M432*$G432))</f>
        <v>0</v>
      </c>
      <c r="AL432" s="109"/>
      <c r="AM432" s="117">
        <f>(AL432*$E432*$F432*((1-$K432)+$K432*$M432*$G432))</f>
        <v>0</v>
      </c>
      <c r="AN432" s="104"/>
      <c r="AO432" s="117">
        <f>(AN432*$E432*$F432*((1-$K432)+$K432*$M432*$G432))</f>
        <v>0</v>
      </c>
      <c r="AP432" s="104"/>
      <c r="AQ432" s="104"/>
      <c r="AR432" s="104"/>
      <c r="AS432" s="104"/>
      <c r="AT432" s="104"/>
      <c r="AU432" s="104"/>
      <c r="AV432" s="88" t="e">
        <f>AU432-#REF!</f>
        <v>#REF!</v>
      </c>
      <c r="AW432" s="104">
        <v>0</v>
      </c>
      <c r="AX432" s="104"/>
      <c r="AY432" s="104"/>
      <c r="AZ432" s="104"/>
      <c r="BA432" s="104"/>
      <c r="BB432" s="104"/>
      <c r="BC432" s="104"/>
      <c r="BD432" s="104"/>
      <c r="BE432" s="104"/>
      <c r="BF432" s="104"/>
      <c r="BG432" s="104"/>
      <c r="BH432" s="104"/>
      <c r="BI432" s="104"/>
      <c r="BJ432" s="108"/>
      <c r="BK432" s="104"/>
      <c r="BL432" s="104"/>
      <c r="BM432" s="104"/>
      <c r="BN432" s="117">
        <f>(BM432*$E432*$F432*((1-$K432)+$K432*$G432*$L432))</f>
        <v>0</v>
      </c>
      <c r="BO432" s="104"/>
      <c r="BP432" s="104"/>
      <c r="BQ432" s="104"/>
      <c r="BR432" s="104"/>
      <c r="BS432" s="104"/>
      <c r="BT432" s="104"/>
      <c r="BU432" s="104"/>
      <c r="BV432" s="104"/>
      <c r="BW432" s="104"/>
      <c r="BX432" s="104"/>
      <c r="BY432" s="104"/>
      <c r="BZ432" s="104"/>
      <c r="CA432" s="104"/>
      <c r="CB432" s="104"/>
      <c r="CC432" s="104"/>
      <c r="CD432" s="104"/>
      <c r="CE432" s="109"/>
      <c r="CF432" s="104"/>
      <c r="CG432" s="104"/>
      <c r="CH432" s="108"/>
      <c r="CI432" s="104"/>
      <c r="CJ432" s="104"/>
      <c r="CK432" s="110"/>
      <c r="CL432" s="104"/>
      <c r="CM432" s="104"/>
      <c r="CN432" s="104"/>
      <c r="CO432" s="104"/>
      <c r="CP432" s="104"/>
      <c r="CQ432" s="76"/>
      <c r="CR432" s="108"/>
      <c r="CS432" s="104"/>
      <c r="CT432" s="104"/>
      <c r="CU432" s="105">
        <f t="shared" si="1432"/>
        <v>1</v>
      </c>
      <c r="CV432" s="118">
        <f t="shared" si="1433"/>
        <v>1242123.0208000001</v>
      </c>
    </row>
    <row r="433" spans="1:100" s="6" customFormat="1" ht="60" x14ac:dyDescent="0.25">
      <c r="A433" s="76"/>
      <c r="B433" s="98">
        <v>384</v>
      </c>
      <c r="C433" s="99" t="s">
        <v>947</v>
      </c>
      <c r="D433" s="126" t="s">
        <v>948</v>
      </c>
      <c r="E433" s="80">
        <v>28004</v>
      </c>
      <c r="F433" s="90">
        <v>0.5</v>
      </c>
      <c r="G433" s="89">
        <v>1</v>
      </c>
      <c r="H433" s="90"/>
      <c r="I433" s="90"/>
      <c r="J433" s="90"/>
      <c r="K433" s="53"/>
      <c r="L433" s="102">
        <v>1.4</v>
      </c>
      <c r="M433" s="102">
        <v>1.68</v>
      </c>
      <c r="N433" s="102">
        <v>2.23</v>
      </c>
      <c r="O433" s="103">
        <v>2.57</v>
      </c>
      <c r="P433" s="214">
        <v>240</v>
      </c>
      <c r="Q433" s="104">
        <f>(P433*$E433*$F433*$G433*$L433*$Q$11)</f>
        <v>5175139.2</v>
      </c>
      <c r="R433" s="104">
        <v>150</v>
      </c>
      <c r="S433" s="104">
        <f>(R433*$E433*$F433*$G433*$L433*$S$11)</f>
        <v>3234462.0000000005</v>
      </c>
      <c r="T433" s="104">
        <v>30</v>
      </c>
      <c r="U433" s="104">
        <f>(T433*$E433*$F433*$G433*$L433*$U$11)</f>
        <v>823317.6</v>
      </c>
      <c r="V433" s="104"/>
      <c r="W433" s="105">
        <f>(V433*$E433*$F433*$G433*$L433*$W$11)</f>
        <v>0</v>
      </c>
      <c r="X433" s="104">
        <v>60</v>
      </c>
      <c r="Y433" s="104">
        <f>(X433*$E433*$F433*$G433*$L433*$Y$11)</f>
        <v>1646635.2</v>
      </c>
      <c r="Z433" s="104"/>
      <c r="AA433" s="104">
        <f>(Z433*$E433*$F433*$G433*$L433*$AA$11)</f>
        <v>0</v>
      </c>
      <c r="AB433" s="104"/>
      <c r="AC433" s="104"/>
      <c r="AD433" s="104">
        <v>40</v>
      </c>
      <c r="AE433" s="104">
        <f>(AD433*$E433*$F433*$G433*$L433*$AE$11)</f>
        <v>862523.20000000007</v>
      </c>
      <c r="AF433" s="104">
        <v>140</v>
      </c>
      <c r="AG433" s="105">
        <f>(AF433*$E433*$F433*$G433*$L433*$AG$11)</f>
        <v>3018831.2</v>
      </c>
      <c r="AH433" s="104">
        <v>217</v>
      </c>
      <c r="AI433" s="104">
        <f>(AH433*$E433*$F433*$G433*$L433*$AI$11)</f>
        <v>5529949.8799999999</v>
      </c>
      <c r="AJ433" s="104">
        <v>80</v>
      </c>
      <c r="AK433" s="104">
        <f>(AJ433*$E433*$F433*$G433*$M433*$AK$11)</f>
        <v>2446429.44</v>
      </c>
      <c r="AL433" s="109">
        <v>32</v>
      </c>
      <c r="AM433" s="104">
        <f>(AL433*$E433*$F433*$G433*$M433*$AM$11)</f>
        <v>1053846.5279999999</v>
      </c>
      <c r="AN433" s="104"/>
      <c r="AO433" s="108">
        <f>(AN433*$E433*$F433*$G433*$M433*$AO$11)</f>
        <v>0</v>
      </c>
      <c r="AP433" s="104"/>
      <c r="AQ433" s="104">
        <f>(AP433*$E433*$F433*$G433*$L433*$AQ$11)</f>
        <v>0</v>
      </c>
      <c r="AR433" s="104"/>
      <c r="AS433" s="105">
        <f>(AR433*$E433*$F433*$G433*$L433*$AS$11)</f>
        <v>0</v>
      </c>
      <c r="AT433" s="104"/>
      <c r="AU433" s="104">
        <f>(AT433*$E433*$F433*$G433*$L433*$AU$11)</f>
        <v>0</v>
      </c>
      <c r="AV433" s="88" t="e">
        <f>AU433-#REF!</f>
        <v>#REF!</v>
      </c>
      <c r="AW433" s="104">
        <v>45</v>
      </c>
      <c r="AX433" s="104">
        <f>(AW433*$E433*$F433*$G433*$M433*$AX$11)</f>
        <v>1164406.32</v>
      </c>
      <c r="AY433" s="104"/>
      <c r="AZ433" s="104">
        <f>(AY433*$E433*$F433*$G433*$M433*$AZ$11)</f>
        <v>0</v>
      </c>
      <c r="BA433" s="104">
        <v>80</v>
      </c>
      <c r="BB433" s="105">
        <f>(BA433*$E433*$F433*$G433*$M433*$BB$11)</f>
        <v>1881868.8</v>
      </c>
      <c r="BC433" s="104"/>
      <c r="BD433" s="104">
        <f>(BC433*$E433*$F433*$G433*$M433*$BD$11)</f>
        <v>0</v>
      </c>
      <c r="BE433" s="104"/>
      <c r="BF433" s="104">
        <f>(BE433*$E433*$F433*$G433*$M433*$BF$11)</f>
        <v>0</v>
      </c>
      <c r="BG433" s="104"/>
      <c r="BH433" s="105">
        <f>(BG433*$E433*$F433*$G433*$M433*$BH$11)</f>
        <v>0</v>
      </c>
      <c r="BI433" s="104">
        <v>15</v>
      </c>
      <c r="BJ433" s="108"/>
      <c r="BK433" s="104"/>
      <c r="BL433" s="104">
        <f>(BK433*$E433*$F433*$G433*$L433*$BL$11)</f>
        <v>0</v>
      </c>
      <c r="BM433" s="104"/>
      <c r="BN433" s="104">
        <f>(BM433*$E433*$F433*$G433*$L433*$BN$11)</f>
        <v>0</v>
      </c>
      <c r="BO433" s="104"/>
      <c r="BP433" s="104">
        <f>(BO433*$E433*$F433*$G433*$L433*$BP$11)</f>
        <v>0</v>
      </c>
      <c r="BQ433" s="104">
        <v>15</v>
      </c>
      <c r="BR433" s="104"/>
      <c r="BS433" s="104"/>
      <c r="BT433" s="105">
        <f>(BS433*$E433*$F433*$G433*$L433*$BT$11)</f>
        <v>0</v>
      </c>
      <c r="BU433" s="104"/>
      <c r="BV433" s="105">
        <f>(BU433*$E433*$F433*$G433*$L433*$BV$11)</f>
        <v>0</v>
      </c>
      <c r="BW433" s="104"/>
      <c r="BX433" s="104">
        <f>(BW433*$E433*$F433*$G433*$L433*$BX$11)</f>
        <v>0</v>
      </c>
      <c r="BY433" s="104">
        <v>4</v>
      </c>
      <c r="BZ433" s="104"/>
      <c r="CA433" s="104"/>
      <c r="CB433" s="104">
        <f>(CA433*$E433*$F433*$G433*$L433*$CB$11)</f>
        <v>0</v>
      </c>
      <c r="CC433" s="104"/>
      <c r="CD433" s="104">
        <f>(CC433*$E433*$F433*$G433*$M433*$CD$11)</f>
        <v>0</v>
      </c>
      <c r="CE433" s="109"/>
      <c r="CF433" s="104">
        <f>(CE433*$E433*$F433*$G433*$M433*$CF$11)</f>
        <v>0</v>
      </c>
      <c r="CG433" s="104"/>
      <c r="CH433" s="108"/>
      <c r="CI433" s="104"/>
      <c r="CJ433" s="104">
        <f>(CI433*$E433*$F433*$G433*$M433*$CJ$11)</f>
        <v>0</v>
      </c>
      <c r="CK433" s="110"/>
      <c r="CL433" s="104">
        <f>(CK433*$E433*$F433*$G433*$M433*$CL$11)</f>
        <v>0</v>
      </c>
      <c r="CM433" s="104"/>
      <c r="CN433" s="104">
        <f>(CM433*$E433*$F433*$G433*$M433*$CN$11)</f>
        <v>0</v>
      </c>
      <c r="CO433" s="104"/>
      <c r="CP433" s="104">
        <f>(CO433*$E433*$F433*$G433*$N433*$CP$11)</f>
        <v>0</v>
      </c>
      <c r="CQ433" s="104"/>
      <c r="CR433" s="111"/>
      <c r="CS433" s="104"/>
      <c r="CT433" s="104">
        <f>(CS433*$E433*$F433*$G433*$L433*CT$11)/12*6+(CS433*$E433*$F433*$G433*1*CT$11)/12*6</f>
        <v>0</v>
      </c>
      <c r="CU433" s="105">
        <f t="shared" si="1432"/>
        <v>1148</v>
      </c>
      <c r="CV433" s="105">
        <f t="shared" si="1433"/>
        <v>26837409.368000001</v>
      </c>
    </row>
    <row r="434" spans="1:100" s="6" customFormat="1" ht="60" x14ac:dyDescent="0.25">
      <c r="A434" s="76"/>
      <c r="B434" s="98">
        <v>385</v>
      </c>
      <c r="C434" s="228" t="s">
        <v>949</v>
      </c>
      <c r="D434" s="229" t="s">
        <v>950</v>
      </c>
      <c r="E434" s="80">
        <v>28004</v>
      </c>
      <c r="F434" s="173">
        <v>1.67</v>
      </c>
      <c r="G434" s="89">
        <v>1</v>
      </c>
      <c r="H434" s="90"/>
      <c r="I434" s="90"/>
      <c r="J434" s="90"/>
      <c r="K434" s="190">
        <v>0</v>
      </c>
      <c r="L434" s="102">
        <v>1.4</v>
      </c>
      <c r="M434" s="102">
        <v>1.68</v>
      </c>
      <c r="N434" s="102">
        <v>2.23</v>
      </c>
      <c r="O434" s="103">
        <v>2.57</v>
      </c>
      <c r="P434" s="214">
        <v>45</v>
      </c>
      <c r="Q434" s="117">
        <f t="shared" ref="Q434:Q436" si="1499">(P434*$E434*$F434*((1-$K434)+$K434*$L434*$Q$11*$G434))</f>
        <v>2104500.6</v>
      </c>
      <c r="R434" s="104">
        <v>50</v>
      </c>
      <c r="S434" s="117">
        <f>(R434*$E434*$F434*((1-$K434)+$K434*$L434*$S$11*$G434))</f>
        <v>2338334</v>
      </c>
      <c r="T434" s="117"/>
      <c r="U434" s="117">
        <f t="shared" ref="U434:U436" si="1500">(T434*$E434*$F434*((1-$K434)+$K434*$L434*U$11*$G434))</f>
        <v>0</v>
      </c>
      <c r="V434" s="104"/>
      <c r="W434" s="117">
        <f>(V434*$E434*$F434*((1-$K434)+$K434*$L434*$W$11*$G434))</f>
        <v>0</v>
      </c>
      <c r="X434" s="104"/>
      <c r="Y434" s="117">
        <f>(X434*$E434*$F434*((1-$K434)+$K434*$L434*$Y$11*$G434))</f>
        <v>0</v>
      </c>
      <c r="Z434" s="104"/>
      <c r="AA434" s="117">
        <f>(Z434*$E434*$F434*((1-$K434)+$K434*$L434*$AA$11*$G434))</f>
        <v>0</v>
      </c>
      <c r="AB434" s="104"/>
      <c r="AC434" s="104"/>
      <c r="AD434" s="104"/>
      <c r="AE434" s="117">
        <f t="shared" ref="AE434:AE436" si="1501">(AD434*$E434*$F434*((1-$K434)+$K434*$L434*AE$11*$G434))</f>
        <v>0</v>
      </c>
      <c r="AF434" s="104">
        <v>0</v>
      </c>
      <c r="AG434" s="117">
        <f t="shared" ref="AG434:AG436" si="1502">(AF434*$E434*$F434*((1-$K434)+$K434*$G434*AG$11*$L434))</f>
        <v>0</v>
      </c>
      <c r="AH434" s="104"/>
      <c r="AI434" s="117">
        <f t="shared" ref="AI434:AI436" si="1503">(AH434*$E434*$F434*((1-$K434)+$K434*$G434*AI$11*$L434))</f>
        <v>0</v>
      </c>
      <c r="AJ434" s="104"/>
      <c r="AK434" s="117">
        <f t="shared" ref="AK434:AK436" si="1504">(AJ434*$E434*$F434*((1-$K434)+$K434*$G434*AK$11*$M434))</f>
        <v>0</v>
      </c>
      <c r="AL434" s="109"/>
      <c r="AM434" s="117">
        <f>(AL434*$E434*$F434*((1-$K434)+$K434*$M434*$AM$11*G434))</f>
        <v>0</v>
      </c>
      <c r="AN434" s="104"/>
      <c r="AO434" s="117">
        <f t="shared" ref="AO434:AO436" si="1505">(AN434*$E434*$F434*((1-$K434)+$K434*$G434*AO$11*$M434))</f>
        <v>0</v>
      </c>
      <c r="AP434" s="104"/>
      <c r="AQ434" s="104"/>
      <c r="AR434" s="104"/>
      <c r="AS434" s="104"/>
      <c r="AT434" s="104"/>
      <c r="AU434" s="117">
        <f t="shared" ref="AU434:AU436" si="1506">(AT434*$E434*$F434*((1-$K434)+$K434*$G434*AU$11*$L434))</f>
        <v>0</v>
      </c>
      <c r="AV434" s="88" t="e">
        <f>AU434-#REF!</f>
        <v>#REF!</v>
      </c>
      <c r="AW434" s="104">
        <v>0</v>
      </c>
      <c r="AX434" s="104"/>
      <c r="AY434" s="104"/>
      <c r="AZ434" s="117">
        <f t="shared" ref="AZ434:AZ436" si="1507">(AY434*$E434*$F434*((1-$K434)+$K434*$G434*AZ$11*$M434))</f>
        <v>0</v>
      </c>
      <c r="BA434" s="104"/>
      <c r="BB434" s="104"/>
      <c r="BC434" s="104"/>
      <c r="BD434" s="117">
        <f t="shared" ref="BD434:BD436" si="1508">(BC434*$E434*$F434*((1-$K434)+$K434*$G434*BD$11*$M434))</f>
        <v>0</v>
      </c>
      <c r="BE434" s="104"/>
      <c r="BF434" s="117">
        <f t="shared" ref="BF434:BF436" si="1509">(BE434*$E434*$F434*((1-$K434)+$K434*$G434*BF$11*$M434))</f>
        <v>0</v>
      </c>
      <c r="BG434" s="104"/>
      <c r="BH434" s="117">
        <f t="shared" ref="BH434:BH436" si="1510">(BG434*$E434*$F434*((1-$K434)+$K434*$G434*BH$11*$M434))</f>
        <v>0</v>
      </c>
      <c r="BI434" s="104"/>
      <c r="BJ434" s="117">
        <f t="shared" ref="BJ434:BJ436" si="1511">(BI434*$E434*$F434*((1-$K434)+$K434*$G434*BJ$11*$M434))</f>
        <v>0</v>
      </c>
      <c r="BK434" s="104"/>
      <c r="BL434" s="117">
        <f t="shared" ref="BL434:BL436" si="1512">(BK434*$E434*$F434*((1-$K434)+$K434*$G434*BL$11*$L434))</f>
        <v>0</v>
      </c>
      <c r="BM434" s="104"/>
      <c r="BN434" s="117">
        <f t="shared" ref="BN434:BN436" si="1513">(BM434*$E434*$F434*((1-$K434)+$K434*$G434*BN$11*$L434))</f>
        <v>0</v>
      </c>
      <c r="BO434" s="104"/>
      <c r="BP434" s="104"/>
      <c r="BQ434" s="104"/>
      <c r="BR434" s="117">
        <f t="shared" ref="BR434:BR436" si="1514">(BQ434*$E434*$F434*((1-$K434)+$K434*$G434*BR$11*$M434))</f>
        <v>0</v>
      </c>
      <c r="BS434" s="104"/>
      <c r="BT434" s="104"/>
      <c r="BU434" s="104"/>
      <c r="BV434" s="117">
        <f t="shared" ref="BV434:BV436" si="1515">(BU434*$E434*$F434*((1-$K434)+$K434*$G434*BV$11*$L434))</f>
        <v>0</v>
      </c>
      <c r="BW434" s="104"/>
      <c r="BX434" s="117">
        <f t="shared" ref="BX434:BX436" si="1516">(BW434*$E434*$F434*((1-$K434)+$K434*$G434*BX$11*$L434))</f>
        <v>0</v>
      </c>
      <c r="BY434" s="104"/>
      <c r="BZ434" s="117">
        <f t="shared" ref="BZ434:BZ436" si="1517">(BY434*$E434*$F434*((1-$K434)+$K434*$G434*BZ$11*$L434))</f>
        <v>0</v>
      </c>
      <c r="CA434" s="104"/>
      <c r="CB434" s="118">
        <f>CA434*$E434*$F434*((1-$K434)+$K434*$L434*$CB$11*$G434)</f>
        <v>0</v>
      </c>
      <c r="CC434" s="104"/>
      <c r="CD434" s="117">
        <f t="shared" ref="CD434:CD436" si="1518">(CC434*$E434*$F434*((1-$K434)+$K434*$G434*CD$11*$M434))</f>
        <v>0</v>
      </c>
      <c r="CE434" s="109"/>
      <c r="CF434" s="117">
        <f t="shared" ref="CF434:CF436" si="1519">(CE434*$E434*$F434*((1-$K434)+$K434*$G434*CF$11*$M434))</f>
        <v>0</v>
      </c>
      <c r="CG434" s="104"/>
      <c r="CH434" s="108"/>
      <c r="CI434" s="104"/>
      <c r="CJ434" s="104"/>
      <c r="CK434" s="110"/>
      <c r="CL434" s="117">
        <f t="shared" ref="CL434:CL436" si="1520">((CK434*$E434*$F434*((1-$K434)+$K434*$G434*CL$11*$M434)))</f>
        <v>0</v>
      </c>
      <c r="CM434" s="104"/>
      <c r="CN434" s="117">
        <f t="shared" ref="CN434:CN436" si="1521">(CM434*$E434*$F434*((1-$K434)+$K434*$G434*CN$11*$M434))</f>
        <v>0</v>
      </c>
      <c r="CO434" s="104"/>
      <c r="CP434" s="117">
        <f t="shared" ref="CP434:CP436" si="1522">(CO434*$E434*$F434*((1-$K434)+$K434*$G434*CP$11*$N434))</f>
        <v>0</v>
      </c>
      <c r="CQ434" s="104"/>
      <c r="CR434" s="117"/>
      <c r="CS434" s="104"/>
      <c r="CT434" s="104"/>
      <c r="CU434" s="105">
        <f t="shared" si="1432"/>
        <v>95</v>
      </c>
      <c r="CV434" s="118">
        <f t="shared" si="1433"/>
        <v>4442834.5999999996</v>
      </c>
    </row>
    <row r="435" spans="1:100" s="6" customFormat="1" ht="60" x14ac:dyDescent="0.25">
      <c r="A435" s="76"/>
      <c r="B435" s="98">
        <v>386</v>
      </c>
      <c r="C435" s="228" t="s">
        <v>951</v>
      </c>
      <c r="D435" s="229" t="s">
        <v>952</v>
      </c>
      <c r="E435" s="80">
        <v>28004</v>
      </c>
      <c r="F435" s="173">
        <v>3.23</v>
      </c>
      <c r="G435" s="89">
        <v>1</v>
      </c>
      <c r="H435" s="90"/>
      <c r="I435" s="90"/>
      <c r="J435" s="90"/>
      <c r="K435" s="190">
        <v>0</v>
      </c>
      <c r="L435" s="102">
        <v>1.4</v>
      </c>
      <c r="M435" s="102">
        <v>1.68</v>
      </c>
      <c r="N435" s="102">
        <v>2.23</v>
      </c>
      <c r="O435" s="103">
        <v>2.57</v>
      </c>
      <c r="P435" s="214">
        <v>1</v>
      </c>
      <c r="Q435" s="117">
        <f t="shared" si="1499"/>
        <v>90452.92</v>
      </c>
      <c r="R435" s="104">
        <v>2</v>
      </c>
      <c r="S435" s="117">
        <f>(R435*$E435*$F435*((1-$K435)+$K435*$L435*$S$11*$G435))</f>
        <v>180905.84</v>
      </c>
      <c r="T435" s="117"/>
      <c r="U435" s="117">
        <f t="shared" si="1500"/>
        <v>0</v>
      </c>
      <c r="V435" s="104"/>
      <c r="W435" s="117">
        <f>(V435*$E435*$F435*((1-$K435)+$K435*$L435*$W$11*$G435))</f>
        <v>0</v>
      </c>
      <c r="X435" s="104"/>
      <c r="Y435" s="117">
        <f>(X435*$E435*$F435*((1-$K435)+$K435*$L435*$Y$11*$G435))</f>
        <v>0</v>
      </c>
      <c r="Z435" s="104"/>
      <c r="AA435" s="117">
        <f>(Z435*$E435*$F435*((1-$K435)+$K435*$L435*$AA$11*$G435))</f>
        <v>0</v>
      </c>
      <c r="AB435" s="104"/>
      <c r="AC435" s="104"/>
      <c r="AD435" s="104"/>
      <c r="AE435" s="117">
        <f t="shared" si="1501"/>
        <v>0</v>
      </c>
      <c r="AF435" s="104">
        <v>0</v>
      </c>
      <c r="AG435" s="117">
        <f t="shared" si="1502"/>
        <v>0</v>
      </c>
      <c r="AH435" s="104"/>
      <c r="AI435" s="117">
        <f t="shared" si="1503"/>
        <v>0</v>
      </c>
      <c r="AJ435" s="104"/>
      <c r="AK435" s="117">
        <f t="shared" si="1504"/>
        <v>0</v>
      </c>
      <c r="AL435" s="109"/>
      <c r="AM435" s="117">
        <f>(AL435*$E435*$F435*((1-$K435)+$K435*$M435*$AM$11*G435))</f>
        <v>0</v>
      </c>
      <c r="AN435" s="104"/>
      <c r="AO435" s="117">
        <f t="shared" si="1505"/>
        <v>0</v>
      </c>
      <c r="AP435" s="104"/>
      <c r="AQ435" s="104"/>
      <c r="AR435" s="104"/>
      <c r="AS435" s="104"/>
      <c r="AT435" s="104"/>
      <c r="AU435" s="117">
        <f t="shared" si="1506"/>
        <v>0</v>
      </c>
      <c r="AV435" s="88" t="e">
        <f>AU435-#REF!</f>
        <v>#REF!</v>
      </c>
      <c r="AW435" s="104">
        <v>0</v>
      </c>
      <c r="AX435" s="104"/>
      <c r="AY435" s="104"/>
      <c r="AZ435" s="117">
        <f t="shared" si="1507"/>
        <v>0</v>
      </c>
      <c r="BA435" s="104"/>
      <c r="BB435" s="104"/>
      <c r="BC435" s="104"/>
      <c r="BD435" s="117">
        <f t="shared" si="1508"/>
        <v>0</v>
      </c>
      <c r="BE435" s="104"/>
      <c r="BF435" s="117">
        <f t="shared" si="1509"/>
        <v>0</v>
      </c>
      <c r="BG435" s="104"/>
      <c r="BH435" s="117">
        <f t="shared" si="1510"/>
        <v>0</v>
      </c>
      <c r="BI435" s="104"/>
      <c r="BJ435" s="117">
        <f t="shared" si="1511"/>
        <v>0</v>
      </c>
      <c r="BK435" s="104"/>
      <c r="BL435" s="117">
        <f t="shared" si="1512"/>
        <v>0</v>
      </c>
      <c r="BM435" s="104"/>
      <c r="BN435" s="117">
        <f t="shared" si="1513"/>
        <v>0</v>
      </c>
      <c r="BO435" s="104"/>
      <c r="BP435" s="104"/>
      <c r="BQ435" s="104"/>
      <c r="BR435" s="117">
        <f t="shared" si="1514"/>
        <v>0</v>
      </c>
      <c r="BS435" s="104"/>
      <c r="BT435" s="104"/>
      <c r="BU435" s="104"/>
      <c r="BV435" s="117">
        <f t="shared" si="1515"/>
        <v>0</v>
      </c>
      <c r="BW435" s="104"/>
      <c r="BX435" s="117">
        <f t="shared" si="1516"/>
        <v>0</v>
      </c>
      <c r="BY435" s="104"/>
      <c r="BZ435" s="117">
        <f t="shared" si="1517"/>
        <v>0</v>
      </c>
      <c r="CA435" s="104"/>
      <c r="CB435" s="118">
        <f>CA435*$E435*$F435*((1-$K435)+$K435*$L435*$CB$11*$G435)</f>
        <v>0</v>
      </c>
      <c r="CC435" s="104"/>
      <c r="CD435" s="117">
        <f t="shared" si="1518"/>
        <v>0</v>
      </c>
      <c r="CE435" s="109"/>
      <c r="CF435" s="117">
        <f t="shared" si="1519"/>
        <v>0</v>
      </c>
      <c r="CG435" s="104"/>
      <c r="CH435" s="108"/>
      <c r="CI435" s="104"/>
      <c r="CJ435" s="104"/>
      <c r="CK435" s="110"/>
      <c r="CL435" s="117">
        <f t="shared" si="1520"/>
        <v>0</v>
      </c>
      <c r="CM435" s="104"/>
      <c r="CN435" s="117">
        <f t="shared" si="1521"/>
        <v>0</v>
      </c>
      <c r="CO435" s="104"/>
      <c r="CP435" s="117">
        <f t="shared" si="1522"/>
        <v>0</v>
      </c>
      <c r="CQ435" s="104"/>
      <c r="CR435" s="117"/>
      <c r="CS435" s="104"/>
      <c r="CT435" s="104"/>
      <c r="CU435" s="105">
        <f t="shared" si="1432"/>
        <v>3</v>
      </c>
      <c r="CV435" s="118">
        <f t="shared" si="1433"/>
        <v>271358.76</v>
      </c>
    </row>
    <row r="436" spans="1:100" s="6" customFormat="1" ht="60" x14ac:dyDescent="0.25">
      <c r="A436" s="76"/>
      <c r="B436" s="98">
        <v>387</v>
      </c>
      <c r="C436" s="228" t="s">
        <v>953</v>
      </c>
      <c r="D436" s="229" t="s">
        <v>954</v>
      </c>
      <c r="E436" s="80">
        <v>28004</v>
      </c>
      <c r="F436" s="173">
        <v>9.91</v>
      </c>
      <c r="G436" s="89">
        <v>1</v>
      </c>
      <c r="H436" s="90"/>
      <c r="I436" s="90"/>
      <c r="J436" s="90"/>
      <c r="K436" s="190">
        <v>0</v>
      </c>
      <c r="L436" s="102">
        <v>1.4</v>
      </c>
      <c r="M436" s="102">
        <v>1.68</v>
      </c>
      <c r="N436" s="102">
        <v>2.23</v>
      </c>
      <c r="O436" s="103">
        <v>2.57</v>
      </c>
      <c r="P436" s="214">
        <v>3</v>
      </c>
      <c r="Q436" s="117">
        <f t="shared" si="1499"/>
        <v>832558.92</v>
      </c>
      <c r="R436" s="104">
        <v>5</v>
      </c>
      <c r="S436" s="117">
        <f>(R436*$E436*$F436*((1-$K436)+$K436*$L436*$S$11*$G436))</f>
        <v>1387598.2</v>
      </c>
      <c r="T436" s="117"/>
      <c r="U436" s="117">
        <f t="shared" si="1500"/>
        <v>0</v>
      </c>
      <c r="V436" s="104"/>
      <c r="W436" s="117">
        <f>(V436*$E436*$F436*((1-$K436)+$K436*$L436*$W$11*$G436))</f>
        <v>0</v>
      </c>
      <c r="X436" s="104"/>
      <c r="Y436" s="117">
        <f>(X436*$E436*$F436*((1-$K436)+$K436*$L436*$Y$11*$G436))</f>
        <v>0</v>
      </c>
      <c r="Z436" s="104"/>
      <c r="AA436" s="117">
        <f>(Z436*$E436*$F436*((1-$K436)+$K436*$L436*$AA$11*$G436))</f>
        <v>0</v>
      </c>
      <c r="AB436" s="104"/>
      <c r="AC436" s="104"/>
      <c r="AD436" s="104"/>
      <c r="AE436" s="117">
        <f t="shared" si="1501"/>
        <v>0</v>
      </c>
      <c r="AF436" s="104">
        <v>0</v>
      </c>
      <c r="AG436" s="117">
        <f t="shared" si="1502"/>
        <v>0</v>
      </c>
      <c r="AH436" s="104"/>
      <c r="AI436" s="117">
        <f t="shared" si="1503"/>
        <v>0</v>
      </c>
      <c r="AJ436" s="104"/>
      <c r="AK436" s="117">
        <f t="shared" si="1504"/>
        <v>0</v>
      </c>
      <c r="AL436" s="109"/>
      <c r="AM436" s="117">
        <f>(AL436*$E436*$F436*((1-$K436)+$K436*$M436*$AM$11*G436))</f>
        <v>0</v>
      </c>
      <c r="AN436" s="104"/>
      <c r="AO436" s="117">
        <f t="shared" si="1505"/>
        <v>0</v>
      </c>
      <c r="AP436" s="104"/>
      <c r="AQ436" s="104"/>
      <c r="AR436" s="104"/>
      <c r="AS436" s="104"/>
      <c r="AT436" s="104"/>
      <c r="AU436" s="117">
        <f t="shared" si="1506"/>
        <v>0</v>
      </c>
      <c r="AV436" s="88" t="e">
        <f>AU436-#REF!</f>
        <v>#REF!</v>
      </c>
      <c r="AW436" s="104">
        <v>0</v>
      </c>
      <c r="AX436" s="104"/>
      <c r="AY436" s="104"/>
      <c r="AZ436" s="117">
        <f t="shared" si="1507"/>
        <v>0</v>
      </c>
      <c r="BA436" s="104"/>
      <c r="BB436" s="104"/>
      <c r="BC436" s="104"/>
      <c r="BD436" s="117">
        <f t="shared" si="1508"/>
        <v>0</v>
      </c>
      <c r="BE436" s="104"/>
      <c r="BF436" s="117">
        <f t="shared" si="1509"/>
        <v>0</v>
      </c>
      <c r="BG436" s="104"/>
      <c r="BH436" s="117">
        <f t="shared" si="1510"/>
        <v>0</v>
      </c>
      <c r="BI436" s="104"/>
      <c r="BJ436" s="117">
        <f t="shared" si="1511"/>
        <v>0</v>
      </c>
      <c r="BK436" s="104"/>
      <c r="BL436" s="117">
        <f t="shared" si="1512"/>
        <v>0</v>
      </c>
      <c r="BM436" s="104"/>
      <c r="BN436" s="117">
        <f t="shared" si="1513"/>
        <v>0</v>
      </c>
      <c r="BO436" s="104"/>
      <c r="BP436" s="104"/>
      <c r="BQ436" s="104"/>
      <c r="BR436" s="117">
        <f t="shared" si="1514"/>
        <v>0</v>
      </c>
      <c r="BS436" s="104"/>
      <c r="BT436" s="104"/>
      <c r="BU436" s="104"/>
      <c r="BV436" s="117">
        <f t="shared" si="1515"/>
        <v>0</v>
      </c>
      <c r="BW436" s="104"/>
      <c r="BX436" s="117">
        <f t="shared" si="1516"/>
        <v>0</v>
      </c>
      <c r="BY436" s="104"/>
      <c r="BZ436" s="117">
        <f t="shared" si="1517"/>
        <v>0</v>
      </c>
      <c r="CA436" s="104"/>
      <c r="CB436" s="118">
        <f>CA436*$E436*$F436*((1-$K436)+$K436*$L436*$CB$11*$G436)</f>
        <v>0</v>
      </c>
      <c r="CC436" s="104"/>
      <c r="CD436" s="117">
        <f t="shared" si="1518"/>
        <v>0</v>
      </c>
      <c r="CE436" s="109"/>
      <c r="CF436" s="117">
        <f t="shared" si="1519"/>
        <v>0</v>
      </c>
      <c r="CG436" s="104"/>
      <c r="CH436" s="108"/>
      <c r="CI436" s="104"/>
      <c r="CJ436" s="104"/>
      <c r="CK436" s="110"/>
      <c r="CL436" s="117">
        <f t="shared" si="1520"/>
        <v>0</v>
      </c>
      <c r="CM436" s="104"/>
      <c r="CN436" s="117">
        <f t="shared" si="1521"/>
        <v>0</v>
      </c>
      <c r="CO436" s="104"/>
      <c r="CP436" s="117">
        <f t="shared" si="1522"/>
        <v>0</v>
      </c>
      <c r="CQ436" s="104"/>
      <c r="CR436" s="117"/>
      <c r="CS436" s="104"/>
      <c r="CT436" s="104"/>
      <c r="CU436" s="105">
        <f t="shared" si="1432"/>
        <v>8</v>
      </c>
      <c r="CV436" s="118">
        <f t="shared" si="1433"/>
        <v>2220157.12</v>
      </c>
    </row>
    <row r="437" spans="1:100" s="6" customFormat="1" ht="22.5" customHeight="1" x14ac:dyDescent="0.25">
      <c r="A437" s="76"/>
      <c r="B437" s="98">
        <v>388</v>
      </c>
      <c r="C437" s="228" t="s">
        <v>955</v>
      </c>
      <c r="D437" s="229" t="s">
        <v>956</v>
      </c>
      <c r="E437" s="80">
        <v>28004</v>
      </c>
      <c r="F437" s="173">
        <v>2.46</v>
      </c>
      <c r="G437" s="89">
        <v>1</v>
      </c>
      <c r="H437" s="90"/>
      <c r="I437" s="90"/>
      <c r="J437" s="90"/>
      <c r="K437" s="116">
        <v>0.70660000000000001</v>
      </c>
      <c r="L437" s="91">
        <v>1.4</v>
      </c>
      <c r="M437" s="91">
        <v>1.68</v>
      </c>
      <c r="N437" s="91">
        <v>2.23</v>
      </c>
      <c r="O437" s="92">
        <v>2.57</v>
      </c>
      <c r="P437" s="214">
        <v>0</v>
      </c>
      <c r="Q437" s="117">
        <f>(P437*$E437*$F437*((1-$K437)+$K437*$L437*G437))</f>
        <v>0</v>
      </c>
      <c r="R437" s="104"/>
      <c r="S437" s="104"/>
      <c r="T437" s="117"/>
      <c r="U437" s="117"/>
      <c r="V437" s="104"/>
      <c r="W437" s="117">
        <f>(V437*$E437*$F437*((1-$K437)+$K437*$L437*$G437))</f>
        <v>0</v>
      </c>
      <c r="X437" s="104">
        <v>20</v>
      </c>
      <c r="Y437" s="117">
        <f>(X437*$E437*$F437*((1-$K437)+$K437*$L437*$G437))</f>
        <v>1767217.2875519998</v>
      </c>
      <c r="Z437" s="104"/>
      <c r="AA437" s="117">
        <f>(Z437*$E437*$F437*((1-$K437)+$K437*$L437*$G437))</f>
        <v>0</v>
      </c>
      <c r="AB437" s="104"/>
      <c r="AC437" s="104"/>
      <c r="AD437" s="104"/>
      <c r="AE437" s="117">
        <f>(AD437*$E437*$F437*((1-$K437)+$K437*$L437*$G437))</f>
        <v>0</v>
      </c>
      <c r="AF437" s="104">
        <v>0</v>
      </c>
      <c r="AG437" s="117">
        <f>(AF437*$E437*$F437*((1-$K437)+$K437*$L437*$G437))</f>
        <v>0</v>
      </c>
      <c r="AH437" s="104"/>
      <c r="AI437" s="117">
        <f>(AH437*$E437*$F437*((1-$K437)+$K437*$L437*$G437))</f>
        <v>0</v>
      </c>
      <c r="AJ437" s="104"/>
      <c r="AK437" s="117">
        <f>(AJ437*$E437*$F437*((1-$K437)+$K437*$M437*$G437))</f>
        <v>0</v>
      </c>
      <c r="AL437" s="109"/>
      <c r="AM437" s="117">
        <f>(AL437*$E437*$F437*((1-$K437)+$K437*$M437*$G437))</f>
        <v>0</v>
      </c>
      <c r="AN437" s="104"/>
      <c r="AO437" s="117">
        <f>(AN437*$E437*$F437*((1-$K437)+$K437*$M437*$G437))</f>
        <v>0</v>
      </c>
      <c r="AP437" s="104"/>
      <c r="AQ437" s="104"/>
      <c r="AR437" s="104"/>
      <c r="AS437" s="104"/>
      <c r="AT437" s="104"/>
      <c r="AU437" s="104"/>
      <c r="AV437" s="88" t="e">
        <f>AU437-#REF!</f>
        <v>#REF!</v>
      </c>
      <c r="AW437" s="104">
        <v>0</v>
      </c>
      <c r="AX437" s="104"/>
      <c r="AY437" s="104"/>
      <c r="AZ437" s="104"/>
      <c r="BA437" s="104"/>
      <c r="BB437" s="104"/>
      <c r="BC437" s="104"/>
      <c r="BD437" s="104"/>
      <c r="BE437" s="104"/>
      <c r="BF437" s="104"/>
      <c r="BG437" s="104"/>
      <c r="BH437" s="104"/>
      <c r="BI437" s="104"/>
      <c r="BJ437" s="108"/>
      <c r="BK437" s="104"/>
      <c r="BL437" s="117"/>
      <c r="BM437" s="104"/>
      <c r="BN437" s="104"/>
      <c r="BO437" s="104"/>
      <c r="BP437" s="104"/>
      <c r="BQ437" s="104"/>
      <c r="BR437" s="104"/>
      <c r="BS437" s="104"/>
      <c r="BT437" s="104"/>
      <c r="BU437" s="104"/>
      <c r="BV437" s="104"/>
      <c r="BW437" s="104"/>
      <c r="BX437" s="104"/>
      <c r="BY437" s="104"/>
      <c r="BZ437" s="104"/>
      <c r="CA437" s="104"/>
      <c r="CB437" s="104"/>
      <c r="CC437" s="104"/>
      <c r="CD437" s="104"/>
      <c r="CE437" s="109"/>
      <c r="CF437" s="117"/>
      <c r="CG437" s="104"/>
      <c r="CH437" s="108">
        <f>(CG437*$E437*$F437*$G437*$M437)</f>
        <v>0</v>
      </c>
      <c r="CI437" s="104"/>
      <c r="CJ437" s="104"/>
      <c r="CK437" s="110"/>
      <c r="CL437" s="104"/>
      <c r="CM437" s="104"/>
      <c r="CN437" s="104"/>
      <c r="CO437" s="104"/>
      <c r="CP437" s="104"/>
      <c r="CQ437" s="104"/>
      <c r="CR437" s="117"/>
      <c r="CS437" s="104"/>
      <c r="CT437" s="104"/>
      <c r="CU437" s="105">
        <f t="shared" si="1432"/>
        <v>20</v>
      </c>
      <c r="CV437" s="118">
        <f t="shared" si="1433"/>
        <v>1767217.2875519998</v>
      </c>
    </row>
    <row r="438" spans="1:100" s="6" customFormat="1" ht="49.5" customHeight="1" x14ac:dyDescent="0.25">
      <c r="A438" s="76"/>
      <c r="B438" s="98">
        <v>389</v>
      </c>
      <c r="C438" s="228" t="s">
        <v>957</v>
      </c>
      <c r="D438" s="229" t="s">
        <v>958</v>
      </c>
      <c r="E438" s="80">
        <v>28004</v>
      </c>
      <c r="F438" s="173">
        <v>1.52</v>
      </c>
      <c r="G438" s="89">
        <v>1</v>
      </c>
      <c r="H438" s="90"/>
      <c r="I438" s="90"/>
      <c r="J438" s="90"/>
      <c r="K438" s="116">
        <v>5.8500000000000003E-2</v>
      </c>
      <c r="L438" s="102">
        <v>1.4</v>
      </c>
      <c r="M438" s="102">
        <v>1.68</v>
      </c>
      <c r="N438" s="102">
        <v>2.23</v>
      </c>
      <c r="O438" s="103">
        <v>2.57</v>
      </c>
      <c r="P438" s="214">
        <v>0</v>
      </c>
      <c r="Q438" s="117">
        <f t="shared" ref="Q438:Q439" si="1523">(P438*$E438*$F438*((1-$K438)+$K438*$L438*$Q$11*$G438))</f>
        <v>0</v>
      </c>
      <c r="R438" s="117"/>
      <c r="S438" s="117">
        <f>(R438*$E438*$F438*((1-$K438)+$K438*$L438*$S$11*$G438))</f>
        <v>0</v>
      </c>
      <c r="T438" s="117"/>
      <c r="U438" s="117">
        <f t="shared" ref="U438:U439" si="1524">(T438*$E438*$F438*((1-$K438)+$K438*$L438*U$11*$G438))</f>
        <v>0</v>
      </c>
      <c r="V438" s="104"/>
      <c r="W438" s="117">
        <f>(V438*$E438*$F438*((1-$K438)+$K438*$L438*$W$11*$G438))</f>
        <v>0</v>
      </c>
      <c r="X438" s="104"/>
      <c r="Y438" s="117">
        <f>(X438*$E438*$F438*((1-$K438)+$K438*$L438*$Y$11*$G438))</f>
        <v>0</v>
      </c>
      <c r="Z438" s="104"/>
      <c r="AA438" s="117">
        <f>(Z438*$E438*$F438*((1-$K438)+$K438*$L438*$AA$11*$G438))</f>
        <v>0</v>
      </c>
      <c r="AB438" s="104"/>
      <c r="AC438" s="104"/>
      <c r="AD438" s="104"/>
      <c r="AE438" s="117">
        <f t="shared" ref="AE438:AE439" si="1525">(AD438*$E438*$F438*((1-$K438)+$K438*$L438*AE$11*$G438))</f>
        <v>0</v>
      </c>
      <c r="AF438" s="104">
        <v>0</v>
      </c>
      <c r="AG438" s="117">
        <f t="shared" ref="AG438:AG439" si="1526">(AF438*$E438*$F438*((1-$K438)+$K438*$G438*AG$11*$L438))</f>
        <v>0</v>
      </c>
      <c r="AH438" s="104"/>
      <c r="AI438" s="117">
        <f t="shared" ref="AI438:AI439" si="1527">(AH438*$E438*$F438*((1-$K438)+$K438*$G438*AI$11*$L438))</f>
        <v>0</v>
      </c>
      <c r="AJ438" s="104"/>
      <c r="AK438" s="117">
        <f t="shared" ref="AK438:AK439" si="1528">(AJ438*$E438*$F438*((1-$K438)+$K438*$G438*AK$11*$M438))</f>
        <v>0</v>
      </c>
      <c r="AL438" s="109"/>
      <c r="AM438" s="117">
        <f>(AL438*$E438*$F438*((1-$K438)+$K438*$M438*$AM$11*G438))</f>
        <v>0</v>
      </c>
      <c r="AN438" s="104"/>
      <c r="AO438" s="117">
        <f t="shared" ref="AO438:AO439" si="1529">(AN438*$E438*$F438*((1-$K438)+$K438*$G438*AO$11*$M438))</f>
        <v>0</v>
      </c>
      <c r="AP438" s="104"/>
      <c r="AQ438" s="104"/>
      <c r="AR438" s="104"/>
      <c r="AS438" s="104"/>
      <c r="AT438" s="104"/>
      <c r="AU438" s="117">
        <f t="shared" ref="AU438:AU439" si="1530">(AT438*$E438*$F438*((1-$K438)+$K438*$G438*AU$11*$L438))</f>
        <v>0</v>
      </c>
      <c r="AV438" s="88" t="e">
        <f>AU438-#REF!</f>
        <v>#REF!</v>
      </c>
      <c r="AW438" s="104">
        <v>0</v>
      </c>
      <c r="AX438" s="117"/>
      <c r="AY438" s="104"/>
      <c r="AZ438" s="117">
        <f t="shared" ref="AZ438:AZ439" si="1531">(AY438*$E438*$F438*((1-$K438)+$K438*$G438*AZ$11*$M438))</f>
        <v>0</v>
      </c>
      <c r="BA438" s="104"/>
      <c r="BB438" s="104"/>
      <c r="BC438" s="104"/>
      <c r="BD438" s="117">
        <f t="shared" ref="BD438:BD439" si="1532">(BC438*$E438*$F438*((1-$K438)+$K438*$G438*BD$11*$M438))</f>
        <v>0</v>
      </c>
      <c r="BE438" s="104"/>
      <c r="BF438" s="117">
        <f t="shared" ref="BF438:BF439" si="1533">(BE438*$E438*$F438*((1-$K438)+$K438*$G438*BF$11*$M438))</f>
        <v>0</v>
      </c>
      <c r="BG438" s="104"/>
      <c r="BH438" s="117">
        <f t="shared" ref="BH438:BH439" si="1534">(BG438*$E438*$F438*((1-$K438)+$K438*$G438*BH$11*$M438))</f>
        <v>0</v>
      </c>
      <c r="BI438" s="104"/>
      <c r="BJ438" s="117">
        <f t="shared" ref="BJ438:BJ439" si="1535">(BI438*$E438*$F438*((1-$K438)+$K438*$G438*BJ$11*$M438))</f>
        <v>0</v>
      </c>
      <c r="BK438" s="104"/>
      <c r="BL438" s="117">
        <f t="shared" ref="BL438:BL439" si="1536">(BK438*$E438*$F438*((1-$K438)+$K438*$G438*BL$11*$L438))</f>
        <v>0</v>
      </c>
      <c r="BM438" s="104"/>
      <c r="BN438" s="117">
        <f t="shared" ref="BN438:BN439" si="1537">(BM438*$E438*$F438*((1-$K438)+$K438*$G438*BN$11*$L438))</f>
        <v>0</v>
      </c>
      <c r="BO438" s="104"/>
      <c r="BP438" s="104"/>
      <c r="BQ438" s="104"/>
      <c r="BR438" s="117">
        <f t="shared" ref="BR438:BR439" si="1538">(BQ438*$E438*$F438*((1-$K438)+$K438*$G438*BR$11*$M438))</f>
        <v>0</v>
      </c>
      <c r="BS438" s="104"/>
      <c r="BT438" s="104"/>
      <c r="BU438" s="104"/>
      <c r="BV438" s="117">
        <f t="shared" ref="BV438:BV439" si="1539">(BU438*$E438*$F438*((1-$K438)+$K438*$G438*BV$11*$L438))</f>
        <v>0</v>
      </c>
      <c r="BW438" s="104"/>
      <c r="BX438" s="117">
        <f t="shared" ref="BX438:BX439" si="1540">(BW438*$E438*$F438*((1-$K438)+$K438*$G438*BX$11*$L438))</f>
        <v>0</v>
      </c>
      <c r="BY438" s="104"/>
      <c r="BZ438" s="117">
        <f t="shared" ref="BZ438:BZ439" si="1541">(BY438*$E438*$F438*((1-$K438)+$K438*$G438*BZ$11*$L438))</f>
        <v>0</v>
      </c>
      <c r="CA438" s="104"/>
      <c r="CB438" s="118">
        <f>CA438*$E438*$F438*((1-$K438)+$K438*$L438*$CB$11*$G438)</f>
        <v>0</v>
      </c>
      <c r="CC438" s="104"/>
      <c r="CD438" s="117">
        <f t="shared" ref="CD438:CD439" si="1542">(CC438*$E438*$F438*((1-$K438)+$K438*$G438*CD$11*$M438))</f>
        <v>0</v>
      </c>
      <c r="CE438" s="109"/>
      <c r="CF438" s="117">
        <f t="shared" ref="CF438:CF439" si="1543">(CE438*$E438*$F438*((1-$K438)+$K438*$G438*CF$11*$M438))</f>
        <v>0</v>
      </c>
      <c r="CG438" s="104"/>
      <c r="CH438" s="108"/>
      <c r="CI438" s="104"/>
      <c r="CJ438" s="104"/>
      <c r="CK438" s="110"/>
      <c r="CL438" s="117">
        <f t="shared" ref="CL438:CL439" si="1544">((CK438*$E438*$F438*((1-$K438)+$K438*$G438*CL$11*$M438)))</f>
        <v>0</v>
      </c>
      <c r="CM438" s="104"/>
      <c r="CN438" s="117">
        <f t="shared" ref="CN438:CN439" si="1545">(CM438*$E438*$F438*((1-$K438)+$K438*$G438*CN$11*$M438))</f>
        <v>0</v>
      </c>
      <c r="CO438" s="104"/>
      <c r="CP438" s="117">
        <f t="shared" ref="CP438:CP439" si="1546">(CO438*$E438*$F438*((1-$K438)+$K438*$G438*CP$11*$N438))</f>
        <v>0</v>
      </c>
      <c r="CQ438" s="104"/>
      <c r="CR438" s="117"/>
      <c r="CS438" s="104"/>
      <c r="CT438" s="104"/>
      <c r="CU438" s="105">
        <f t="shared" si="1432"/>
        <v>0</v>
      </c>
      <c r="CV438" s="118">
        <f t="shared" si="1433"/>
        <v>0</v>
      </c>
    </row>
    <row r="439" spans="1:100" s="6" customFormat="1" ht="60" x14ac:dyDescent="0.25">
      <c r="A439" s="76"/>
      <c r="B439" s="98">
        <v>390</v>
      </c>
      <c r="C439" s="228" t="s">
        <v>959</v>
      </c>
      <c r="D439" s="229" t="s">
        <v>960</v>
      </c>
      <c r="E439" s="80">
        <v>28004</v>
      </c>
      <c r="F439" s="173">
        <v>3.24</v>
      </c>
      <c r="G439" s="89">
        <v>1</v>
      </c>
      <c r="H439" s="90"/>
      <c r="I439" s="90"/>
      <c r="J439" s="90"/>
      <c r="K439" s="116">
        <v>4.58E-2</v>
      </c>
      <c r="L439" s="102">
        <v>1.4</v>
      </c>
      <c r="M439" s="102">
        <v>1.68</v>
      </c>
      <c r="N439" s="102">
        <v>2.23</v>
      </c>
      <c r="O439" s="103">
        <v>2.57</v>
      </c>
      <c r="P439" s="214">
        <v>0</v>
      </c>
      <c r="Q439" s="117">
        <f t="shared" si="1523"/>
        <v>0</v>
      </c>
      <c r="R439" s="117"/>
      <c r="S439" s="117">
        <f>(R439*$E439*$F439*((1-$K439)+$K439*$L439*$S$11*$G439))</f>
        <v>0</v>
      </c>
      <c r="T439" s="117"/>
      <c r="U439" s="117">
        <f t="shared" si="1524"/>
        <v>0</v>
      </c>
      <c r="V439" s="104"/>
      <c r="W439" s="117">
        <f>(V439*$E439*$F439*((1-$K439)+$K439*$L439*$W$11*$G439))</f>
        <v>0</v>
      </c>
      <c r="X439" s="104"/>
      <c r="Y439" s="117">
        <f>(X439*$E439*$F439*((1-$K439)+$K439*$L439*$Y$11*$G439))</f>
        <v>0</v>
      </c>
      <c r="Z439" s="104"/>
      <c r="AA439" s="117">
        <f>(Z439*$E439*$F439*((1-$K439)+$K439*$L439*$AA$11*$G439))</f>
        <v>0</v>
      </c>
      <c r="AB439" s="104"/>
      <c r="AC439" s="104"/>
      <c r="AD439" s="104"/>
      <c r="AE439" s="117">
        <f t="shared" si="1525"/>
        <v>0</v>
      </c>
      <c r="AF439" s="104">
        <v>0</v>
      </c>
      <c r="AG439" s="117">
        <f t="shared" si="1526"/>
        <v>0</v>
      </c>
      <c r="AH439" s="104"/>
      <c r="AI439" s="117">
        <f t="shared" si="1527"/>
        <v>0</v>
      </c>
      <c r="AJ439" s="104"/>
      <c r="AK439" s="117">
        <f t="shared" si="1528"/>
        <v>0</v>
      </c>
      <c r="AL439" s="109"/>
      <c r="AM439" s="117">
        <f>(AL439*$E439*$F439*((1-$K439)+$K439*$M439*$AM$11*G439))</f>
        <v>0</v>
      </c>
      <c r="AN439" s="104"/>
      <c r="AO439" s="117">
        <f t="shared" si="1529"/>
        <v>0</v>
      </c>
      <c r="AP439" s="104"/>
      <c r="AQ439" s="104"/>
      <c r="AR439" s="104"/>
      <c r="AS439" s="104"/>
      <c r="AT439" s="104"/>
      <c r="AU439" s="117">
        <f t="shared" si="1530"/>
        <v>0</v>
      </c>
      <c r="AV439" s="88" t="e">
        <f>AU439-#REF!</f>
        <v>#REF!</v>
      </c>
      <c r="AW439" s="104">
        <v>0</v>
      </c>
      <c r="AX439" s="117"/>
      <c r="AY439" s="104"/>
      <c r="AZ439" s="117">
        <f t="shared" si="1531"/>
        <v>0</v>
      </c>
      <c r="BA439" s="104"/>
      <c r="BB439" s="104"/>
      <c r="BC439" s="104"/>
      <c r="BD439" s="117">
        <f t="shared" si="1532"/>
        <v>0</v>
      </c>
      <c r="BE439" s="104"/>
      <c r="BF439" s="117">
        <f t="shared" si="1533"/>
        <v>0</v>
      </c>
      <c r="BG439" s="104"/>
      <c r="BH439" s="117">
        <f t="shared" si="1534"/>
        <v>0</v>
      </c>
      <c r="BI439" s="104"/>
      <c r="BJ439" s="117">
        <f t="shared" si="1535"/>
        <v>0</v>
      </c>
      <c r="BK439" s="104"/>
      <c r="BL439" s="117">
        <f t="shared" si="1536"/>
        <v>0</v>
      </c>
      <c r="BM439" s="104"/>
      <c r="BN439" s="117">
        <f t="shared" si="1537"/>
        <v>0</v>
      </c>
      <c r="BO439" s="104"/>
      <c r="BP439" s="104"/>
      <c r="BQ439" s="104"/>
      <c r="BR439" s="117">
        <f t="shared" si="1538"/>
        <v>0</v>
      </c>
      <c r="BS439" s="104"/>
      <c r="BT439" s="104"/>
      <c r="BU439" s="104"/>
      <c r="BV439" s="117">
        <f t="shared" si="1539"/>
        <v>0</v>
      </c>
      <c r="BW439" s="104"/>
      <c r="BX439" s="117">
        <f t="shared" si="1540"/>
        <v>0</v>
      </c>
      <c r="BY439" s="104"/>
      <c r="BZ439" s="117">
        <f t="shared" si="1541"/>
        <v>0</v>
      </c>
      <c r="CA439" s="104"/>
      <c r="CB439" s="118">
        <f>CA439*$E439*$F439*((1-$K439)+$K439*$L439*$CB$11*$G439)</f>
        <v>0</v>
      </c>
      <c r="CC439" s="104"/>
      <c r="CD439" s="117">
        <f t="shared" si="1542"/>
        <v>0</v>
      </c>
      <c r="CE439" s="109"/>
      <c r="CF439" s="117">
        <f t="shared" si="1543"/>
        <v>0</v>
      </c>
      <c r="CG439" s="104"/>
      <c r="CH439" s="108"/>
      <c r="CI439" s="104"/>
      <c r="CJ439" s="104"/>
      <c r="CK439" s="110"/>
      <c r="CL439" s="117">
        <f t="shared" si="1544"/>
        <v>0</v>
      </c>
      <c r="CM439" s="104"/>
      <c r="CN439" s="117">
        <f t="shared" si="1545"/>
        <v>0</v>
      </c>
      <c r="CO439" s="104"/>
      <c r="CP439" s="117">
        <f t="shared" si="1546"/>
        <v>0</v>
      </c>
      <c r="CQ439" s="104"/>
      <c r="CR439" s="117"/>
      <c r="CS439" s="104"/>
      <c r="CT439" s="104"/>
      <c r="CU439" s="105">
        <f t="shared" si="1432"/>
        <v>0</v>
      </c>
      <c r="CV439" s="118">
        <f t="shared" si="1433"/>
        <v>0</v>
      </c>
    </row>
    <row r="440" spans="1:100" s="6" customFormat="1" ht="75" x14ac:dyDescent="0.25">
      <c r="A440" s="76"/>
      <c r="B440" s="98">
        <v>391</v>
      </c>
      <c r="C440" s="228" t="s">
        <v>961</v>
      </c>
      <c r="D440" s="229" t="s">
        <v>962</v>
      </c>
      <c r="E440" s="80">
        <v>28004</v>
      </c>
      <c r="F440" s="173">
        <v>3.25</v>
      </c>
      <c r="G440" s="89">
        <v>1</v>
      </c>
      <c r="H440" s="90"/>
      <c r="I440" s="90"/>
      <c r="J440" s="90"/>
      <c r="K440" s="116">
        <v>0.34499999999999997</v>
      </c>
      <c r="L440" s="91">
        <v>1.4</v>
      </c>
      <c r="M440" s="91">
        <v>1.68</v>
      </c>
      <c r="N440" s="91">
        <v>2.23</v>
      </c>
      <c r="O440" s="92">
        <v>2.57</v>
      </c>
      <c r="P440" s="214">
        <v>0</v>
      </c>
      <c r="Q440" s="117">
        <f t="shared" ref="Q440:Q460" si="1547">(P440*$E440*$F440*((1-$K440)+$K440*$L440*G440))</f>
        <v>0</v>
      </c>
      <c r="R440" s="117"/>
      <c r="S440" s="117"/>
      <c r="T440" s="117"/>
      <c r="U440" s="117"/>
      <c r="V440" s="104"/>
      <c r="W440" s="117">
        <f t="shared" ref="W440:W460" si="1548">(V440*$E440*$F440*((1-$K440)+$K440*$L440*$G440))</f>
        <v>0</v>
      </c>
      <c r="X440" s="104"/>
      <c r="Y440" s="117">
        <f t="shared" ref="Y440:Y460" si="1549">(X440*$E440*$F440*((1-$K440)+$K440*$L440*$G440))</f>
        <v>0</v>
      </c>
      <c r="Z440" s="104"/>
      <c r="AA440" s="117">
        <f t="shared" ref="AA440:AA460" si="1550">(Z440*$E440*$F440*((1-$K440)+$K440*$L440*$G440))</f>
        <v>0</v>
      </c>
      <c r="AB440" s="104"/>
      <c r="AC440" s="104"/>
      <c r="AD440" s="104"/>
      <c r="AE440" s="117">
        <f t="shared" ref="AE440:AE446" si="1551">(AD440*$E440*$F440*((1-$K440)+$K440*$L440*$G440))</f>
        <v>0</v>
      </c>
      <c r="AF440" s="104">
        <v>0</v>
      </c>
      <c r="AG440" s="117">
        <f t="shared" ref="AG440:AG460" si="1552">(AF440*$E440*$F440*((1-$K440)+$K440*$L440*$G440))</f>
        <v>0</v>
      </c>
      <c r="AH440" s="104"/>
      <c r="AI440" s="117">
        <f t="shared" ref="AI440:AI460" si="1553">(AH440*$E440*$F440*((1-$K440)+$K440*$L440*$G440))</f>
        <v>0</v>
      </c>
      <c r="AJ440" s="104"/>
      <c r="AK440" s="117">
        <f>(AJ440*$E440*$F440*((1-$K440)+$K440*$M440*$G440))</f>
        <v>0</v>
      </c>
      <c r="AL440" s="109"/>
      <c r="AM440" s="117">
        <f>(AL440*$E440*$F440*((1-$K440)+$K440*$M440*$G440))</f>
        <v>0</v>
      </c>
      <c r="AN440" s="104"/>
      <c r="AO440" s="117">
        <f>(AN440*$E440*$F440*((1-$K440)+$K440*$M440*$G440))</f>
        <v>0</v>
      </c>
      <c r="AP440" s="104"/>
      <c r="AQ440" s="104"/>
      <c r="AR440" s="104"/>
      <c r="AS440" s="104"/>
      <c r="AT440" s="104"/>
      <c r="AU440" s="104"/>
      <c r="AV440" s="88" t="e">
        <f>AU440-#REF!</f>
        <v>#REF!</v>
      </c>
      <c r="AW440" s="104">
        <v>0</v>
      </c>
      <c r="AX440" s="117"/>
      <c r="AY440" s="104"/>
      <c r="AZ440" s="104"/>
      <c r="BA440" s="104"/>
      <c r="BB440" s="104"/>
      <c r="BC440" s="104"/>
      <c r="BD440" s="104"/>
      <c r="BE440" s="104"/>
      <c r="BF440" s="104"/>
      <c r="BG440" s="104"/>
      <c r="BH440" s="104"/>
      <c r="BI440" s="104"/>
      <c r="BJ440" s="108"/>
      <c r="BK440" s="104"/>
      <c r="BL440" s="117"/>
      <c r="BM440" s="104"/>
      <c r="BN440" s="104"/>
      <c r="BO440" s="104"/>
      <c r="BP440" s="104"/>
      <c r="BQ440" s="104"/>
      <c r="BR440" s="104"/>
      <c r="BS440" s="104"/>
      <c r="BT440" s="104"/>
      <c r="BU440" s="104"/>
      <c r="BV440" s="104"/>
      <c r="BW440" s="104"/>
      <c r="BX440" s="104"/>
      <c r="BY440" s="104"/>
      <c r="BZ440" s="104"/>
      <c r="CA440" s="104"/>
      <c r="CB440" s="104"/>
      <c r="CC440" s="104"/>
      <c r="CD440" s="104"/>
      <c r="CE440" s="109"/>
      <c r="CF440" s="117"/>
      <c r="CG440" s="104"/>
      <c r="CH440" s="108"/>
      <c r="CI440" s="104"/>
      <c r="CJ440" s="104"/>
      <c r="CK440" s="110"/>
      <c r="CL440" s="104"/>
      <c r="CM440" s="104"/>
      <c r="CN440" s="104"/>
      <c r="CO440" s="104"/>
      <c r="CP440" s="104"/>
      <c r="CQ440" s="104"/>
      <c r="CR440" s="117"/>
      <c r="CS440" s="104"/>
      <c r="CT440" s="104"/>
      <c r="CU440" s="105">
        <f t="shared" si="1432"/>
        <v>0</v>
      </c>
      <c r="CV440" s="118">
        <f t="shared" si="1433"/>
        <v>0</v>
      </c>
    </row>
    <row r="441" spans="1:100" s="6" customFormat="1" ht="75" x14ac:dyDescent="0.25">
      <c r="A441" s="76"/>
      <c r="B441" s="98">
        <v>392</v>
      </c>
      <c r="C441" s="99" t="s">
        <v>963</v>
      </c>
      <c r="D441" s="231" t="s">
        <v>964</v>
      </c>
      <c r="E441" s="80">
        <v>28004</v>
      </c>
      <c r="F441" s="232">
        <v>0.43</v>
      </c>
      <c r="G441" s="89">
        <v>1</v>
      </c>
      <c r="H441" s="90"/>
      <c r="I441" s="90"/>
      <c r="J441" s="90"/>
      <c r="K441" s="235">
        <v>0.54579999999999995</v>
      </c>
      <c r="L441" s="91">
        <v>1.4</v>
      </c>
      <c r="M441" s="91">
        <v>1.68</v>
      </c>
      <c r="N441" s="91">
        <v>2.23</v>
      </c>
      <c r="O441" s="92">
        <v>2.57</v>
      </c>
      <c r="P441" s="214">
        <v>0</v>
      </c>
      <c r="Q441" s="117">
        <f t="shared" si="1547"/>
        <v>0</v>
      </c>
      <c r="R441" s="117"/>
      <c r="S441" s="117"/>
      <c r="T441" s="104">
        <v>48</v>
      </c>
      <c r="U441" s="117">
        <f>(T441*$E441*$F441*((1-$K441)+$K441*$L441*$G441))</f>
        <v>704192.07889919984</v>
      </c>
      <c r="V441" s="104"/>
      <c r="W441" s="117">
        <f t="shared" si="1548"/>
        <v>0</v>
      </c>
      <c r="X441" s="104"/>
      <c r="Y441" s="117">
        <f t="shared" si="1549"/>
        <v>0</v>
      </c>
      <c r="Z441" s="117"/>
      <c r="AA441" s="117">
        <f t="shared" si="1550"/>
        <v>0</v>
      </c>
      <c r="AB441" s="104"/>
      <c r="AC441" s="104"/>
      <c r="AD441" s="104"/>
      <c r="AE441" s="117">
        <f>(AD441*$E441*$F441*((1-$K441)+$K441*$L441*$G441))</f>
        <v>0</v>
      </c>
      <c r="AF441" s="104">
        <v>0</v>
      </c>
      <c r="AG441" s="117">
        <f t="shared" si="1552"/>
        <v>0</v>
      </c>
      <c r="AH441" s="104"/>
      <c r="AI441" s="117">
        <f t="shared" si="1553"/>
        <v>0</v>
      </c>
      <c r="AJ441" s="104"/>
      <c r="AK441" s="117">
        <f t="shared" ref="AK441:AK460" si="1554">(AJ441*$E441*$F441*((1-$K441)+$K441*$M441*$G441))</f>
        <v>0</v>
      </c>
      <c r="AL441" s="109"/>
      <c r="AM441" s="117">
        <f t="shared" ref="AM441:AM460" si="1555">(AL441*$E441*$F441*((1-$K441)+$K441*$M441*$G441))</f>
        <v>0</v>
      </c>
      <c r="AN441" s="104"/>
      <c r="AO441" s="117">
        <f t="shared" ref="AO441:AO460" si="1556">(AN441*$E441*$F441*((1-$K441)+$K441*$M441*$G441))</f>
        <v>0</v>
      </c>
      <c r="AP441" s="104"/>
      <c r="AQ441" s="104"/>
      <c r="AR441" s="104"/>
      <c r="AS441" s="104"/>
      <c r="AT441" s="104"/>
      <c r="AU441" s="104"/>
      <c r="AV441" s="88" t="e">
        <f>AU441-#REF!</f>
        <v>#REF!</v>
      </c>
      <c r="AW441" s="104">
        <v>0</v>
      </c>
      <c r="AX441" s="117"/>
      <c r="AY441" s="104"/>
      <c r="AZ441" s="104"/>
      <c r="BA441" s="104"/>
      <c r="BB441" s="104"/>
      <c r="BC441" s="104"/>
      <c r="BD441" s="104"/>
      <c r="BE441" s="104"/>
      <c r="BF441" s="104"/>
      <c r="BG441" s="104"/>
      <c r="BH441" s="104"/>
      <c r="BI441" s="104"/>
      <c r="BJ441" s="108"/>
      <c r="BK441" s="104"/>
      <c r="BL441" s="117">
        <f>(BK441*$E441*$F441*((1-$K441)+$K441*$G441*$L441))</f>
        <v>0</v>
      </c>
      <c r="BM441" s="104"/>
      <c r="BN441" s="104"/>
      <c r="BO441" s="104"/>
      <c r="BP441" s="104"/>
      <c r="BQ441" s="104"/>
      <c r="BR441" s="104"/>
      <c r="BS441" s="104"/>
      <c r="BT441" s="104"/>
      <c r="BU441" s="104"/>
      <c r="BV441" s="104"/>
      <c r="BW441" s="104"/>
      <c r="BX441" s="104"/>
      <c r="BY441" s="104"/>
      <c r="BZ441" s="117">
        <f>(BY441*$E441*$F441*((1-$K441)+$K441*$G441*$L441))</f>
        <v>0</v>
      </c>
      <c r="CA441" s="104"/>
      <c r="CB441" s="104"/>
      <c r="CC441" s="104"/>
      <c r="CD441" s="104"/>
      <c r="CE441" s="109"/>
      <c r="CF441" s="117">
        <f>(CE441*$E441*$F441*((1-$K441)+$K441*$M441*$G441))</f>
        <v>0</v>
      </c>
      <c r="CG441" s="104"/>
      <c r="CH441" s="108"/>
      <c r="CI441" s="104"/>
      <c r="CJ441" s="104"/>
      <c r="CK441" s="110"/>
      <c r="CL441" s="104"/>
      <c r="CM441" s="104"/>
      <c r="CN441" s="104"/>
      <c r="CO441" s="104"/>
      <c r="CP441" s="104"/>
      <c r="CQ441" s="104"/>
      <c r="CR441" s="117"/>
      <c r="CS441" s="104"/>
      <c r="CT441" s="104"/>
      <c r="CU441" s="105">
        <f t="shared" si="1432"/>
        <v>48</v>
      </c>
      <c r="CV441" s="118">
        <f t="shared" si="1433"/>
        <v>704192.07889919984</v>
      </c>
    </row>
    <row r="442" spans="1:100" s="6" customFormat="1" ht="75" x14ac:dyDescent="0.25">
      <c r="A442" s="76"/>
      <c r="B442" s="98">
        <v>393</v>
      </c>
      <c r="C442" s="99" t="s">
        <v>965</v>
      </c>
      <c r="D442" s="231" t="s">
        <v>966</v>
      </c>
      <c r="E442" s="80">
        <v>28004</v>
      </c>
      <c r="F442" s="232">
        <v>0.56000000000000005</v>
      </c>
      <c r="G442" s="89">
        <v>1</v>
      </c>
      <c r="H442" s="90"/>
      <c r="I442" s="90"/>
      <c r="J442" s="90"/>
      <c r="K442" s="235">
        <v>0.41920000000000002</v>
      </c>
      <c r="L442" s="91">
        <v>1.4</v>
      </c>
      <c r="M442" s="91">
        <v>1.68</v>
      </c>
      <c r="N442" s="91">
        <v>2.23</v>
      </c>
      <c r="O442" s="92">
        <v>2.57</v>
      </c>
      <c r="P442" s="214">
        <v>0</v>
      </c>
      <c r="Q442" s="117">
        <f t="shared" si="1547"/>
        <v>0</v>
      </c>
      <c r="R442" s="117"/>
      <c r="S442" s="117"/>
      <c r="T442" s="104">
        <v>120</v>
      </c>
      <c r="U442" s="117">
        <f>(T442*$E442*$F442*((1-$K442)+$K442*$L442*$G442))</f>
        <v>2197420.5603840002</v>
      </c>
      <c r="V442" s="104"/>
      <c r="W442" s="117">
        <f t="shared" si="1548"/>
        <v>0</v>
      </c>
      <c r="X442" s="104"/>
      <c r="Y442" s="117">
        <f t="shared" si="1549"/>
        <v>0</v>
      </c>
      <c r="Z442" s="117"/>
      <c r="AA442" s="117">
        <f t="shared" si="1550"/>
        <v>0</v>
      </c>
      <c r="AB442" s="104"/>
      <c r="AC442" s="104"/>
      <c r="AD442" s="104"/>
      <c r="AE442" s="117">
        <f t="shared" si="1551"/>
        <v>0</v>
      </c>
      <c r="AF442" s="104">
        <v>0</v>
      </c>
      <c r="AG442" s="117">
        <f t="shared" si="1552"/>
        <v>0</v>
      </c>
      <c r="AH442" s="104"/>
      <c r="AI442" s="117">
        <f>(AH442*$E442*$F442*((1-$K442)+$K442*$L442*$G442))</f>
        <v>0</v>
      </c>
      <c r="AJ442" s="104"/>
      <c r="AK442" s="117">
        <f t="shared" si="1554"/>
        <v>0</v>
      </c>
      <c r="AL442" s="109"/>
      <c r="AM442" s="117">
        <f t="shared" si="1555"/>
        <v>0</v>
      </c>
      <c r="AN442" s="104"/>
      <c r="AO442" s="117">
        <f t="shared" si="1556"/>
        <v>0</v>
      </c>
      <c r="AP442" s="104"/>
      <c r="AQ442" s="104"/>
      <c r="AR442" s="104"/>
      <c r="AS442" s="104"/>
      <c r="AT442" s="104"/>
      <c r="AU442" s="104"/>
      <c r="AV442" s="88" t="e">
        <f>AU442-#REF!</f>
        <v>#REF!</v>
      </c>
      <c r="AW442" s="104">
        <v>0</v>
      </c>
      <c r="AX442" s="117"/>
      <c r="AY442" s="104"/>
      <c r="AZ442" s="104"/>
      <c r="BA442" s="104"/>
      <c r="BB442" s="104"/>
      <c r="BC442" s="104"/>
      <c r="BD442" s="104"/>
      <c r="BE442" s="104"/>
      <c r="BF442" s="104"/>
      <c r="BG442" s="104"/>
      <c r="BH442" s="104"/>
      <c r="BI442" s="104"/>
      <c r="BJ442" s="108"/>
      <c r="BK442" s="104">
        <v>90</v>
      </c>
      <c r="BL442" s="117">
        <f>(BK442*$E442*$F442*((1-$K442)+$K442*$G442*$L442))</f>
        <v>1648065.4202879998</v>
      </c>
      <c r="BM442" s="104"/>
      <c r="BN442" s="117">
        <f>(BM442*$E442*$F442*((1-$K442)+$K442*$G442*$L442))</f>
        <v>0</v>
      </c>
      <c r="BO442" s="104"/>
      <c r="BP442" s="104"/>
      <c r="BQ442" s="104"/>
      <c r="BR442" s="104"/>
      <c r="BS442" s="104"/>
      <c r="BT442" s="104"/>
      <c r="BU442" s="104"/>
      <c r="BV442" s="104"/>
      <c r="BW442" s="104"/>
      <c r="BX442" s="104"/>
      <c r="BY442" s="104"/>
      <c r="BZ442" s="117">
        <f>(BY442*$E442*$F442*((1-$K442)+$K442*$G442*$L442))</f>
        <v>0</v>
      </c>
      <c r="CA442" s="104"/>
      <c r="CB442" s="104"/>
      <c r="CC442" s="104"/>
      <c r="CD442" s="104"/>
      <c r="CE442" s="109"/>
      <c r="CF442" s="117">
        <f>(CE442*$E442*$F442*((1-$K442)+$K442*$M442*$G442))</f>
        <v>0</v>
      </c>
      <c r="CG442" s="104"/>
      <c r="CH442" s="108"/>
      <c r="CI442" s="104"/>
      <c r="CJ442" s="104"/>
      <c r="CK442" s="110"/>
      <c r="CL442" s="104"/>
      <c r="CM442" s="104"/>
      <c r="CN442" s="104"/>
      <c r="CO442" s="104"/>
      <c r="CP442" s="104"/>
      <c r="CQ442" s="104"/>
      <c r="CR442" s="117"/>
      <c r="CS442" s="104"/>
      <c r="CT442" s="104"/>
      <c r="CU442" s="105">
        <f t="shared" si="1432"/>
        <v>210</v>
      </c>
      <c r="CV442" s="118">
        <f t="shared" si="1433"/>
        <v>3845485.980672</v>
      </c>
    </row>
    <row r="443" spans="1:100" s="6" customFormat="1" ht="75" x14ac:dyDescent="0.25">
      <c r="A443" s="76"/>
      <c r="B443" s="98">
        <v>394</v>
      </c>
      <c r="C443" s="99" t="s">
        <v>967</v>
      </c>
      <c r="D443" s="231" t="s">
        <v>968</v>
      </c>
      <c r="E443" s="80">
        <v>28004</v>
      </c>
      <c r="F443" s="232">
        <v>0.69</v>
      </c>
      <c r="G443" s="89">
        <v>1</v>
      </c>
      <c r="H443" s="90"/>
      <c r="I443" s="90"/>
      <c r="J443" s="90"/>
      <c r="K443" s="235">
        <v>0.34060000000000001</v>
      </c>
      <c r="L443" s="91">
        <v>1.4</v>
      </c>
      <c r="M443" s="91">
        <v>1.68</v>
      </c>
      <c r="N443" s="91">
        <v>2.23</v>
      </c>
      <c r="O443" s="92">
        <v>2.57</v>
      </c>
      <c r="P443" s="214">
        <v>0</v>
      </c>
      <c r="Q443" s="117">
        <f t="shared" si="1547"/>
        <v>0</v>
      </c>
      <c r="R443" s="117"/>
      <c r="S443" s="117"/>
      <c r="T443" s="104">
        <v>6</v>
      </c>
      <c r="U443" s="117">
        <f>(T443*$E443*$F443*((1-$K443)+$K443*$L443*$G443))</f>
        <v>131731.75693439998</v>
      </c>
      <c r="V443" s="104"/>
      <c r="W443" s="117">
        <f t="shared" si="1548"/>
        <v>0</v>
      </c>
      <c r="X443" s="104"/>
      <c r="Y443" s="117">
        <f t="shared" si="1549"/>
        <v>0</v>
      </c>
      <c r="Z443" s="117"/>
      <c r="AA443" s="117">
        <f t="shared" si="1550"/>
        <v>0</v>
      </c>
      <c r="AB443" s="104"/>
      <c r="AC443" s="104"/>
      <c r="AD443" s="104"/>
      <c r="AE443" s="117">
        <f>(AD443*$E443*$F443*((1-$K443)+$K443*$L443*$G443))</f>
        <v>0</v>
      </c>
      <c r="AF443" s="104">
        <v>0</v>
      </c>
      <c r="AG443" s="117">
        <f t="shared" si="1552"/>
        <v>0</v>
      </c>
      <c r="AH443" s="104"/>
      <c r="AI443" s="117">
        <f t="shared" si="1553"/>
        <v>0</v>
      </c>
      <c r="AJ443" s="104"/>
      <c r="AK443" s="117">
        <f t="shared" si="1554"/>
        <v>0</v>
      </c>
      <c r="AL443" s="109"/>
      <c r="AM443" s="117">
        <f t="shared" si="1555"/>
        <v>0</v>
      </c>
      <c r="AN443" s="104"/>
      <c r="AO443" s="117">
        <f t="shared" si="1556"/>
        <v>0</v>
      </c>
      <c r="AP443" s="104"/>
      <c r="AQ443" s="104"/>
      <c r="AR443" s="104"/>
      <c r="AS443" s="104"/>
      <c r="AT443" s="104"/>
      <c r="AU443" s="104"/>
      <c r="AV443" s="88" t="e">
        <f>AU443-#REF!</f>
        <v>#REF!</v>
      </c>
      <c r="AW443" s="104">
        <v>0</v>
      </c>
      <c r="AX443" s="117"/>
      <c r="AY443" s="104"/>
      <c r="AZ443" s="104"/>
      <c r="BA443" s="104"/>
      <c r="BB443" s="104"/>
      <c r="BC443" s="104"/>
      <c r="BD443" s="104"/>
      <c r="BE443" s="104"/>
      <c r="BF443" s="104"/>
      <c r="BG443" s="104"/>
      <c r="BH443" s="104"/>
      <c r="BI443" s="104"/>
      <c r="BJ443" s="108"/>
      <c r="BK443" s="104"/>
      <c r="BL443" s="117">
        <f>(BK443*$E443*$F443*((1-$K443)+$K443*$G443*$L443))</f>
        <v>0</v>
      </c>
      <c r="BM443" s="104"/>
      <c r="BN443" s="104"/>
      <c r="BO443" s="104"/>
      <c r="BP443" s="104"/>
      <c r="BQ443" s="104"/>
      <c r="BR443" s="104"/>
      <c r="BS443" s="104"/>
      <c r="BT443" s="104"/>
      <c r="BU443" s="104"/>
      <c r="BV443" s="104"/>
      <c r="BW443" s="104"/>
      <c r="BX443" s="104"/>
      <c r="BY443" s="104"/>
      <c r="BZ443" s="117">
        <f>(BY443*$E443*$F443*((1-$K443)+$K443*$G443*$L443))</f>
        <v>0</v>
      </c>
      <c r="CA443" s="104"/>
      <c r="CB443" s="104"/>
      <c r="CC443" s="104"/>
      <c r="CD443" s="104"/>
      <c r="CE443" s="109"/>
      <c r="CF443" s="117">
        <f>(CE443*$E443*$F443*((1-$K443)+$K443*$M443*$G443))</f>
        <v>0</v>
      </c>
      <c r="CG443" s="104"/>
      <c r="CH443" s="108"/>
      <c r="CI443" s="104"/>
      <c r="CJ443" s="104"/>
      <c r="CK443" s="110"/>
      <c r="CL443" s="104"/>
      <c r="CM443" s="104"/>
      <c r="CN443" s="104"/>
      <c r="CO443" s="104"/>
      <c r="CP443" s="104"/>
      <c r="CQ443" s="104"/>
      <c r="CR443" s="117"/>
      <c r="CS443" s="104"/>
      <c r="CT443" s="104"/>
      <c r="CU443" s="105">
        <f t="shared" si="1432"/>
        <v>6</v>
      </c>
      <c r="CV443" s="118">
        <f t="shared" si="1433"/>
        <v>131731.75693439998</v>
      </c>
    </row>
    <row r="444" spans="1:100" s="6" customFormat="1" ht="75" x14ac:dyDescent="0.25">
      <c r="A444" s="76"/>
      <c r="B444" s="98">
        <v>395</v>
      </c>
      <c r="C444" s="212" t="s">
        <v>969</v>
      </c>
      <c r="D444" s="231" t="s">
        <v>970</v>
      </c>
      <c r="E444" s="80">
        <v>28004</v>
      </c>
      <c r="F444" s="232">
        <v>0.96</v>
      </c>
      <c r="G444" s="89">
        <v>1</v>
      </c>
      <c r="H444" s="90"/>
      <c r="I444" s="90"/>
      <c r="J444" s="90"/>
      <c r="K444" s="235">
        <v>0.2429</v>
      </c>
      <c r="L444" s="91">
        <v>1.4</v>
      </c>
      <c r="M444" s="91">
        <v>1.68</v>
      </c>
      <c r="N444" s="91">
        <v>2.23</v>
      </c>
      <c r="O444" s="92">
        <v>2.57</v>
      </c>
      <c r="P444" s="214">
        <v>0</v>
      </c>
      <c r="Q444" s="117">
        <f t="shared" si="1547"/>
        <v>0</v>
      </c>
      <c r="R444" s="117"/>
      <c r="S444" s="117"/>
      <c r="T444" s="117"/>
      <c r="U444" s="117">
        <f t="shared" ref="U444:U460" si="1557">(T444*$E444*$F444*((1-$K444)+$K444*$L444*$G444))</f>
        <v>0</v>
      </c>
      <c r="V444" s="104"/>
      <c r="W444" s="117">
        <f t="shared" si="1548"/>
        <v>0</v>
      </c>
      <c r="X444" s="104"/>
      <c r="Y444" s="117">
        <f t="shared" si="1549"/>
        <v>0</v>
      </c>
      <c r="Z444" s="104">
        <v>156</v>
      </c>
      <c r="AA444" s="117">
        <f>(Z444*$E444*$F444*((1-$K444)+$K444*$L444*$G444))</f>
        <v>4601356.3275263999</v>
      </c>
      <c r="AB444" s="104"/>
      <c r="AC444" s="104"/>
      <c r="AD444" s="104"/>
      <c r="AE444" s="117">
        <f t="shared" si="1551"/>
        <v>0</v>
      </c>
      <c r="AF444" s="104">
        <v>0</v>
      </c>
      <c r="AG444" s="117">
        <f t="shared" si="1552"/>
        <v>0</v>
      </c>
      <c r="AH444" s="104"/>
      <c r="AI444" s="117">
        <f t="shared" si="1553"/>
        <v>0</v>
      </c>
      <c r="AJ444" s="104"/>
      <c r="AK444" s="117">
        <f t="shared" si="1554"/>
        <v>0</v>
      </c>
      <c r="AL444" s="109"/>
      <c r="AM444" s="117">
        <f t="shared" si="1555"/>
        <v>0</v>
      </c>
      <c r="AN444" s="104"/>
      <c r="AO444" s="117">
        <f t="shared" si="1556"/>
        <v>0</v>
      </c>
      <c r="AP444" s="104"/>
      <c r="AQ444" s="104"/>
      <c r="AR444" s="104"/>
      <c r="AS444" s="104"/>
      <c r="AT444" s="104"/>
      <c r="AU444" s="104"/>
      <c r="AV444" s="88" t="e">
        <f>AU444-#REF!</f>
        <v>#REF!</v>
      </c>
      <c r="AW444" s="104">
        <v>0</v>
      </c>
      <c r="AX444" s="117"/>
      <c r="AY444" s="104"/>
      <c r="AZ444" s="104"/>
      <c r="BA444" s="104"/>
      <c r="BB444" s="104"/>
      <c r="BC444" s="104"/>
      <c r="BD444" s="104"/>
      <c r="BE444" s="104"/>
      <c r="BF444" s="104"/>
      <c r="BG444" s="104"/>
      <c r="BH444" s="104"/>
      <c r="BI444" s="104"/>
      <c r="BJ444" s="108"/>
      <c r="BK444" s="104"/>
      <c r="BL444" s="117"/>
      <c r="BM444" s="104"/>
      <c r="BN444" s="104"/>
      <c r="BO444" s="104"/>
      <c r="BP444" s="104"/>
      <c r="BQ444" s="104"/>
      <c r="BR444" s="104"/>
      <c r="BS444" s="104"/>
      <c r="BT444" s="104"/>
      <c r="BU444" s="104"/>
      <c r="BV444" s="104"/>
      <c r="BW444" s="104"/>
      <c r="BX444" s="104"/>
      <c r="BY444" s="104"/>
      <c r="BZ444" s="117">
        <f>(BY444*$E444*$F444*((1-$K444)+$K444*$G444*$L444))</f>
        <v>0</v>
      </c>
      <c r="CA444" s="104"/>
      <c r="CB444" s="104"/>
      <c r="CC444" s="104"/>
      <c r="CD444" s="104"/>
      <c r="CE444" s="109"/>
      <c r="CF444" s="117">
        <f t="shared" ref="CF444:CF460" si="1558">(CE444*$E444*$F444*((1-$K444)+$K444*$M444*$G444))</f>
        <v>0</v>
      </c>
      <c r="CG444" s="104"/>
      <c r="CH444" s="108"/>
      <c r="CI444" s="104"/>
      <c r="CJ444" s="104"/>
      <c r="CK444" s="110"/>
      <c r="CL444" s="104"/>
      <c r="CM444" s="104"/>
      <c r="CN444" s="104"/>
      <c r="CO444" s="104"/>
      <c r="CP444" s="104"/>
      <c r="CQ444" s="104"/>
      <c r="CR444" s="117"/>
      <c r="CS444" s="104"/>
      <c r="CT444" s="104"/>
      <c r="CU444" s="105">
        <f t="shared" si="1432"/>
        <v>156</v>
      </c>
      <c r="CV444" s="118">
        <f t="shared" si="1433"/>
        <v>4601356.3275263999</v>
      </c>
    </row>
    <row r="445" spans="1:100" s="6" customFormat="1" ht="75" x14ac:dyDescent="0.25">
      <c r="A445" s="76"/>
      <c r="B445" s="98">
        <v>396</v>
      </c>
      <c r="C445" s="212" t="s">
        <v>971</v>
      </c>
      <c r="D445" s="231" t="s">
        <v>972</v>
      </c>
      <c r="E445" s="80">
        <v>28004</v>
      </c>
      <c r="F445" s="232">
        <v>1.21</v>
      </c>
      <c r="G445" s="89">
        <v>1</v>
      </c>
      <c r="H445" s="90"/>
      <c r="I445" s="90"/>
      <c r="J445" s="90"/>
      <c r="K445" s="235">
        <v>0.19350000000000001</v>
      </c>
      <c r="L445" s="91">
        <v>1.4</v>
      </c>
      <c r="M445" s="91">
        <v>1.68</v>
      </c>
      <c r="N445" s="91">
        <v>2.23</v>
      </c>
      <c r="O445" s="92">
        <v>2.57</v>
      </c>
      <c r="P445" s="214">
        <v>0</v>
      </c>
      <c r="Q445" s="117">
        <f t="shared" si="1547"/>
        <v>0</v>
      </c>
      <c r="R445" s="117"/>
      <c r="S445" s="117"/>
      <c r="T445" s="117"/>
      <c r="U445" s="117">
        <f t="shared" si="1557"/>
        <v>0</v>
      </c>
      <c r="V445" s="104"/>
      <c r="W445" s="117">
        <f t="shared" si="1548"/>
        <v>0</v>
      </c>
      <c r="X445" s="104"/>
      <c r="Y445" s="117">
        <f t="shared" si="1549"/>
        <v>0</v>
      </c>
      <c r="Z445" s="104">
        <v>20</v>
      </c>
      <c r="AA445" s="117">
        <f>(Z445*$E445*$F445*((1-$K445)+$K445*$L445*$G445))</f>
        <v>730150.53231999988</v>
      </c>
      <c r="AB445" s="104"/>
      <c r="AC445" s="104"/>
      <c r="AD445" s="104"/>
      <c r="AE445" s="117">
        <f t="shared" si="1551"/>
        <v>0</v>
      </c>
      <c r="AF445" s="104">
        <v>0</v>
      </c>
      <c r="AG445" s="117">
        <f t="shared" si="1552"/>
        <v>0</v>
      </c>
      <c r="AH445" s="104"/>
      <c r="AI445" s="117">
        <f t="shared" si="1553"/>
        <v>0</v>
      </c>
      <c r="AJ445" s="104"/>
      <c r="AK445" s="117">
        <f t="shared" si="1554"/>
        <v>0</v>
      </c>
      <c r="AL445" s="109"/>
      <c r="AM445" s="117">
        <f t="shared" si="1555"/>
        <v>0</v>
      </c>
      <c r="AN445" s="104"/>
      <c r="AO445" s="117">
        <f t="shared" si="1556"/>
        <v>0</v>
      </c>
      <c r="AP445" s="104"/>
      <c r="AQ445" s="104"/>
      <c r="AR445" s="104"/>
      <c r="AS445" s="104"/>
      <c r="AT445" s="104"/>
      <c r="AU445" s="104"/>
      <c r="AV445" s="88" t="e">
        <f>AU445-#REF!</f>
        <v>#REF!</v>
      </c>
      <c r="AW445" s="104">
        <v>0</v>
      </c>
      <c r="AX445" s="117"/>
      <c r="AY445" s="104"/>
      <c r="AZ445" s="104"/>
      <c r="BA445" s="104"/>
      <c r="BB445" s="104"/>
      <c r="BC445" s="104"/>
      <c r="BD445" s="104"/>
      <c r="BE445" s="104"/>
      <c r="BF445" s="104"/>
      <c r="BG445" s="104"/>
      <c r="BH445" s="104"/>
      <c r="BI445" s="104"/>
      <c r="BJ445" s="108"/>
      <c r="BK445" s="104"/>
      <c r="BL445" s="117"/>
      <c r="BM445" s="104"/>
      <c r="BN445" s="104"/>
      <c r="BO445" s="104"/>
      <c r="BP445" s="104"/>
      <c r="BQ445" s="104"/>
      <c r="BR445" s="104"/>
      <c r="BS445" s="104"/>
      <c r="BT445" s="104"/>
      <c r="BU445" s="104"/>
      <c r="BV445" s="104"/>
      <c r="BW445" s="104"/>
      <c r="BX445" s="104"/>
      <c r="BY445" s="104"/>
      <c r="BZ445" s="117"/>
      <c r="CA445" s="104"/>
      <c r="CB445" s="104"/>
      <c r="CC445" s="104"/>
      <c r="CD445" s="104"/>
      <c r="CE445" s="109"/>
      <c r="CF445" s="117">
        <f t="shared" si="1558"/>
        <v>0</v>
      </c>
      <c r="CG445" s="104"/>
      <c r="CH445" s="108"/>
      <c r="CI445" s="104"/>
      <c r="CJ445" s="104"/>
      <c r="CK445" s="110"/>
      <c r="CL445" s="104"/>
      <c r="CM445" s="104"/>
      <c r="CN445" s="104"/>
      <c r="CO445" s="104"/>
      <c r="CP445" s="104"/>
      <c r="CQ445" s="104"/>
      <c r="CR445" s="117"/>
      <c r="CS445" s="104"/>
      <c r="CT445" s="104"/>
      <c r="CU445" s="105">
        <f t="shared" si="1432"/>
        <v>20</v>
      </c>
      <c r="CV445" s="118">
        <f t="shared" si="1433"/>
        <v>730150.53231999988</v>
      </c>
    </row>
    <row r="446" spans="1:100" s="6" customFormat="1" ht="75" x14ac:dyDescent="0.25">
      <c r="A446" s="76"/>
      <c r="B446" s="98">
        <v>397</v>
      </c>
      <c r="C446" s="212" t="s">
        <v>973</v>
      </c>
      <c r="D446" s="231" t="s">
        <v>974</v>
      </c>
      <c r="E446" s="80">
        <v>28004</v>
      </c>
      <c r="F446" s="232">
        <v>1.43</v>
      </c>
      <c r="G446" s="89">
        <v>1</v>
      </c>
      <c r="H446" s="90"/>
      <c r="I446" s="90"/>
      <c r="J446" s="90"/>
      <c r="K446" s="235">
        <v>0.1646</v>
      </c>
      <c r="L446" s="91">
        <v>1.4</v>
      </c>
      <c r="M446" s="91">
        <v>1.68</v>
      </c>
      <c r="N446" s="91">
        <v>2.23</v>
      </c>
      <c r="O446" s="92">
        <v>2.57</v>
      </c>
      <c r="P446" s="214">
        <v>80</v>
      </c>
      <c r="Q446" s="117">
        <f t="shared" si="1547"/>
        <v>3414586.4163840003</v>
      </c>
      <c r="R446" s="117"/>
      <c r="S446" s="117"/>
      <c r="T446" s="117"/>
      <c r="U446" s="117">
        <f t="shared" si="1557"/>
        <v>0</v>
      </c>
      <c r="V446" s="104"/>
      <c r="W446" s="117">
        <f t="shared" si="1548"/>
        <v>0</v>
      </c>
      <c r="X446" s="104"/>
      <c r="Y446" s="117">
        <f t="shared" si="1549"/>
        <v>0</v>
      </c>
      <c r="Z446" s="104"/>
      <c r="AA446" s="117">
        <f>(Z446*$E446*$F446*((1-$K446)+$K446*$L446*$G446))</f>
        <v>0</v>
      </c>
      <c r="AB446" s="104"/>
      <c r="AC446" s="104"/>
      <c r="AD446" s="104"/>
      <c r="AE446" s="117">
        <f t="shared" si="1551"/>
        <v>0</v>
      </c>
      <c r="AF446" s="104">
        <v>0</v>
      </c>
      <c r="AG446" s="117">
        <f t="shared" si="1552"/>
        <v>0</v>
      </c>
      <c r="AH446" s="104"/>
      <c r="AI446" s="117">
        <f t="shared" si="1553"/>
        <v>0</v>
      </c>
      <c r="AJ446" s="104"/>
      <c r="AK446" s="117">
        <f t="shared" si="1554"/>
        <v>0</v>
      </c>
      <c r="AL446" s="109"/>
      <c r="AM446" s="117">
        <f t="shared" si="1555"/>
        <v>0</v>
      </c>
      <c r="AN446" s="104"/>
      <c r="AO446" s="117">
        <f t="shared" si="1556"/>
        <v>0</v>
      </c>
      <c r="AP446" s="104"/>
      <c r="AQ446" s="104"/>
      <c r="AR446" s="104"/>
      <c r="AS446" s="104"/>
      <c r="AT446" s="104"/>
      <c r="AU446" s="104"/>
      <c r="AV446" s="88" t="e">
        <f>AU446-#REF!</f>
        <v>#REF!</v>
      </c>
      <c r="AW446" s="104">
        <v>0</v>
      </c>
      <c r="AX446" s="117"/>
      <c r="AY446" s="104"/>
      <c r="AZ446" s="104"/>
      <c r="BA446" s="104"/>
      <c r="BB446" s="104"/>
      <c r="BC446" s="104"/>
      <c r="BD446" s="104"/>
      <c r="BE446" s="104"/>
      <c r="BF446" s="104"/>
      <c r="BG446" s="104"/>
      <c r="BH446" s="104"/>
      <c r="BI446" s="104"/>
      <c r="BJ446" s="108"/>
      <c r="BK446" s="104"/>
      <c r="BL446" s="117"/>
      <c r="BM446" s="104"/>
      <c r="BN446" s="104"/>
      <c r="BO446" s="104"/>
      <c r="BP446" s="104"/>
      <c r="BQ446" s="104"/>
      <c r="BR446" s="104"/>
      <c r="BS446" s="104"/>
      <c r="BT446" s="104"/>
      <c r="BU446" s="104"/>
      <c r="BV446" s="104"/>
      <c r="BW446" s="104"/>
      <c r="BX446" s="104"/>
      <c r="BY446" s="104"/>
      <c r="BZ446" s="117"/>
      <c r="CA446" s="104"/>
      <c r="CB446" s="104"/>
      <c r="CC446" s="104"/>
      <c r="CD446" s="104"/>
      <c r="CE446" s="109"/>
      <c r="CF446" s="117">
        <f t="shared" si="1558"/>
        <v>0</v>
      </c>
      <c r="CG446" s="104"/>
      <c r="CH446" s="108"/>
      <c r="CI446" s="104"/>
      <c r="CJ446" s="104"/>
      <c r="CK446" s="110"/>
      <c r="CL446" s="104"/>
      <c r="CM446" s="104"/>
      <c r="CN446" s="104"/>
      <c r="CO446" s="104"/>
      <c r="CP446" s="104"/>
      <c r="CQ446" s="104"/>
      <c r="CR446" s="117"/>
      <c r="CS446" s="104"/>
      <c r="CT446" s="104"/>
      <c r="CU446" s="105">
        <f t="shared" si="1432"/>
        <v>80</v>
      </c>
      <c r="CV446" s="118">
        <f t="shared" si="1433"/>
        <v>3414586.4163840003</v>
      </c>
    </row>
    <row r="447" spans="1:100" s="6" customFormat="1" ht="75" x14ac:dyDescent="0.25">
      <c r="A447" s="76"/>
      <c r="B447" s="98">
        <v>398</v>
      </c>
      <c r="C447" s="212" t="s">
        <v>975</v>
      </c>
      <c r="D447" s="231" t="s">
        <v>976</v>
      </c>
      <c r="E447" s="80">
        <v>28004</v>
      </c>
      <c r="F447" s="232">
        <v>1.66</v>
      </c>
      <c r="G447" s="89">
        <v>1</v>
      </c>
      <c r="H447" s="90"/>
      <c r="I447" s="90"/>
      <c r="J447" s="90"/>
      <c r="K447" s="235">
        <v>0.1409</v>
      </c>
      <c r="L447" s="91">
        <v>1.4</v>
      </c>
      <c r="M447" s="91">
        <v>1.68</v>
      </c>
      <c r="N447" s="91">
        <v>2.23</v>
      </c>
      <c r="O447" s="92">
        <v>2.57</v>
      </c>
      <c r="P447" s="214">
        <v>100</v>
      </c>
      <c r="Q447" s="117">
        <f t="shared" si="1547"/>
        <v>4910662.7030400001</v>
      </c>
      <c r="R447" s="117"/>
      <c r="S447" s="117"/>
      <c r="T447" s="117"/>
      <c r="U447" s="117">
        <f t="shared" si="1557"/>
        <v>0</v>
      </c>
      <c r="V447" s="104"/>
      <c r="W447" s="117">
        <f t="shared" si="1548"/>
        <v>0</v>
      </c>
      <c r="X447" s="104"/>
      <c r="Y447" s="117">
        <f t="shared" si="1549"/>
        <v>0</v>
      </c>
      <c r="Z447" s="104">
        <v>22</v>
      </c>
      <c r="AA447" s="117">
        <f t="shared" si="1550"/>
        <v>1080345.7946688</v>
      </c>
      <c r="AB447" s="104"/>
      <c r="AC447" s="104"/>
      <c r="AD447" s="104"/>
      <c r="AE447" s="117">
        <f>(AD447*$E447*$F447*((1-$K447)+$K447*$L447*$G447))</f>
        <v>0</v>
      </c>
      <c r="AF447" s="104">
        <v>0</v>
      </c>
      <c r="AG447" s="117">
        <f t="shared" si="1552"/>
        <v>0</v>
      </c>
      <c r="AH447" s="104"/>
      <c r="AI447" s="117">
        <f t="shared" si="1553"/>
        <v>0</v>
      </c>
      <c r="AJ447" s="104"/>
      <c r="AK447" s="117">
        <f t="shared" si="1554"/>
        <v>0</v>
      </c>
      <c r="AL447" s="109"/>
      <c r="AM447" s="117">
        <f t="shared" si="1555"/>
        <v>0</v>
      </c>
      <c r="AN447" s="104"/>
      <c r="AO447" s="117">
        <f t="shared" si="1556"/>
        <v>0</v>
      </c>
      <c r="AP447" s="104"/>
      <c r="AQ447" s="104"/>
      <c r="AR447" s="104"/>
      <c r="AS447" s="104"/>
      <c r="AT447" s="104"/>
      <c r="AU447" s="104"/>
      <c r="AV447" s="88" t="e">
        <f>AU447-#REF!</f>
        <v>#REF!</v>
      </c>
      <c r="AW447" s="104">
        <v>0</v>
      </c>
      <c r="AX447" s="117"/>
      <c r="AY447" s="104"/>
      <c r="AZ447" s="104"/>
      <c r="BA447" s="104"/>
      <c r="BB447" s="104"/>
      <c r="BC447" s="104"/>
      <c r="BD447" s="104"/>
      <c r="BE447" s="104"/>
      <c r="BF447" s="104"/>
      <c r="BG447" s="104"/>
      <c r="BH447" s="104"/>
      <c r="BI447" s="104"/>
      <c r="BJ447" s="108"/>
      <c r="BK447" s="104"/>
      <c r="BL447" s="117"/>
      <c r="BM447" s="104">
        <v>56</v>
      </c>
      <c r="BN447" s="117">
        <f>(BM447*$E447*$F447*((1-$K447)+$K447*$G447*$L447))</f>
        <v>2749971.1137023997</v>
      </c>
      <c r="BO447" s="104"/>
      <c r="BP447" s="104"/>
      <c r="BQ447" s="104"/>
      <c r="BR447" s="104"/>
      <c r="BS447" s="104"/>
      <c r="BT447" s="104"/>
      <c r="BU447" s="104"/>
      <c r="BV447" s="104"/>
      <c r="BW447" s="104"/>
      <c r="BX447" s="104"/>
      <c r="BY447" s="104"/>
      <c r="BZ447" s="117"/>
      <c r="CA447" s="104"/>
      <c r="CB447" s="104"/>
      <c r="CC447" s="104"/>
      <c r="CD447" s="104"/>
      <c r="CE447" s="109"/>
      <c r="CF447" s="117">
        <f t="shared" si="1558"/>
        <v>0</v>
      </c>
      <c r="CG447" s="104"/>
      <c r="CH447" s="108"/>
      <c r="CI447" s="104"/>
      <c r="CJ447" s="104"/>
      <c r="CK447" s="110"/>
      <c r="CL447" s="104"/>
      <c r="CM447" s="104"/>
      <c r="CN447" s="104"/>
      <c r="CO447" s="104"/>
      <c r="CP447" s="104"/>
      <c r="CQ447" s="104"/>
      <c r="CR447" s="117"/>
      <c r="CS447" s="104"/>
      <c r="CT447" s="104"/>
      <c r="CU447" s="105">
        <f t="shared" si="1432"/>
        <v>178</v>
      </c>
      <c r="CV447" s="118">
        <f t="shared" si="1433"/>
        <v>8740979.611411199</v>
      </c>
    </row>
    <row r="448" spans="1:100" s="6" customFormat="1" ht="75" x14ac:dyDescent="0.25">
      <c r="A448" s="76"/>
      <c r="B448" s="98">
        <v>399</v>
      </c>
      <c r="C448" s="212" t="s">
        <v>977</v>
      </c>
      <c r="D448" s="231" t="s">
        <v>978</v>
      </c>
      <c r="E448" s="80">
        <v>28004</v>
      </c>
      <c r="F448" s="232">
        <v>1.82</v>
      </c>
      <c r="G448" s="89">
        <v>1</v>
      </c>
      <c r="H448" s="90"/>
      <c r="I448" s="90"/>
      <c r="J448" s="90"/>
      <c r="K448" s="235">
        <v>0.12870000000000001</v>
      </c>
      <c r="L448" s="91">
        <v>1.4</v>
      </c>
      <c r="M448" s="91">
        <v>1.68</v>
      </c>
      <c r="N448" s="91">
        <v>2.23</v>
      </c>
      <c r="O448" s="92">
        <v>2.57</v>
      </c>
      <c r="P448" s="214">
        <v>100</v>
      </c>
      <c r="Q448" s="117">
        <f t="shared" si="1547"/>
        <v>5359107.5574399997</v>
      </c>
      <c r="R448" s="117"/>
      <c r="S448" s="117"/>
      <c r="T448" s="117"/>
      <c r="U448" s="117">
        <f t="shared" si="1557"/>
        <v>0</v>
      </c>
      <c r="V448" s="104"/>
      <c r="W448" s="117">
        <f t="shared" si="1548"/>
        <v>0</v>
      </c>
      <c r="X448" s="104"/>
      <c r="Y448" s="117">
        <f t="shared" si="1549"/>
        <v>0</v>
      </c>
      <c r="Z448" s="104"/>
      <c r="AA448" s="117">
        <f t="shared" si="1550"/>
        <v>0</v>
      </c>
      <c r="AB448" s="104"/>
      <c r="AC448" s="104"/>
      <c r="AD448" s="104"/>
      <c r="AE448" s="117">
        <f t="shared" ref="AE448:AE459" si="1559">(AD448*$E448*$F448*((1-$K448)+$K448*$L448*$G448))</f>
        <v>0</v>
      </c>
      <c r="AF448" s="104">
        <v>0</v>
      </c>
      <c r="AG448" s="117">
        <f t="shared" si="1552"/>
        <v>0</v>
      </c>
      <c r="AH448" s="104"/>
      <c r="AI448" s="117">
        <f t="shared" si="1553"/>
        <v>0</v>
      </c>
      <c r="AJ448" s="104"/>
      <c r="AK448" s="117">
        <f t="shared" si="1554"/>
        <v>0</v>
      </c>
      <c r="AL448" s="109"/>
      <c r="AM448" s="117">
        <f t="shared" si="1555"/>
        <v>0</v>
      </c>
      <c r="AN448" s="104"/>
      <c r="AO448" s="117">
        <f t="shared" si="1556"/>
        <v>0</v>
      </c>
      <c r="AP448" s="104"/>
      <c r="AQ448" s="104"/>
      <c r="AR448" s="104"/>
      <c r="AS448" s="104"/>
      <c r="AT448" s="104"/>
      <c r="AU448" s="104"/>
      <c r="AV448" s="88" t="e">
        <f>AU448-#REF!</f>
        <v>#REF!</v>
      </c>
      <c r="AW448" s="104">
        <v>0</v>
      </c>
      <c r="AX448" s="117"/>
      <c r="AY448" s="104"/>
      <c r="AZ448" s="104"/>
      <c r="BA448" s="104"/>
      <c r="BB448" s="104"/>
      <c r="BC448" s="104"/>
      <c r="BD448" s="104"/>
      <c r="BE448" s="104"/>
      <c r="BF448" s="104"/>
      <c r="BG448" s="104"/>
      <c r="BH448" s="104"/>
      <c r="BI448" s="104"/>
      <c r="BJ448" s="108"/>
      <c r="BK448" s="104"/>
      <c r="BL448" s="117"/>
      <c r="BM448" s="104"/>
      <c r="BN448" s="104"/>
      <c r="BO448" s="104"/>
      <c r="BP448" s="104"/>
      <c r="BQ448" s="104"/>
      <c r="BR448" s="104"/>
      <c r="BS448" s="104"/>
      <c r="BT448" s="104"/>
      <c r="BU448" s="104"/>
      <c r="BV448" s="104"/>
      <c r="BW448" s="104"/>
      <c r="BX448" s="104"/>
      <c r="BY448" s="104"/>
      <c r="BZ448" s="117"/>
      <c r="CA448" s="104"/>
      <c r="CB448" s="104"/>
      <c r="CC448" s="104"/>
      <c r="CD448" s="104"/>
      <c r="CE448" s="109">
        <v>48</v>
      </c>
      <c r="CF448" s="117">
        <f t="shared" si="1558"/>
        <v>2660531.1588710397</v>
      </c>
      <c r="CG448" s="104"/>
      <c r="CH448" s="108"/>
      <c r="CI448" s="104"/>
      <c r="CJ448" s="104"/>
      <c r="CK448" s="110"/>
      <c r="CL448" s="104"/>
      <c r="CM448" s="104"/>
      <c r="CN448" s="104"/>
      <c r="CO448" s="104"/>
      <c r="CP448" s="104"/>
      <c r="CQ448" s="104"/>
      <c r="CR448" s="117"/>
      <c r="CS448" s="104"/>
      <c r="CT448" s="104"/>
      <c r="CU448" s="105">
        <f t="shared" si="1432"/>
        <v>148</v>
      </c>
      <c r="CV448" s="118">
        <f t="shared" si="1433"/>
        <v>8019638.7163110394</v>
      </c>
    </row>
    <row r="449" spans="1:100" s="6" customFormat="1" ht="75" x14ac:dyDescent="0.25">
      <c r="A449" s="76"/>
      <c r="B449" s="98">
        <v>400</v>
      </c>
      <c r="C449" s="212" t="s">
        <v>979</v>
      </c>
      <c r="D449" s="231" t="s">
        <v>980</v>
      </c>
      <c r="E449" s="80">
        <v>28004</v>
      </c>
      <c r="F449" s="232">
        <v>2.14</v>
      </c>
      <c r="G449" s="89">
        <v>1</v>
      </c>
      <c r="H449" s="90"/>
      <c r="I449" s="90"/>
      <c r="J449" s="90"/>
      <c r="K449" s="235">
        <v>0.1094</v>
      </c>
      <c r="L449" s="91">
        <v>1.4</v>
      </c>
      <c r="M449" s="91">
        <v>1.68</v>
      </c>
      <c r="N449" s="91">
        <v>2.23</v>
      </c>
      <c r="O449" s="92">
        <v>2.57</v>
      </c>
      <c r="P449" s="214">
        <v>85</v>
      </c>
      <c r="Q449" s="117">
        <f t="shared" si="1547"/>
        <v>5316837.8717760006</v>
      </c>
      <c r="R449" s="117"/>
      <c r="S449" s="117"/>
      <c r="T449" s="117"/>
      <c r="U449" s="117">
        <f t="shared" si="1557"/>
        <v>0</v>
      </c>
      <c r="V449" s="104"/>
      <c r="W449" s="117">
        <f t="shared" si="1548"/>
        <v>0</v>
      </c>
      <c r="X449" s="104"/>
      <c r="Y449" s="117">
        <f t="shared" si="1549"/>
        <v>0</v>
      </c>
      <c r="Z449" s="104">
        <v>82</v>
      </c>
      <c r="AA449" s="117">
        <f>(Z449*$E449*$F449*((1-$K449)+$K449*$L449*$G449))</f>
        <v>5129184.7704192</v>
      </c>
      <c r="AB449" s="104"/>
      <c r="AC449" s="104"/>
      <c r="AD449" s="104"/>
      <c r="AE449" s="117">
        <f t="shared" si="1559"/>
        <v>0</v>
      </c>
      <c r="AF449" s="104">
        <v>0</v>
      </c>
      <c r="AG449" s="117">
        <f t="shared" si="1552"/>
        <v>0</v>
      </c>
      <c r="AH449" s="104"/>
      <c r="AI449" s="117">
        <f t="shared" si="1553"/>
        <v>0</v>
      </c>
      <c r="AJ449" s="104"/>
      <c r="AK449" s="117">
        <f t="shared" si="1554"/>
        <v>0</v>
      </c>
      <c r="AL449" s="109"/>
      <c r="AM449" s="117">
        <f t="shared" si="1555"/>
        <v>0</v>
      </c>
      <c r="AN449" s="104"/>
      <c r="AO449" s="117">
        <f t="shared" si="1556"/>
        <v>0</v>
      </c>
      <c r="AP449" s="104"/>
      <c r="AQ449" s="104"/>
      <c r="AR449" s="104"/>
      <c r="AS449" s="104"/>
      <c r="AT449" s="104"/>
      <c r="AU449" s="104"/>
      <c r="AV449" s="88" t="e">
        <f>AU449-#REF!</f>
        <v>#REF!</v>
      </c>
      <c r="AW449" s="104">
        <v>0</v>
      </c>
      <c r="AX449" s="117"/>
      <c r="AY449" s="104"/>
      <c r="AZ449" s="104"/>
      <c r="BA449" s="104"/>
      <c r="BB449" s="104"/>
      <c r="BC449" s="104"/>
      <c r="BD449" s="104"/>
      <c r="BE449" s="104"/>
      <c r="BF449" s="104"/>
      <c r="BG449" s="104"/>
      <c r="BH449" s="104"/>
      <c r="BI449" s="104"/>
      <c r="BJ449" s="108"/>
      <c r="BK449" s="104"/>
      <c r="BL449" s="117"/>
      <c r="BM449" s="104">
        <v>45</v>
      </c>
      <c r="BN449" s="117">
        <f>(BM449*$E449*$F449*((1-$K449)+$K449*$G449*$L449))</f>
        <v>2814796.5203520004</v>
      </c>
      <c r="BO449" s="104"/>
      <c r="BP449" s="104"/>
      <c r="BQ449" s="104"/>
      <c r="BR449" s="104"/>
      <c r="BS449" s="104"/>
      <c r="BT449" s="104"/>
      <c r="BU449" s="104"/>
      <c r="BV449" s="104"/>
      <c r="BW449" s="104"/>
      <c r="BX449" s="104"/>
      <c r="BY449" s="104"/>
      <c r="BZ449" s="117"/>
      <c r="CA449" s="104"/>
      <c r="CB449" s="104"/>
      <c r="CC449" s="104"/>
      <c r="CD449" s="104"/>
      <c r="CE449" s="109"/>
      <c r="CF449" s="117">
        <f t="shared" si="1558"/>
        <v>0</v>
      </c>
      <c r="CG449" s="104"/>
      <c r="CH449" s="108"/>
      <c r="CI449" s="104"/>
      <c r="CJ449" s="104"/>
      <c r="CK449" s="110"/>
      <c r="CL449" s="104"/>
      <c r="CM449" s="104"/>
      <c r="CN449" s="104"/>
      <c r="CO449" s="104"/>
      <c r="CP449" s="104"/>
      <c r="CQ449" s="104"/>
      <c r="CR449" s="117"/>
      <c r="CS449" s="104"/>
      <c r="CT449" s="104"/>
      <c r="CU449" s="105">
        <f t="shared" si="1432"/>
        <v>212</v>
      </c>
      <c r="CV449" s="118">
        <f t="shared" si="1433"/>
        <v>13260819.162547201</v>
      </c>
    </row>
    <row r="450" spans="1:100" s="6" customFormat="1" ht="75" x14ac:dyDescent="0.25">
      <c r="A450" s="76"/>
      <c r="B450" s="98">
        <v>401</v>
      </c>
      <c r="C450" s="212" t="s">
        <v>981</v>
      </c>
      <c r="D450" s="231" t="s">
        <v>982</v>
      </c>
      <c r="E450" s="80">
        <v>28004</v>
      </c>
      <c r="F450" s="232">
        <v>2.4900000000000002</v>
      </c>
      <c r="G450" s="89">
        <v>1</v>
      </c>
      <c r="H450" s="90"/>
      <c r="I450" s="90"/>
      <c r="J450" s="90"/>
      <c r="K450" s="235">
        <v>9.4600000000000004E-2</v>
      </c>
      <c r="L450" s="91">
        <v>1.4</v>
      </c>
      <c r="M450" s="91">
        <v>1.68</v>
      </c>
      <c r="N450" s="91">
        <v>2.23</v>
      </c>
      <c r="O450" s="92">
        <v>2.57</v>
      </c>
      <c r="P450" s="214">
        <v>60</v>
      </c>
      <c r="Q450" s="117">
        <f t="shared" si="1547"/>
        <v>4342112.5011840006</v>
      </c>
      <c r="R450" s="117"/>
      <c r="S450" s="117"/>
      <c r="T450" s="117"/>
      <c r="U450" s="117">
        <f t="shared" si="1557"/>
        <v>0</v>
      </c>
      <c r="V450" s="104"/>
      <c r="W450" s="117">
        <f t="shared" si="1548"/>
        <v>0</v>
      </c>
      <c r="X450" s="104"/>
      <c r="Y450" s="117">
        <f t="shared" si="1549"/>
        <v>0</v>
      </c>
      <c r="Z450" s="104"/>
      <c r="AA450" s="117">
        <f t="shared" si="1550"/>
        <v>0</v>
      </c>
      <c r="AB450" s="104"/>
      <c r="AC450" s="104"/>
      <c r="AD450" s="104"/>
      <c r="AE450" s="117">
        <f t="shared" si="1559"/>
        <v>0</v>
      </c>
      <c r="AF450" s="104">
        <v>0</v>
      </c>
      <c r="AG450" s="117">
        <f t="shared" si="1552"/>
        <v>0</v>
      </c>
      <c r="AH450" s="104"/>
      <c r="AI450" s="117">
        <f t="shared" si="1553"/>
        <v>0</v>
      </c>
      <c r="AJ450" s="104"/>
      <c r="AK450" s="117">
        <f t="shared" si="1554"/>
        <v>0</v>
      </c>
      <c r="AL450" s="109"/>
      <c r="AM450" s="117">
        <f t="shared" si="1555"/>
        <v>0</v>
      </c>
      <c r="AN450" s="104"/>
      <c r="AO450" s="117">
        <f t="shared" si="1556"/>
        <v>0</v>
      </c>
      <c r="AP450" s="104"/>
      <c r="AQ450" s="104"/>
      <c r="AR450" s="104"/>
      <c r="AS450" s="104"/>
      <c r="AT450" s="104"/>
      <c r="AU450" s="104"/>
      <c r="AV450" s="88" t="e">
        <f>AU450-#REF!</f>
        <v>#REF!</v>
      </c>
      <c r="AW450" s="104">
        <v>0</v>
      </c>
      <c r="AX450" s="117"/>
      <c r="AY450" s="104"/>
      <c r="AZ450" s="104"/>
      <c r="BA450" s="104"/>
      <c r="BB450" s="104"/>
      <c r="BC450" s="104"/>
      <c r="BD450" s="104"/>
      <c r="BE450" s="104"/>
      <c r="BF450" s="104"/>
      <c r="BG450" s="104"/>
      <c r="BH450" s="104"/>
      <c r="BI450" s="104"/>
      <c r="BJ450" s="108"/>
      <c r="BK450" s="104"/>
      <c r="BL450" s="117"/>
      <c r="BM450" s="104"/>
      <c r="BN450" s="104"/>
      <c r="BO450" s="104"/>
      <c r="BP450" s="104"/>
      <c r="BQ450" s="104"/>
      <c r="BR450" s="104"/>
      <c r="BS450" s="104"/>
      <c r="BT450" s="104"/>
      <c r="BU450" s="104"/>
      <c r="BV450" s="104"/>
      <c r="BW450" s="104"/>
      <c r="BX450" s="104"/>
      <c r="BY450" s="104"/>
      <c r="BZ450" s="117"/>
      <c r="CA450" s="104"/>
      <c r="CB450" s="104"/>
      <c r="CC450" s="104"/>
      <c r="CD450" s="104"/>
      <c r="CE450" s="109">
        <v>124</v>
      </c>
      <c r="CF450" s="117">
        <f>(CE450*$E450*$F450*((1-$K450)+$K450*$M450*$G450))</f>
        <v>9202728.0594931208</v>
      </c>
      <c r="CG450" s="104"/>
      <c r="CH450" s="108"/>
      <c r="CI450" s="104"/>
      <c r="CJ450" s="104"/>
      <c r="CK450" s="110"/>
      <c r="CL450" s="104"/>
      <c r="CM450" s="104"/>
      <c r="CN450" s="104"/>
      <c r="CO450" s="104"/>
      <c r="CP450" s="104"/>
      <c r="CQ450" s="104"/>
      <c r="CR450" s="117"/>
      <c r="CS450" s="104"/>
      <c r="CT450" s="104"/>
      <c r="CU450" s="105">
        <f t="shared" si="1432"/>
        <v>184</v>
      </c>
      <c r="CV450" s="118">
        <f t="shared" si="1433"/>
        <v>13544840.560677122</v>
      </c>
    </row>
    <row r="451" spans="1:100" s="6" customFormat="1" ht="75" x14ac:dyDescent="0.25">
      <c r="A451" s="76"/>
      <c r="B451" s="98">
        <v>402</v>
      </c>
      <c r="C451" s="212" t="s">
        <v>983</v>
      </c>
      <c r="D451" s="231" t="s">
        <v>984</v>
      </c>
      <c r="E451" s="80">
        <v>28004</v>
      </c>
      <c r="F451" s="232">
        <v>3.01</v>
      </c>
      <c r="G451" s="89">
        <v>1</v>
      </c>
      <c r="H451" s="90"/>
      <c r="I451" s="90"/>
      <c r="J451" s="90"/>
      <c r="K451" s="235">
        <v>7.8299999999999995E-2</v>
      </c>
      <c r="L451" s="91">
        <v>1.4</v>
      </c>
      <c r="M451" s="91">
        <v>1.68</v>
      </c>
      <c r="N451" s="91">
        <v>2.23</v>
      </c>
      <c r="O451" s="92">
        <v>2.57</v>
      </c>
      <c r="P451" s="214">
        <v>2</v>
      </c>
      <c r="Q451" s="117">
        <f t="shared" si="1547"/>
        <v>173864.1333856</v>
      </c>
      <c r="R451" s="117"/>
      <c r="S451" s="117"/>
      <c r="T451" s="117"/>
      <c r="U451" s="117">
        <f t="shared" si="1557"/>
        <v>0</v>
      </c>
      <c r="V451" s="104"/>
      <c r="W451" s="117">
        <f t="shared" si="1548"/>
        <v>0</v>
      </c>
      <c r="X451" s="104"/>
      <c r="Y451" s="117">
        <f t="shared" si="1549"/>
        <v>0</v>
      </c>
      <c r="Z451" s="104">
        <v>92</v>
      </c>
      <c r="AA451" s="117">
        <f>(Z451*$E451*$F451*((1-$K451)+$K451*$L451*$G451))</f>
        <v>7997750.1357375998</v>
      </c>
      <c r="AB451" s="104"/>
      <c r="AC451" s="104"/>
      <c r="AD451" s="104"/>
      <c r="AE451" s="117">
        <f t="shared" si="1559"/>
        <v>0</v>
      </c>
      <c r="AF451" s="104">
        <v>0</v>
      </c>
      <c r="AG451" s="117">
        <f t="shared" si="1552"/>
        <v>0</v>
      </c>
      <c r="AH451" s="104"/>
      <c r="AI451" s="117">
        <f t="shared" si="1553"/>
        <v>0</v>
      </c>
      <c r="AJ451" s="104"/>
      <c r="AK451" s="117">
        <f t="shared" si="1554"/>
        <v>0</v>
      </c>
      <c r="AL451" s="109"/>
      <c r="AM451" s="117">
        <f t="shared" si="1555"/>
        <v>0</v>
      </c>
      <c r="AN451" s="104"/>
      <c r="AO451" s="117">
        <f t="shared" si="1556"/>
        <v>0</v>
      </c>
      <c r="AP451" s="104"/>
      <c r="AQ451" s="104"/>
      <c r="AR451" s="104"/>
      <c r="AS451" s="104"/>
      <c r="AT451" s="104"/>
      <c r="AU451" s="104"/>
      <c r="AV451" s="88" t="e">
        <f>AU451-#REF!</f>
        <v>#REF!</v>
      </c>
      <c r="AW451" s="104">
        <v>0</v>
      </c>
      <c r="AX451" s="117"/>
      <c r="AY451" s="104"/>
      <c r="AZ451" s="104"/>
      <c r="BA451" s="104"/>
      <c r="BB451" s="104"/>
      <c r="BC451" s="104"/>
      <c r="BD451" s="104"/>
      <c r="BE451" s="104"/>
      <c r="BF451" s="104"/>
      <c r="BG451" s="104"/>
      <c r="BH451" s="104"/>
      <c r="BI451" s="104"/>
      <c r="BJ451" s="108"/>
      <c r="BK451" s="104"/>
      <c r="BL451" s="117"/>
      <c r="BM451" s="104"/>
      <c r="BN451" s="104"/>
      <c r="BO451" s="104"/>
      <c r="BP451" s="104"/>
      <c r="BQ451" s="104"/>
      <c r="BR451" s="104"/>
      <c r="BS451" s="104"/>
      <c r="BT451" s="104"/>
      <c r="BU451" s="104"/>
      <c r="BV451" s="104"/>
      <c r="BW451" s="104"/>
      <c r="BX451" s="104"/>
      <c r="BY451" s="104"/>
      <c r="BZ451" s="117"/>
      <c r="CA451" s="104"/>
      <c r="CB451" s="104"/>
      <c r="CC451" s="104"/>
      <c r="CD451" s="104"/>
      <c r="CE451" s="109"/>
      <c r="CF451" s="117">
        <f>(CE451*$E451*$F451*((1-$K451)+$K451*$M451*$G451))</f>
        <v>0</v>
      </c>
      <c r="CG451" s="104"/>
      <c r="CH451" s="108"/>
      <c r="CI451" s="104"/>
      <c r="CJ451" s="104"/>
      <c r="CK451" s="110"/>
      <c r="CL451" s="104"/>
      <c r="CM451" s="104"/>
      <c r="CN451" s="104"/>
      <c r="CO451" s="104"/>
      <c r="CP451" s="104"/>
      <c r="CQ451" s="104"/>
      <c r="CR451" s="117"/>
      <c r="CS451" s="104"/>
      <c r="CT451" s="104"/>
      <c r="CU451" s="105">
        <f t="shared" si="1432"/>
        <v>94</v>
      </c>
      <c r="CV451" s="118">
        <f t="shared" si="1433"/>
        <v>8171614.2691231994</v>
      </c>
    </row>
    <row r="452" spans="1:100" s="6" customFormat="1" ht="75" x14ac:dyDescent="0.25">
      <c r="A452" s="76"/>
      <c r="B452" s="98">
        <v>403</v>
      </c>
      <c r="C452" s="212" t="s">
        <v>985</v>
      </c>
      <c r="D452" s="231" t="s">
        <v>986</v>
      </c>
      <c r="E452" s="80">
        <v>28004</v>
      </c>
      <c r="F452" s="232">
        <v>3.21</v>
      </c>
      <c r="G452" s="89">
        <v>1</v>
      </c>
      <c r="H452" s="90"/>
      <c r="I452" s="90"/>
      <c r="J452" s="90"/>
      <c r="K452" s="235">
        <v>7.3200000000000001E-2</v>
      </c>
      <c r="L452" s="91">
        <v>1.4</v>
      </c>
      <c r="M452" s="91">
        <v>1.68</v>
      </c>
      <c r="N452" s="91">
        <v>2.23</v>
      </c>
      <c r="O452" s="92">
        <v>2.57</v>
      </c>
      <c r="P452" s="214">
        <v>0</v>
      </c>
      <c r="Q452" s="117">
        <f t="shared" si="1547"/>
        <v>0</v>
      </c>
      <c r="R452" s="117"/>
      <c r="S452" s="117"/>
      <c r="T452" s="117"/>
      <c r="U452" s="117">
        <f t="shared" si="1557"/>
        <v>0</v>
      </c>
      <c r="V452" s="104"/>
      <c r="W452" s="117">
        <f t="shared" si="1548"/>
        <v>0</v>
      </c>
      <c r="X452" s="104"/>
      <c r="Y452" s="117">
        <f t="shared" si="1549"/>
        <v>0</v>
      </c>
      <c r="Z452" s="104"/>
      <c r="AA452" s="117">
        <f t="shared" si="1550"/>
        <v>0</v>
      </c>
      <c r="AB452" s="104"/>
      <c r="AC452" s="104"/>
      <c r="AD452" s="104"/>
      <c r="AE452" s="117">
        <f t="shared" si="1559"/>
        <v>0</v>
      </c>
      <c r="AF452" s="104">
        <v>0</v>
      </c>
      <c r="AG452" s="117">
        <f t="shared" si="1552"/>
        <v>0</v>
      </c>
      <c r="AH452" s="104"/>
      <c r="AI452" s="117">
        <f t="shared" si="1553"/>
        <v>0</v>
      </c>
      <c r="AJ452" s="104"/>
      <c r="AK452" s="117">
        <f t="shared" si="1554"/>
        <v>0</v>
      </c>
      <c r="AL452" s="109"/>
      <c r="AM452" s="117">
        <f t="shared" si="1555"/>
        <v>0</v>
      </c>
      <c r="AN452" s="104"/>
      <c r="AO452" s="117">
        <f t="shared" si="1556"/>
        <v>0</v>
      </c>
      <c r="AP452" s="104"/>
      <c r="AQ452" s="104"/>
      <c r="AR452" s="104"/>
      <c r="AS452" s="104"/>
      <c r="AT452" s="104"/>
      <c r="AU452" s="104"/>
      <c r="AV452" s="88" t="e">
        <f>AU452-#REF!</f>
        <v>#REF!</v>
      </c>
      <c r="AW452" s="104">
        <v>0</v>
      </c>
      <c r="AX452" s="117"/>
      <c r="AY452" s="104"/>
      <c r="AZ452" s="104"/>
      <c r="BA452" s="104"/>
      <c r="BB452" s="104"/>
      <c r="BC452" s="104"/>
      <c r="BD452" s="104"/>
      <c r="BE452" s="104"/>
      <c r="BF452" s="104"/>
      <c r="BG452" s="104"/>
      <c r="BH452" s="104"/>
      <c r="BI452" s="104"/>
      <c r="BJ452" s="108"/>
      <c r="BK452" s="104"/>
      <c r="BL452" s="117"/>
      <c r="BM452" s="104"/>
      <c r="BN452" s="104"/>
      <c r="BO452" s="104"/>
      <c r="BP452" s="104"/>
      <c r="BQ452" s="104"/>
      <c r="BR452" s="104"/>
      <c r="BS452" s="104"/>
      <c r="BT452" s="104"/>
      <c r="BU452" s="104"/>
      <c r="BV452" s="104"/>
      <c r="BW452" s="104"/>
      <c r="BX452" s="104"/>
      <c r="BY452" s="104"/>
      <c r="BZ452" s="117"/>
      <c r="CA452" s="104"/>
      <c r="CB452" s="104"/>
      <c r="CC452" s="104"/>
      <c r="CD452" s="104"/>
      <c r="CE452" s="109">
        <v>8</v>
      </c>
      <c r="CF452" s="117">
        <f t="shared" si="1558"/>
        <v>754938.76803071995</v>
      </c>
      <c r="CG452" s="104"/>
      <c r="CH452" s="108"/>
      <c r="CI452" s="104"/>
      <c r="CJ452" s="104"/>
      <c r="CK452" s="110"/>
      <c r="CL452" s="104"/>
      <c r="CM452" s="104"/>
      <c r="CN452" s="104"/>
      <c r="CO452" s="104"/>
      <c r="CP452" s="104"/>
      <c r="CQ452" s="104"/>
      <c r="CR452" s="117"/>
      <c r="CS452" s="104"/>
      <c r="CT452" s="104"/>
      <c r="CU452" s="105">
        <f t="shared" si="1432"/>
        <v>8</v>
      </c>
      <c r="CV452" s="118">
        <f t="shared" si="1433"/>
        <v>754938.76803071995</v>
      </c>
    </row>
    <row r="453" spans="1:100" s="6" customFormat="1" ht="75" x14ac:dyDescent="0.25">
      <c r="A453" s="76"/>
      <c r="B453" s="98">
        <v>404</v>
      </c>
      <c r="C453" s="212" t="s">
        <v>987</v>
      </c>
      <c r="D453" s="231" t="s">
        <v>988</v>
      </c>
      <c r="E453" s="80">
        <v>28004</v>
      </c>
      <c r="F453" s="232">
        <v>4.2</v>
      </c>
      <c r="G453" s="89">
        <v>1</v>
      </c>
      <c r="H453" s="90"/>
      <c r="I453" s="90"/>
      <c r="J453" s="90"/>
      <c r="K453" s="235">
        <v>5.6099999999999997E-2</v>
      </c>
      <c r="L453" s="91">
        <v>1.4</v>
      </c>
      <c r="M453" s="91">
        <v>1.68</v>
      </c>
      <c r="N453" s="91">
        <v>2.23</v>
      </c>
      <c r="O453" s="92">
        <v>2.57</v>
      </c>
      <c r="P453" s="214">
        <v>50</v>
      </c>
      <c r="Q453" s="117">
        <f t="shared" si="1547"/>
        <v>6012806.0496000005</v>
      </c>
      <c r="R453" s="104">
        <v>20</v>
      </c>
      <c r="S453" s="117">
        <f>(R453*$E453*$F453*((1-$K453)+$K453*$L453*$G453))</f>
        <v>2405122.4198400001</v>
      </c>
      <c r="T453" s="117"/>
      <c r="U453" s="117">
        <f t="shared" si="1557"/>
        <v>0</v>
      </c>
      <c r="V453" s="104"/>
      <c r="W453" s="117">
        <f t="shared" si="1548"/>
        <v>0</v>
      </c>
      <c r="X453" s="104"/>
      <c r="Y453" s="117">
        <f t="shared" si="1549"/>
        <v>0</v>
      </c>
      <c r="Z453" s="104">
        <v>63</v>
      </c>
      <c r="AA453" s="117">
        <f t="shared" si="1550"/>
        <v>7576135.6224960005</v>
      </c>
      <c r="AB453" s="104"/>
      <c r="AC453" s="104"/>
      <c r="AD453" s="104"/>
      <c r="AE453" s="117">
        <f t="shared" si="1559"/>
        <v>0</v>
      </c>
      <c r="AF453" s="104">
        <v>0</v>
      </c>
      <c r="AG453" s="117">
        <f t="shared" si="1552"/>
        <v>0</v>
      </c>
      <c r="AH453" s="104"/>
      <c r="AI453" s="117">
        <f t="shared" si="1553"/>
        <v>0</v>
      </c>
      <c r="AJ453" s="104"/>
      <c r="AK453" s="117">
        <f t="shared" si="1554"/>
        <v>0</v>
      </c>
      <c r="AL453" s="109"/>
      <c r="AM453" s="117">
        <f t="shared" si="1555"/>
        <v>0</v>
      </c>
      <c r="AN453" s="104">
        <v>3</v>
      </c>
      <c r="AO453" s="117">
        <f>(AN453*$E453*$F453*((1-$K453)+$K453*$M453*$G453))</f>
        <v>366310.93705920008</v>
      </c>
      <c r="AP453" s="104"/>
      <c r="AQ453" s="104"/>
      <c r="AR453" s="104"/>
      <c r="AS453" s="104"/>
      <c r="AT453" s="104"/>
      <c r="AU453" s="104"/>
      <c r="AV453" s="88" t="e">
        <f>AU453-#REF!</f>
        <v>#REF!</v>
      </c>
      <c r="AW453" s="104">
        <v>0</v>
      </c>
      <c r="AX453" s="117"/>
      <c r="AY453" s="104"/>
      <c r="AZ453" s="104"/>
      <c r="BA453" s="104"/>
      <c r="BB453" s="104"/>
      <c r="BC453" s="104"/>
      <c r="BD453" s="104"/>
      <c r="BE453" s="104"/>
      <c r="BF453" s="104"/>
      <c r="BG453" s="104"/>
      <c r="BH453" s="104"/>
      <c r="BI453" s="104"/>
      <c r="BJ453" s="108"/>
      <c r="BK453" s="104"/>
      <c r="BL453" s="117"/>
      <c r="BM453" s="104"/>
      <c r="BN453" s="104"/>
      <c r="BO453" s="104"/>
      <c r="BP453" s="104"/>
      <c r="BQ453" s="104"/>
      <c r="BR453" s="104"/>
      <c r="BS453" s="104"/>
      <c r="BT453" s="104"/>
      <c r="BU453" s="104"/>
      <c r="BV453" s="104"/>
      <c r="BW453" s="104"/>
      <c r="BX453" s="104"/>
      <c r="BY453" s="104"/>
      <c r="BZ453" s="117"/>
      <c r="CA453" s="104"/>
      <c r="CB453" s="104"/>
      <c r="CC453" s="104"/>
      <c r="CD453" s="104"/>
      <c r="CE453" s="109">
        <v>6</v>
      </c>
      <c r="CF453" s="117">
        <f>(CE453*$E453*$F453*((1-$K453)+$K453*$M453*$G453))</f>
        <v>732621.87411840016</v>
      </c>
      <c r="CG453" s="104"/>
      <c r="CH453" s="108"/>
      <c r="CI453" s="104"/>
      <c r="CJ453" s="104"/>
      <c r="CK453" s="110"/>
      <c r="CL453" s="104"/>
      <c r="CM453" s="104"/>
      <c r="CN453" s="104"/>
      <c r="CO453" s="104"/>
      <c r="CP453" s="104"/>
      <c r="CQ453" s="104"/>
      <c r="CR453" s="117"/>
      <c r="CS453" s="104"/>
      <c r="CT453" s="104"/>
      <c r="CU453" s="105">
        <f t="shared" si="1432"/>
        <v>142</v>
      </c>
      <c r="CV453" s="118">
        <f t="shared" si="1433"/>
        <v>17092996.9031136</v>
      </c>
    </row>
    <row r="454" spans="1:100" s="6" customFormat="1" ht="62.25" customHeight="1" x14ac:dyDescent="0.25">
      <c r="A454" s="76"/>
      <c r="B454" s="98">
        <v>405</v>
      </c>
      <c r="C454" s="212" t="s">
        <v>989</v>
      </c>
      <c r="D454" s="231" t="s">
        <v>990</v>
      </c>
      <c r="E454" s="80">
        <v>28004</v>
      </c>
      <c r="F454" s="232">
        <v>5.17</v>
      </c>
      <c r="G454" s="89">
        <v>1</v>
      </c>
      <c r="H454" s="90"/>
      <c r="I454" s="90"/>
      <c r="J454" s="90"/>
      <c r="K454" s="235">
        <v>4.5499999999999999E-2</v>
      </c>
      <c r="L454" s="91">
        <v>1.4</v>
      </c>
      <c r="M454" s="91">
        <v>1.68</v>
      </c>
      <c r="N454" s="91">
        <v>2.23</v>
      </c>
      <c r="O454" s="92">
        <v>2.57</v>
      </c>
      <c r="P454" s="214">
        <v>10</v>
      </c>
      <c r="Q454" s="117">
        <f t="shared" si="1547"/>
        <v>1474156.8837600001</v>
      </c>
      <c r="R454" s="117"/>
      <c r="S454" s="117"/>
      <c r="T454" s="117"/>
      <c r="U454" s="117">
        <f t="shared" si="1557"/>
        <v>0</v>
      </c>
      <c r="V454" s="104"/>
      <c r="W454" s="117">
        <f t="shared" si="1548"/>
        <v>0</v>
      </c>
      <c r="X454" s="104"/>
      <c r="Y454" s="117">
        <f t="shared" si="1549"/>
        <v>0</v>
      </c>
      <c r="Z454" s="104">
        <v>84</v>
      </c>
      <c r="AA454" s="117">
        <f>(Z454*$E454*$F454*((1-$K454)+$K454*$L454*$G454))</f>
        <v>12382917.823584</v>
      </c>
      <c r="AB454" s="104"/>
      <c r="AC454" s="104"/>
      <c r="AD454" s="104"/>
      <c r="AE454" s="117">
        <f t="shared" si="1559"/>
        <v>0</v>
      </c>
      <c r="AF454" s="104">
        <v>0</v>
      </c>
      <c r="AG454" s="117">
        <f t="shared" si="1552"/>
        <v>0</v>
      </c>
      <c r="AH454" s="104"/>
      <c r="AI454" s="117">
        <f t="shared" si="1553"/>
        <v>0</v>
      </c>
      <c r="AJ454" s="104"/>
      <c r="AK454" s="117">
        <f t="shared" si="1554"/>
        <v>0</v>
      </c>
      <c r="AL454" s="109"/>
      <c r="AM454" s="117">
        <f t="shared" si="1555"/>
        <v>0</v>
      </c>
      <c r="AN454" s="104"/>
      <c r="AO454" s="117">
        <f t="shared" si="1556"/>
        <v>0</v>
      </c>
      <c r="AP454" s="104"/>
      <c r="AQ454" s="104"/>
      <c r="AR454" s="104"/>
      <c r="AS454" s="104"/>
      <c r="AT454" s="104"/>
      <c r="AU454" s="104"/>
      <c r="AV454" s="88" t="e">
        <f>AU454-#REF!</f>
        <v>#REF!</v>
      </c>
      <c r="AW454" s="104">
        <v>0</v>
      </c>
      <c r="AX454" s="117"/>
      <c r="AY454" s="104"/>
      <c r="AZ454" s="104"/>
      <c r="BA454" s="104"/>
      <c r="BB454" s="104"/>
      <c r="BC454" s="104"/>
      <c r="BD454" s="104"/>
      <c r="BE454" s="104"/>
      <c r="BF454" s="104"/>
      <c r="BG454" s="104"/>
      <c r="BH454" s="104"/>
      <c r="BI454" s="104"/>
      <c r="BJ454" s="108"/>
      <c r="BK454" s="104"/>
      <c r="BL454" s="117"/>
      <c r="BM454" s="104"/>
      <c r="BN454" s="104"/>
      <c r="BO454" s="104"/>
      <c r="BP454" s="104"/>
      <c r="BQ454" s="104"/>
      <c r="BR454" s="104"/>
      <c r="BS454" s="104"/>
      <c r="BT454" s="104"/>
      <c r="BU454" s="104"/>
      <c r="BV454" s="104"/>
      <c r="BW454" s="104"/>
      <c r="BX454" s="104"/>
      <c r="BY454" s="104"/>
      <c r="BZ454" s="117"/>
      <c r="CA454" s="104"/>
      <c r="CB454" s="104"/>
      <c r="CC454" s="104"/>
      <c r="CD454" s="104"/>
      <c r="CE454" s="109"/>
      <c r="CF454" s="117">
        <f t="shared" si="1558"/>
        <v>0</v>
      </c>
      <c r="CG454" s="104"/>
      <c r="CH454" s="108"/>
      <c r="CI454" s="104"/>
      <c r="CJ454" s="104"/>
      <c r="CK454" s="110"/>
      <c r="CL454" s="104"/>
      <c r="CM454" s="104"/>
      <c r="CN454" s="104"/>
      <c r="CO454" s="104"/>
      <c r="CP454" s="104"/>
      <c r="CQ454" s="104"/>
      <c r="CR454" s="117"/>
      <c r="CS454" s="104"/>
      <c r="CT454" s="104"/>
      <c r="CU454" s="105">
        <f t="shared" si="1432"/>
        <v>94</v>
      </c>
      <c r="CV454" s="118">
        <f t="shared" si="1433"/>
        <v>13857074.707343999</v>
      </c>
    </row>
    <row r="455" spans="1:100" s="6" customFormat="1" ht="66.75" customHeight="1" x14ac:dyDescent="0.25">
      <c r="A455" s="76"/>
      <c r="B455" s="98">
        <v>406</v>
      </c>
      <c r="C455" s="212" t="s">
        <v>991</v>
      </c>
      <c r="D455" s="231" t="s">
        <v>992</v>
      </c>
      <c r="E455" s="80">
        <v>28004</v>
      </c>
      <c r="F455" s="232">
        <v>7.31</v>
      </c>
      <c r="G455" s="89">
        <v>1</v>
      </c>
      <c r="H455" s="90"/>
      <c r="I455" s="90"/>
      <c r="J455" s="90"/>
      <c r="K455" s="235">
        <v>3.2099999999999997E-2</v>
      </c>
      <c r="L455" s="91">
        <v>1.4</v>
      </c>
      <c r="M455" s="91">
        <v>1.68</v>
      </c>
      <c r="N455" s="91">
        <v>2.23</v>
      </c>
      <c r="O455" s="92">
        <v>2.57</v>
      </c>
      <c r="P455" s="214">
        <v>1</v>
      </c>
      <c r="Q455" s="117">
        <f t="shared" si="1547"/>
        <v>207337.70664159997</v>
      </c>
      <c r="R455" s="117"/>
      <c r="S455" s="117"/>
      <c r="T455" s="117"/>
      <c r="U455" s="117">
        <f t="shared" si="1557"/>
        <v>0</v>
      </c>
      <c r="V455" s="104"/>
      <c r="W455" s="117">
        <f t="shared" si="1548"/>
        <v>0</v>
      </c>
      <c r="X455" s="104"/>
      <c r="Y455" s="117">
        <f t="shared" si="1549"/>
        <v>0</v>
      </c>
      <c r="Z455" s="104">
        <v>33</v>
      </c>
      <c r="AA455" s="117">
        <f>(Z455*$E455*$F455*((1-$K455)+$K455*$L455*$G455))</f>
        <v>6842144.3191727996</v>
      </c>
      <c r="AB455" s="104"/>
      <c r="AC455" s="104"/>
      <c r="AD455" s="104"/>
      <c r="AE455" s="117">
        <f t="shared" si="1559"/>
        <v>0</v>
      </c>
      <c r="AF455" s="104">
        <v>0</v>
      </c>
      <c r="AG455" s="117">
        <f t="shared" si="1552"/>
        <v>0</v>
      </c>
      <c r="AH455" s="104"/>
      <c r="AI455" s="117">
        <f>(AH455*$E455*$F455*((1-$K455)+$K455*$L455*$G455))</f>
        <v>0</v>
      </c>
      <c r="AJ455" s="104"/>
      <c r="AK455" s="117">
        <f t="shared" si="1554"/>
        <v>0</v>
      </c>
      <c r="AL455" s="109"/>
      <c r="AM455" s="117">
        <f t="shared" si="1555"/>
        <v>0</v>
      </c>
      <c r="AN455" s="104"/>
      <c r="AO455" s="117">
        <f t="shared" si="1556"/>
        <v>0</v>
      </c>
      <c r="AP455" s="104"/>
      <c r="AQ455" s="104"/>
      <c r="AR455" s="104"/>
      <c r="AS455" s="104"/>
      <c r="AT455" s="104"/>
      <c r="AU455" s="104"/>
      <c r="AV455" s="88" t="e">
        <f>AU455-#REF!</f>
        <v>#REF!</v>
      </c>
      <c r="AW455" s="104">
        <v>0</v>
      </c>
      <c r="AX455" s="117"/>
      <c r="AY455" s="104"/>
      <c r="AZ455" s="104"/>
      <c r="BA455" s="104"/>
      <c r="BB455" s="104"/>
      <c r="BC455" s="104"/>
      <c r="BD455" s="104"/>
      <c r="BE455" s="104"/>
      <c r="BF455" s="104"/>
      <c r="BG455" s="104"/>
      <c r="BH455" s="104"/>
      <c r="BI455" s="104"/>
      <c r="BJ455" s="108"/>
      <c r="BK455" s="104"/>
      <c r="BL455" s="117"/>
      <c r="BM455" s="104"/>
      <c r="BN455" s="104"/>
      <c r="BO455" s="104"/>
      <c r="BP455" s="104"/>
      <c r="BQ455" s="104"/>
      <c r="BR455" s="104"/>
      <c r="BS455" s="104"/>
      <c r="BT455" s="104"/>
      <c r="BU455" s="104"/>
      <c r="BV455" s="104"/>
      <c r="BW455" s="104"/>
      <c r="BX455" s="104"/>
      <c r="BY455" s="104"/>
      <c r="BZ455" s="117"/>
      <c r="CA455" s="104"/>
      <c r="CB455" s="104"/>
      <c r="CC455" s="104"/>
      <c r="CD455" s="104"/>
      <c r="CE455" s="109"/>
      <c r="CF455" s="117">
        <f t="shared" si="1558"/>
        <v>0</v>
      </c>
      <c r="CG455" s="104"/>
      <c r="CH455" s="108"/>
      <c r="CI455" s="104"/>
      <c r="CJ455" s="104"/>
      <c r="CK455" s="110"/>
      <c r="CL455" s="104"/>
      <c r="CM455" s="104"/>
      <c r="CN455" s="104"/>
      <c r="CO455" s="104"/>
      <c r="CP455" s="104"/>
      <c r="CQ455" s="104"/>
      <c r="CR455" s="117"/>
      <c r="CS455" s="104"/>
      <c r="CT455" s="104"/>
      <c r="CU455" s="105">
        <f t="shared" si="1432"/>
        <v>34</v>
      </c>
      <c r="CV455" s="118">
        <f t="shared" si="1433"/>
        <v>7049482.0258143991</v>
      </c>
    </row>
    <row r="456" spans="1:100" s="6" customFormat="1" ht="69.75" customHeight="1" x14ac:dyDescent="0.25">
      <c r="A456" s="76"/>
      <c r="B456" s="98">
        <v>407</v>
      </c>
      <c r="C456" s="212" t="s">
        <v>993</v>
      </c>
      <c r="D456" s="231" t="s">
        <v>994</v>
      </c>
      <c r="E456" s="80">
        <v>28004</v>
      </c>
      <c r="F456" s="232">
        <v>13.3</v>
      </c>
      <c r="G456" s="89">
        <v>1</v>
      </c>
      <c r="H456" s="90"/>
      <c r="I456" s="90"/>
      <c r="J456" s="90"/>
      <c r="K456" s="235">
        <v>1.7600000000000001E-2</v>
      </c>
      <c r="L456" s="91">
        <v>1.4</v>
      </c>
      <c r="M456" s="91">
        <v>1.68</v>
      </c>
      <c r="N456" s="91">
        <v>2.23</v>
      </c>
      <c r="O456" s="92">
        <v>2.57</v>
      </c>
      <c r="P456" s="214">
        <v>5</v>
      </c>
      <c r="Q456" s="117">
        <f t="shared" si="1547"/>
        <v>1875376.3526400004</v>
      </c>
      <c r="R456" s="117"/>
      <c r="S456" s="117"/>
      <c r="T456" s="117"/>
      <c r="U456" s="117">
        <f t="shared" si="1557"/>
        <v>0</v>
      </c>
      <c r="V456" s="104"/>
      <c r="W456" s="117">
        <f t="shared" si="1548"/>
        <v>0</v>
      </c>
      <c r="X456" s="104"/>
      <c r="Y456" s="117">
        <f t="shared" si="1549"/>
        <v>0</v>
      </c>
      <c r="Z456" s="104"/>
      <c r="AA456" s="117">
        <f>(Z456*$E456*$F456*((1-$K456)+$K456*$L456*$G456))</f>
        <v>0</v>
      </c>
      <c r="AB456" s="104"/>
      <c r="AC456" s="104"/>
      <c r="AD456" s="104">
        <v>7</v>
      </c>
      <c r="AE456" s="117">
        <f>(AD456*$E456*$F456*((1-$K456)+$K456*$L456*$G456))</f>
        <v>2625526.8936960003</v>
      </c>
      <c r="AF456" s="104">
        <v>0</v>
      </c>
      <c r="AG456" s="117">
        <f t="shared" si="1552"/>
        <v>0</v>
      </c>
      <c r="AH456" s="104"/>
      <c r="AI456" s="117">
        <f t="shared" si="1553"/>
        <v>0</v>
      </c>
      <c r="AJ456" s="104"/>
      <c r="AK456" s="117">
        <f t="shared" si="1554"/>
        <v>0</v>
      </c>
      <c r="AL456" s="109"/>
      <c r="AM456" s="117">
        <f t="shared" si="1555"/>
        <v>0</v>
      </c>
      <c r="AN456" s="104"/>
      <c r="AO456" s="117">
        <f t="shared" si="1556"/>
        <v>0</v>
      </c>
      <c r="AP456" s="104"/>
      <c r="AQ456" s="104"/>
      <c r="AR456" s="104"/>
      <c r="AS456" s="104"/>
      <c r="AT456" s="104"/>
      <c r="AU456" s="104"/>
      <c r="AV456" s="88" t="e">
        <f>AU456-#REF!</f>
        <v>#REF!</v>
      </c>
      <c r="AW456" s="104">
        <v>0</v>
      </c>
      <c r="AX456" s="117"/>
      <c r="AY456" s="104"/>
      <c r="AZ456" s="104"/>
      <c r="BA456" s="104"/>
      <c r="BB456" s="104"/>
      <c r="BC456" s="104"/>
      <c r="BD456" s="104"/>
      <c r="BE456" s="104"/>
      <c r="BF456" s="104"/>
      <c r="BG456" s="104"/>
      <c r="BH456" s="104"/>
      <c r="BI456" s="104"/>
      <c r="BJ456" s="108"/>
      <c r="BK456" s="104"/>
      <c r="BL456" s="117"/>
      <c r="BM456" s="104"/>
      <c r="BN456" s="104"/>
      <c r="BO456" s="104"/>
      <c r="BP456" s="104"/>
      <c r="BQ456" s="104"/>
      <c r="BR456" s="104"/>
      <c r="BS456" s="104"/>
      <c r="BT456" s="104"/>
      <c r="BU456" s="104"/>
      <c r="BV456" s="104"/>
      <c r="BW456" s="104"/>
      <c r="BX456" s="104"/>
      <c r="BY456" s="104"/>
      <c r="BZ456" s="117"/>
      <c r="CA456" s="104"/>
      <c r="CB456" s="104"/>
      <c r="CC456" s="104"/>
      <c r="CD456" s="104"/>
      <c r="CE456" s="109"/>
      <c r="CF456" s="117">
        <f t="shared" si="1558"/>
        <v>0</v>
      </c>
      <c r="CG456" s="104"/>
      <c r="CH456" s="108"/>
      <c r="CI456" s="104"/>
      <c r="CJ456" s="104"/>
      <c r="CK456" s="110"/>
      <c r="CL456" s="104"/>
      <c r="CM456" s="104"/>
      <c r="CN456" s="104"/>
      <c r="CO456" s="104"/>
      <c r="CP456" s="104"/>
      <c r="CQ456" s="104"/>
      <c r="CR456" s="117"/>
      <c r="CS456" s="104"/>
      <c r="CT456" s="104"/>
      <c r="CU456" s="105">
        <f t="shared" si="1432"/>
        <v>12</v>
      </c>
      <c r="CV456" s="118">
        <f t="shared" si="1433"/>
        <v>4500903.246336001</v>
      </c>
    </row>
    <row r="457" spans="1:100" s="6" customFormat="1" ht="62.25" customHeight="1" x14ac:dyDescent="0.25">
      <c r="A457" s="76"/>
      <c r="B457" s="98">
        <v>408</v>
      </c>
      <c r="C457" s="212" t="s">
        <v>995</v>
      </c>
      <c r="D457" s="231" t="s">
        <v>996</v>
      </c>
      <c r="E457" s="80">
        <v>28004</v>
      </c>
      <c r="F457" s="232">
        <v>20.51</v>
      </c>
      <c r="G457" s="89">
        <v>1</v>
      </c>
      <c r="H457" s="90"/>
      <c r="I457" s="90"/>
      <c r="J457" s="90"/>
      <c r="K457" s="235">
        <v>1.14E-2</v>
      </c>
      <c r="L457" s="91">
        <v>1.4</v>
      </c>
      <c r="M457" s="91">
        <v>1.68</v>
      </c>
      <c r="N457" s="91">
        <v>2.23</v>
      </c>
      <c r="O457" s="92">
        <v>2.57</v>
      </c>
      <c r="P457" s="214">
        <v>0</v>
      </c>
      <c r="Q457" s="117">
        <f t="shared" si="1547"/>
        <v>0</v>
      </c>
      <c r="R457" s="117"/>
      <c r="S457" s="117"/>
      <c r="T457" s="117"/>
      <c r="U457" s="117">
        <f t="shared" si="1557"/>
        <v>0</v>
      </c>
      <c r="V457" s="104"/>
      <c r="W457" s="117">
        <f t="shared" si="1548"/>
        <v>0</v>
      </c>
      <c r="X457" s="104"/>
      <c r="Y457" s="117">
        <f t="shared" si="1549"/>
        <v>0</v>
      </c>
      <c r="Z457" s="104"/>
      <c r="AA457" s="117">
        <f t="shared" si="1550"/>
        <v>0</v>
      </c>
      <c r="AB457" s="104"/>
      <c r="AC457" s="104"/>
      <c r="AD457" s="104"/>
      <c r="AE457" s="117">
        <f t="shared" si="1559"/>
        <v>0</v>
      </c>
      <c r="AF457" s="104">
        <v>0</v>
      </c>
      <c r="AG457" s="117">
        <f t="shared" si="1552"/>
        <v>0</v>
      </c>
      <c r="AH457" s="104"/>
      <c r="AI457" s="117">
        <f t="shared" si="1553"/>
        <v>0</v>
      </c>
      <c r="AJ457" s="104"/>
      <c r="AK457" s="117">
        <f t="shared" si="1554"/>
        <v>0</v>
      </c>
      <c r="AL457" s="109"/>
      <c r="AM457" s="117">
        <f t="shared" si="1555"/>
        <v>0</v>
      </c>
      <c r="AN457" s="104"/>
      <c r="AO457" s="117">
        <f t="shared" si="1556"/>
        <v>0</v>
      </c>
      <c r="AP457" s="104"/>
      <c r="AQ457" s="104"/>
      <c r="AR457" s="104"/>
      <c r="AS457" s="104"/>
      <c r="AT457" s="104"/>
      <c r="AU457" s="104"/>
      <c r="AV457" s="88" t="e">
        <f>AU457-#REF!</f>
        <v>#REF!</v>
      </c>
      <c r="AW457" s="104">
        <v>0</v>
      </c>
      <c r="AX457" s="117"/>
      <c r="AY457" s="104"/>
      <c r="AZ457" s="104"/>
      <c r="BA457" s="104"/>
      <c r="BB457" s="104"/>
      <c r="BC457" s="104"/>
      <c r="BD457" s="104"/>
      <c r="BE457" s="104"/>
      <c r="BF457" s="104"/>
      <c r="BG457" s="104"/>
      <c r="BH457" s="104"/>
      <c r="BI457" s="104"/>
      <c r="BJ457" s="108"/>
      <c r="BK457" s="104"/>
      <c r="BL457" s="117"/>
      <c r="BM457" s="104"/>
      <c r="BN457" s="104"/>
      <c r="BO457" s="104"/>
      <c r="BP457" s="104"/>
      <c r="BQ457" s="104"/>
      <c r="BR457" s="104"/>
      <c r="BS457" s="104"/>
      <c r="BT457" s="104"/>
      <c r="BU457" s="104"/>
      <c r="BV457" s="104"/>
      <c r="BW457" s="104"/>
      <c r="BX457" s="104"/>
      <c r="BY457" s="104"/>
      <c r="BZ457" s="117"/>
      <c r="CA457" s="104"/>
      <c r="CB457" s="104"/>
      <c r="CC457" s="104"/>
      <c r="CD457" s="104"/>
      <c r="CE457" s="109"/>
      <c r="CF457" s="117">
        <f t="shared" si="1558"/>
        <v>0</v>
      </c>
      <c r="CG457" s="104"/>
      <c r="CH457" s="108"/>
      <c r="CI457" s="104"/>
      <c r="CJ457" s="104"/>
      <c r="CK457" s="110"/>
      <c r="CL457" s="104"/>
      <c r="CM457" s="104"/>
      <c r="CN457" s="104"/>
      <c r="CO457" s="104"/>
      <c r="CP457" s="104"/>
      <c r="CQ457" s="104"/>
      <c r="CR457" s="117"/>
      <c r="CS457" s="104"/>
      <c r="CT457" s="104"/>
      <c r="CU457" s="105">
        <f t="shared" si="1432"/>
        <v>0</v>
      </c>
      <c r="CV457" s="118">
        <f t="shared" si="1433"/>
        <v>0</v>
      </c>
    </row>
    <row r="458" spans="1:100" s="6" customFormat="1" ht="64.5" customHeight="1" x14ac:dyDescent="0.25">
      <c r="A458" s="76"/>
      <c r="B458" s="98">
        <v>409</v>
      </c>
      <c r="C458" s="212" t="s">
        <v>997</v>
      </c>
      <c r="D458" s="231" t="s">
        <v>998</v>
      </c>
      <c r="E458" s="80">
        <v>28004</v>
      </c>
      <c r="F458" s="232">
        <v>25.9</v>
      </c>
      <c r="G458" s="89">
        <v>1</v>
      </c>
      <c r="H458" s="90"/>
      <c r="I458" s="90"/>
      <c r="J458" s="90"/>
      <c r="K458" s="235">
        <v>8.9999999999999993E-3</v>
      </c>
      <c r="L458" s="91">
        <v>1.4</v>
      </c>
      <c r="M458" s="91">
        <v>1.68</v>
      </c>
      <c r="N458" s="91">
        <v>2.23</v>
      </c>
      <c r="O458" s="92">
        <v>2.57</v>
      </c>
      <c r="P458" s="214">
        <v>0</v>
      </c>
      <c r="Q458" s="117">
        <f t="shared" si="1547"/>
        <v>0</v>
      </c>
      <c r="R458" s="117"/>
      <c r="S458" s="117"/>
      <c r="T458" s="117"/>
      <c r="U458" s="117">
        <f t="shared" si="1557"/>
        <v>0</v>
      </c>
      <c r="V458" s="104"/>
      <c r="W458" s="117">
        <f t="shared" si="1548"/>
        <v>0</v>
      </c>
      <c r="X458" s="104"/>
      <c r="Y458" s="117">
        <f t="shared" si="1549"/>
        <v>0</v>
      </c>
      <c r="Z458" s="104"/>
      <c r="AA458" s="117">
        <f t="shared" si="1550"/>
        <v>0</v>
      </c>
      <c r="AB458" s="104"/>
      <c r="AC458" s="104"/>
      <c r="AD458" s="104"/>
      <c r="AE458" s="117">
        <f t="shared" si="1559"/>
        <v>0</v>
      </c>
      <c r="AF458" s="104">
        <v>0</v>
      </c>
      <c r="AG458" s="117">
        <f t="shared" si="1552"/>
        <v>0</v>
      </c>
      <c r="AH458" s="104"/>
      <c r="AI458" s="117">
        <f t="shared" si="1553"/>
        <v>0</v>
      </c>
      <c r="AJ458" s="104"/>
      <c r="AK458" s="117">
        <f t="shared" si="1554"/>
        <v>0</v>
      </c>
      <c r="AL458" s="109"/>
      <c r="AM458" s="117">
        <f t="shared" si="1555"/>
        <v>0</v>
      </c>
      <c r="AN458" s="104"/>
      <c r="AO458" s="117">
        <f t="shared" si="1556"/>
        <v>0</v>
      </c>
      <c r="AP458" s="104"/>
      <c r="AQ458" s="104"/>
      <c r="AR458" s="104"/>
      <c r="AS458" s="104"/>
      <c r="AT458" s="104"/>
      <c r="AU458" s="104"/>
      <c r="AV458" s="88" t="e">
        <f>AU458-#REF!</f>
        <v>#REF!</v>
      </c>
      <c r="AW458" s="104">
        <v>0</v>
      </c>
      <c r="AX458" s="117"/>
      <c r="AY458" s="104"/>
      <c r="AZ458" s="104"/>
      <c r="BA458" s="104"/>
      <c r="BB458" s="104"/>
      <c r="BC458" s="104"/>
      <c r="BD458" s="104"/>
      <c r="BE458" s="104"/>
      <c r="BF458" s="104"/>
      <c r="BG458" s="104"/>
      <c r="BH458" s="104"/>
      <c r="BI458" s="104"/>
      <c r="BJ458" s="108"/>
      <c r="BK458" s="104"/>
      <c r="BL458" s="117"/>
      <c r="BM458" s="104"/>
      <c r="BN458" s="104"/>
      <c r="BO458" s="104"/>
      <c r="BP458" s="104"/>
      <c r="BQ458" s="104"/>
      <c r="BR458" s="104"/>
      <c r="BS458" s="104"/>
      <c r="BT458" s="104"/>
      <c r="BU458" s="104"/>
      <c r="BV458" s="104"/>
      <c r="BW458" s="104"/>
      <c r="BX458" s="104"/>
      <c r="BY458" s="104"/>
      <c r="BZ458" s="117"/>
      <c r="CA458" s="104"/>
      <c r="CB458" s="104"/>
      <c r="CC458" s="104"/>
      <c r="CD458" s="104"/>
      <c r="CE458" s="109"/>
      <c r="CF458" s="117">
        <f t="shared" si="1558"/>
        <v>0</v>
      </c>
      <c r="CG458" s="104"/>
      <c r="CH458" s="108"/>
      <c r="CI458" s="104"/>
      <c r="CJ458" s="104"/>
      <c r="CK458" s="110"/>
      <c r="CL458" s="104"/>
      <c r="CM458" s="104"/>
      <c r="CN458" s="104"/>
      <c r="CO458" s="104"/>
      <c r="CP458" s="104"/>
      <c r="CQ458" s="104"/>
      <c r="CR458" s="117"/>
      <c r="CS458" s="104"/>
      <c r="CT458" s="104"/>
      <c r="CU458" s="105">
        <f t="shared" si="1432"/>
        <v>0</v>
      </c>
      <c r="CV458" s="118">
        <f t="shared" si="1433"/>
        <v>0</v>
      </c>
    </row>
    <row r="459" spans="1:100" s="6" customFormat="1" ht="66.75" customHeight="1" x14ac:dyDescent="0.25">
      <c r="A459" s="76"/>
      <c r="B459" s="98">
        <v>410</v>
      </c>
      <c r="C459" s="212" t="s">
        <v>999</v>
      </c>
      <c r="D459" s="231" t="s">
        <v>1000</v>
      </c>
      <c r="E459" s="80">
        <v>28004</v>
      </c>
      <c r="F459" s="232">
        <v>41.47</v>
      </c>
      <c r="G459" s="89">
        <v>1</v>
      </c>
      <c r="H459" s="90"/>
      <c r="I459" s="90"/>
      <c r="J459" s="90"/>
      <c r="K459" s="235">
        <v>5.5999999999999999E-3</v>
      </c>
      <c r="L459" s="91">
        <v>1.4</v>
      </c>
      <c r="M459" s="91">
        <v>1.68</v>
      </c>
      <c r="N459" s="91">
        <v>2.23</v>
      </c>
      <c r="O459" s="92">
        <v>2.57</v>
      </c>
      <c r="P459" s="214">
        <v>0</v>
      </c>
      <c r="Q459" s="117">
        <f t="shared" si="1547"/>
        <v>0</v>
      </c>
      <c r="R459" s="117"/>
      <c r="S459" s="117"/>
      <c r="T459" s="117"/>
      <c r="U459" s="117">
        <f t="shared" si="1557"/>
        <v>0</v>
      </c>
      <c r="V459" s="104"/>
      <c r="W459" s="117">
        <f t="shared" si="1548"/>
        <v>0</v>
      </c>
      <c r="X459" s="104"/>
      <c r="Y459" s="117">
        <f t="shared" si="1549"/>
        <v>0</v>
      </c>
      <c r="Z459" s="104"/>
      <c r="AA459" s="117">
        <f t="shared" si="1550"/>
        <v>0</v>
      </c>
      <c r="AB459" s="104"/>
      <c r="AC459" s="104"/>
      <c r="AD459" s="104"/>
      <c r="AE459" s="117">
        <f t="shared" si="1559"/>
        <v>0</v>
      </c>
      <c r="AF459" s="104">
        <v>0</v>
      </c>
      <c r="AG459" s="117">
        <f t="shared" si="1552"/>
        <v>0</v>
      </c>
      <c r="AH459" s="104"/>
      <c r="AI459" s="117">
        <f t="shared" si="1553"/>
        <v>0</v>
      </c>
      <c r="AJ459" s="104"/>
      <c r="AK459" s="117">
        <f t="shared" si="1554"/>
        <v>0</v>
      </c>
      <c r="AL459" s="109"/>
      <c r="AM459" s="117">
        <f t="shared" si="1555"/>
        <v>0</v>
      </c>
      <c r="AN459" s="104"/>
      <c r="AO459" s="117">
        <f t="shared" si="1556"/>
        <v>0</v>
      </c>
      <c r="AP459" s="104"/>
      <c r="AQ459" s="104"/>
      <c r="AR459" s="104"/>
      <c r="AS459" s="104"/>
      <c r="AT459" s="104"/>
      <c r="AU459" s="104"/>
      <c r="AV459" s="88" t="e">
        <f>AU459-#REF!</f>
        <v>#REF!</v>
      </c>
      <c r="AW459" s="104">
        <v>0</v>
      </c>
      <c r="AX459" s="117"/>
      <c r="AY459" s="104"/>
      <c r="AZ459" s="104"/>
      <c r="BA459" s="104"/>
      <c r="BB459" s="104"/>
      <c r="BC459" s="104"/>
      <c r="BD459" s="104"/>
      <c r="BE459" s="104"/>
      <c r="BF459" s="104"/>
      <c r="BG459" s="104"/>
      <c r="BH459" s="104"/>
      <c r="BI459" s="104"/>
      <c r="BJ459" s="108"/>
      <c r="BK459" s="104"/>
      <c r="BL459" s="117"/>
      <c r="BM459" s="104"/>
      <c r="BN459" s="104"/>
      <c r="BO459" s="104"/>
      <c r="BP459" s="104"/>
      <c r="BQ459" s="104"/>
      <c r="BR459" s="104"/>
      <c r="BS459" s="104"/>
      <c r="BT459" s="104"/>
      <c r="BU459" s="104"/>
      <c r="BV459" s="104"/>
      <c r="BW459" s="104"/>
      <c r="BX459" s="104"/>
      <c r="BY459" s="104"/>
      <c r="BZ459" s="117"/>
      <c r="CA459" s="104"/>
      <c r="CB459" s="104"/>
      <c r="CC459" s="104"/>
      <c r="CD459" s="104"/>
      <c r="CE459" s="109"/>
      <c r="CF459" s="117">
        <f t="shared" si="1558"/>
        <v>0</v>
      </c>
      <c r="CG459" s="104"/>
      <c r="CH459" s="108"/>
      <c r="CI459" s="104"/>
      <c r="CJ459" s="104"/>
      <c r="CK459" s="110"/>
      <c r="CL459" s="104"/>
      <c r="CM459" s="104"/>
      <c r="CN459" s="104"/>
      <c r="CO459" s="104"/>
      <c r="CP459" s="104"/>
      <c r="CQ459" s="104"/>
      <c r="CR459" s="117"/>
      <c r="CS459" s="104"/>
      <c r="CT459" s="104"/>
      <c r="CU459" s="105">
        <f t="shared" si="1432"/>
        <v>0</v>
      </c>
      <c r="CV459" s="118">
        <f t="shared" si="1433"/>
        <v>0</v>
      </c>
    </row>
    <row r="460" spans="1:100" s="6" customFormat="1" ht="75" x14ac:dyDescent="0.25">
      <c r="A460" s="76"/>
      <c r="B460" s="98">
        <v>411</v>
      </c>
      <c r="C460" s="212" t="s">
        <v>1001</v>
      </c>
      <c r="D460" s="231" t="s">
        <v>1002</v>
      </c>
      <c r="E460" s="80">
        <v>28004</v>
      </c>
      <c r="F460" s="232">
        <v>83.11</v>
      </c>
      <c r="G460" s="89">
        <v>1</v>
      </c>
      <c r="H460" s="90"/>
      <c r="I460" s="90"/>
      <c r="J460" s="90"/>
      <c r="K460" s="235">
        <v>2.8E-3</v>
      </c>
      <c r="L460" s="91">
        <v>1.4</v>
      </c>
      <c r="M460" s="91">
        <v>1.68</v>
      </c>
      <c r="N460" s="91">
        <v>2.23</v>
      </c>
      <c r="O460" s="92">
        <v>2.57</v>
      </c>
      <c r="P460" s="214">
        <v>0</v>
      </c>
      <c r="Q460" s="117">
        <f t="shared" si="1547"/>
        <v>0</v>
      </c>
      <c r="R460" s="117"/>
      <c r="S460" s="117"/>
      <c r="T460" s="117"/>
      <c r="U460" s="117">
        <f t="shared" si="1557"/>
        <v>0</v>
      </c>
      <c r="V460" s="104"/>
      <c r="W460" s="117">
        <f t="shared" si="1548"/>
        <v>0</v>
      </c>
      <c r="X460" s="104"/>
      <c r="Y460" s="117">
        <f t="shared" si="1549"/>
        <v>0</v>
      </c>
      <c r="Z460" s="104"/>
      <c r="AA460" s="117">
        <f t="shared" si="1550"/>
        <v>0</v>
      </c>
      <c r="AB460" s="104"/>
      <c r="AC460" s="104"/>
      <c r="AD460" s="104"/>
      <c r="AE460" s="117">
        <f>(AD460*$E460*$F460*((1-$K460)+$K460*$L460*$G460))</f>
        <v>0</v>
      </c>
      <c r="AF460" s="104">
        <v>0</v>
      </c>
      <c r="AG460" s="117">
        <f t="shared" si="1552"/>
        <v>0</v>
      </c>
      <c r="AH460" s="104"/>
      <c r="AI460" s="117">
        <f t="shared" si="1553"/>
        <v>0</v>
      </c>
      <c r="AJ460" s="104"/>
      <c r="AK460" s="117">
        <f t="shared" si="1554"/>
        <v>0</v>
      </c>
      <c r="AL460" s="109"/>
      <c r="AM460" s="117">
        <f t="shared" si="1555"/>
        <v>0</v>
      </c>
      <c r="AN460" s="104"/>
      <c r="AO460" s="117">
        <f t="shared" si="1556"/>
        <v>0</v>
      </c>
      <c r="AP460" s="104"/>
      <c r="AQ460" s="104"/>
      <c r="AR460" s="104"/>
      <c r="AS460" s="104"/>
      <c r="AT460" s="104"/>
      <c r="AU460" s="104"/>
      <c r="AV460" s="88" t="e">
        <f>AU460-#REF!</f>
        <v>#REF!</v>
      </c>
      <c r="AW460" s="104">
        <v>0</v>
      </c>
      <c r="AX460" s="117"/>
      <c r="AY460" s="104"/>
      <c r="AZ460" s="104"/>
      <c r="BA460" s="104"/>
      <c r="BB460" s="104"/>
      <c r="BC460" s="104"/>
      <c r="BD460" s="104"/>
      <c r="BE460" s="104"/>
      <c r="BF460" s="104"/>
      <c r="BG460" s="104"/>
      <c r="BH460" s="104"/>
      <c r="BI460" s="104"/>
      <c r="BJ460" s="108"/>
      <c r="BK460" s="104"/>
      <c r="BL460" s="117"/>
      <c r="BM460" s="104"/>
      <c r="BN460" s="104"/>
      <c r="BO460" s="104"/>
      <c r="BP460" s="104"/>
      <c r="BQ460" s="104"/>
      <c r="BR460" s="104"/>
      <c r="BS460" s="104"/>
      <c r="BT460" s="104"/>
      <c r="BU460" s="104"/>
      <c r="BV460" s="104"/>
      <c r="BW460" s="104"/>
      <c r="BX460" s="104"/>
      <c r="BY460" s="104"/>
      <c r="BZ460" s="117"/>
      <c r="CA460" s="104"/>
      <c r="CB460" s="104"/>
      <c r="CC460" s="104"/>
      <c r="CD460" s="104"/>
      <c r="CE460" s="109"/>
      <c r="CF460" s="117">
        <f t="shared" si="1558"/>
        <v>0</v>
      </c>
      <c r="CG460" s="104"/>
      <c r="CH460" s="108"/>
      <c r="CI460" s="104"/>
      <c r="CJ460" s="104"/>
      <c r="CK460" s="110"/>
      <c r="CL460" s="104"/>
      <c r="CM460" s="104"/>
      <c r="CN460" s="104"/>
      <c r="CO460" s="104"/>
      <c r="CP460" s="104"/>
      <c r="CQ460" s="104"/>
      <c r="CR460" s="117"/>
      <c r="CS460" s="104"/>
      <c r="CT460" s="104"/>
      <c r="CU460" s="105">
        <f t="shared" si="1432"/>
        <v>0</v>
      </c>
      <c r="CV460" s="118">
        <f t="shared" si="1433"/>
        <v>0</v>
      </c>
    </row>
    <row r="461" spans="1:100" ht="15.75" customHeight="1" x14ac:dyDescent="0.25">
      <c r="A461" s="93">
        <v>37</v>
      </c>
      <c r="B461" s="119"/>
      <c r="C461" s="78" t="s">
        <v>1003</v>
      </c>
      <c r="D461" s="127" t="s">
        <v>1004</v>
      </c>
      <c r="E461" s="80">
        <v>28004</v>
      </c>
      <c r="F461" s="120">
        <v>1.75</v>
      </c>
      <c r="G461" s="128"/>
      <c r="H461" s="90"/>
      <c r="I461" s="90"/>
      <c r="J461" s="90"/>
      <c r="K461" s="95"/>
      <c r="L461" s="96">
        <v>1.4</v>
      </c>
      <c r="M461" s="96">
        <v>1.68</v>
      </c>
      <c r="N461" s="96">
        <v>2.23</v>
      </c>
      <c r="O461" s="97">
        <v>2.57</v>
      </c>
      <c r="P461" s="87">
        <f t="shared" ref="P461" si="1560">SUM(P462:P487)</f>
        <v>690</v>
      </c>
      <c r="Q461" s="87">
        <f t="shared" ref="Q461:CB461" si="1561">SUM(Q462:Q487)</f>
        <v>52642809.727200001</v>
      </c>
      <c r="R461" s="87">
        <f t="shared" si="1561"/>
        <v>355</v>
      </c>
      <c r="S461" s="87">
        <f t="shared" si="1561"/>
        <v>69146995.131200001</v>
      </c>
      <c r="T461" s="87">
        <f t="shared" si="1561"/>
        <v>0</v>
      </c>
      <c r="U461" s="87">
        <f t="shared" si="1561"/>
        <v>0</v>
      </c>
      <c r="V461" s="87">
        <f t="shared" si="1561"/>
        <v>0</v>
      </c>
      <c r="W461" s="87">
        <f t="shared" si="1561"/>
        <v>0</v>
      </c>
      <c r="X461" s="87">
        <f t="shared" si="1561"/>
        <v>0</v>
      </c>
      <c r="Y461" s="87">
        <f t="shared" si="1561"/>
        <v>0</v>
      </c>
      <c r="Z461" s="87">
        <f t="shared" si="1561"/>
        <v>0</v>
      </c>
      <c r="AA461" s="87">
        <f t="shared" si="1561"/>
        <v>0</v>
      </c>
      <c r="AB461" s="87">
        <f t="shared" si="1561"/>
        <v>0</v>
      </c>
      <c r="AC461" s="87">
        <f t="shared" si="1561"/>
        <v>0</v>
      </c>
      <c r="AD461" s="87">
        <v>0</v>
      </c>
      <c r="AE461" s="87">
        <f t="shared" si="1561"/>
        <v>0</v>
      </c>
      <c r="AF461" s="87">
        <f t="shared" si="1561"/>
        <v>0</v>
      </c>
      <c r="AG461" s="87">
        <f t="shared" si="1561"/>
        <v>0</v>
      </c>
      <c r="AH461" s="87">
        <f t="shared" si="1561"/>
        <v>0</v>
      </c>
      <c r="AI461" s="87">
        <f t="shared" si="1561"/>
        <v>0</v>
      </c>
      <c r="AJ461" s="87">
        <f t="shared" si="1561"/>
        <v>0</v>
      </c>
      <c r="AK461" s="87">
        <f t="shared" si="1561"/>
        <v>0</v>
      </c>
      <c r="AL461" s="87">
        <f t="shared" si="1561"/>
        <v>0</v>
      </c>
      <c r="AM461" s="87">
        <f t="shared" si="1561"/>
        <v>0</v>
      </c>
      <c r="AN461" s="87">
        <f t="shared" si="1561"/>
        <v>0</v>
      </c>
      <c r="AO461" s="87">
        <f t="shared" si="1561"/>
        <v>0</v>
      </c>
      <c r="AP461" s="87">
        <f t="shared" si="1561"/>
        <v>2800</v>
      </c>
      <c r="AQ461" s="87">
        <f t="shared" si="1561"/>
        <v>145758971.736</v>
      </c>
      <c r="AR461" s="87">
        <f t="shared" si="1561"/>
        <v>0</v>
      </c>
      <c r="AS461" s="87">
        <f t="shared" si="1561"/>
        <v>0</v>
      </c>
      <c r="AT461" s="87">
        <f t="shared" si="1561"/>
        <v>0</v>
      </c>
      <c r="AU461" s="87">
        <f t="shared" si="1561"/>
        <v>0</v>
      </c>
      <c r="AV461" s="88" t="e">
        <f>AU461-#REF!</f>
        <v>#REF!</v>
      </c>
      <c r="AW461" s="87">
        <f t="shared" si="1561"/>
        <v>0</v>
      </c>
      <c r="AX461" s="87">
        <f t="shared" si="1561"/>
        <v>0</v>
      </c>
      <c r="AY461" s="87">
        <f t="shared" si="1561"/>
        <v>0</v>
      </c>
      <c r="AZ461" s="87">
        <f t="shared" si="1561"/>
        <v>0</v>
      </c>
      <c r="BA461" s="87">
        <f t="shared" si="1561"/>
        <v>0</v>
      </c>
      <c r="BB461" s="87">
        <f t="shared" si="1561"/>
        <v>0</v>
      </c>
      <c r="BC461" s="87">
        <f t="shared" si="1561"/>
        <v>0</v>
      </c>
      <c r="BD461" s="87">
        <f t="shared" si="1561"/>
        <v>0</v>
      </c>
      <c r="BE461" s="87">
        <f t="shared" si="1561"/>
        <v>0</v>
      </c>
      <c r="BF461" s="87">
        <f t="shared" si="1561"/>
        <v>0</v>
      </c>
      <c r="BG461" s="87">
        <f t="shared" si="1561"/>
        <v>0</v>
      </c>
      <c r="BH461" s="87">
        <f t="shared" si="1561"/>
        <v>0</v>
      </c>
      <c r="BI461" s="87">
        <f t="shared" si="1561"/>
        <v>0</v>
      </c>
      <c r="BJ461" s="87">
        <f t="shared" si="1561"/>
        <v>0</v>
      </c>
      <c r="BK461" s="87">
        <f t="shared" si="1561"/>
        <v>0</v>
      </c>
      <c r="BL461" s="87">
        <f t="shared" si="1561"/>
        <v>0</v>
      </c>
      <c r="BM461" s="87">
        <f t="shared" si="1561"/>
        <v>0</v>
      </c>
      <c r="BN461" s="87">
        <f t="shared" si="1561"/>
        <v>0</v>
      </c>
      <c r="BO461" s="87">
        <f t="shared" si="1561"/>
        <v>0</v>
      </c>
      <c r="BP461" s="87">
        <f t="shared" si="1561"/>
        <v>0</v>
      </c>
      <c r="BQ461" s="87">
        <f t="shared" si="1561"/>
        <v>0</v>
      </c>
      <c r="BR461" s="87">
        <f t="shared" si="1561"/>
        <v>0</v>
      </c>
      <c r="BS461" s="87">
        <f t="shared" si="1561"/>
        <v>0</v>
      </c>
      <c r="BT461" s="87">
        <f t="shared" si="1561"/>
        <v>0</v>
      </c>
      <c r="BU461" s="87">
        <f t="shared" si="1561"/>
        <v>0</v>
      </c>
      <c r="BV461" s="87">
        <f t="shared" si="1561"/>
        <v>0</v>
      </c>
      <c r="BW461" s="87">
        <f t="shared" si="1561"/>
        <v>0</v>
      </c>
      <c r="BX461" s="87">
        <f t="shared" si="1561"/>
        <v>0</v>
      </c>
      <c r="BY461" s="87">
        <f t="shared" si="1561"/>
        <v>0</v>
      </c>
      <c r="BZ461" s="87">
        <f t="shared" si="1561"/>
        <v>0</v>
      </c>
      <c r="CA461" s="87">
        <f t="shared" si="1561"/>
        <v>0</v>
      </c>
      <c r="CB461" s="87">
        <f t="shared" si="1561"/>
        <v>0</v>
      </c>
      <c r="CC461" s="87">
        <f t="shared" ref="CC461:CT461" si="1562">SUM(CC462:CC487)</f>
        <v>0</v>
      </c>
      <c r="CD461" s="87">
        <f t="shared" si="1562"/>
        <v>0</v>
      </c>
      <c r="CE461" s="87">
        <f t="shared" si="1562"/>
        <v>0</v>
      </c>
      <c r="CF461" s="87">
        <f t="shared" si="1562"/>
        <v>0</v>
      </c>
      <c r="CG461" s="87">
        <f t="shared" si="1562"/>
        <v>0</v>
      </c>
      <c r="CH461" s="87">
        <f t="shared" si="1562"/>
        <v>0</v>
      </c>
      <c r="CI461" s="87">
        <f t="shared" si="1562"/>
        <v>10</v>
      </c>
      <c r="CJ461" s="87">
        <f t="shared" si="1562"/>
        <v>575851.85279999999</v>
      </c>
      <c r="CK461" s="87">
        <f t="shared" si="1562"/>
        <v>0</v>
      </c>
      <c r="CL461" s="87">
        <f t="shared" si="1562"/>
        <v>0</v>
      </c>
      <c r="CM461" s="87">
        <f t="shared" si="1562"/>
        <v>0</v>
      </c>
      <c r="CN461" s="87">
        <f t="shared" si="1562"/>
        <v>0</v>
      </c>
      <c r="CO461" s="87">
        <f t="shared" si="1562"/>
        <v>0</v>
      </c>
      <c r="CP461" s="87">
        <f t="shared" si="1562"/>
        <v>0</v>
      </c>
      <c r="CQ461" s="87">
        <f t="shared" si="1562"/>
        <v>0</v>
      </c>
      <c r="CR461" s="87"/>
      <c r="CS461" s="87">
        <f t="shared" si="1562"/>
        <v>0</v>
      </c>
      <c r="CT461" s="87">
        <f t="shared" si="1562"/>
        <v>0</v>
      </c>
      <c r="CU461" s="87">
        <f>SUM(CU462:CU487)</f>
        <v>3855</v>
      </c>
      <c r="CV461" s="87">
        <f t="shared" ref="CV461" si="1563">SUM(CV462:CV487)</f>
        <v>268124628.44720003</v>
      </c>
    </row>
    <row r="462" spans="1:100" ht="45" customHeight="1" x14ac:dyDescent="0.25">
      <c r="A462" s="76"/>
      <c r="B462" s="98">
        <v>412</v>
      </c>
      <c r="C462" s="99" t="s">
        <v>1005</v>
      </c>
      <c r="D462" s="126" t="s">
        <v>1006</v>
      </c>
      <c r="E462" s="80">
        <v>28004</v>
      </c>
      <c r="F462" s="173">
        <v>1.53</v>
      </c>
      <c r="G462" s="89">
        <v>1</v>
      </c>
      <c r="H462" s="90"/>
      <c r="I462" s="90"/>
      <c r="J462" s="90"/>
      <c r="K462" s="53"/>
      <c r="L462" s="102">
        <v>1.4</v>
      </c>
      <c r="M462" s="102">
        <v>1.68</v>
      </c>
      <c r="N462" s="102">
        <v>2.23</v>
      </c>
      <c r="O462" s="103">
        <v>2.57</v>
      </c>
      <c r="P462" s="104">
        <v>208</v>
      </c>
      <c r="Q462" s="104">
        <f t="shared" ref="Q462:Q464" si="1564">(P462*$E462*$F462*$G462*$L462*$Q$11)</f>
        <v>13724469.158400003</v>
      </c>
      <c r="R462" s="104"/>
      <c r="S462" s="104">
        <f>(R462*$E462*$F462*$G462*$L462*$S$11)</f>
        <v>0</v>
      </c>
      <c r="T462" s="104"/>
      <c r="U462" s="104">
        <f>(T462*$E462*$F462*$G462*$L462*$U$11)</f>
        <v>0</v>
      </c>
      <c r="V462" s="104"/>
      <c r="W462" s="105">
        <f>(V462*$E462*$F462*$G462*$L462*$W$11)</f>
        <v>0</v>
      </c>
      <c r="X462" s="104"/>
      <c r="Y462" s="104">
        <f>(X462*$E462*$F462*$G462*$L462*$Y$11)</f>
        <v>0</v>
      </c>
      <c r="Z462" s="104"/>
      <c r="AA462" s="104">
        <f>(Z462*$E462*$F462*$G462*$L462*$AA$11)</f>
        <v>0</v>
      </c>
      <c r="AB462" s="104"/>
      <c r="AC462" s="104"/>
      <c r="AD462" s="104"/>
      <c r="AE462" s="104">
        <f>(AD462*$E462*$F462*$G462*$L462*$AE$11)</f>
        <v>0</v>
      </c>
      <c r="AF462" s="104"/>
      <c r="AG462" s="105">
        <f>(AF462*$E462*$F462*$G462*$L462*$AG$11)</f>
        <v>0</v>
      </c>
      <c r="AH462" s="104"/>
      <c r="AI462" s="104">
        <f>(AH462*$E462*$F462*$G462*$L462*$AI$11)</f>
        <v>0</v>
      </c>
      <c r="AJ462" s="104"/>
      <c r="AK462" s="104">
        <f>(AJ462*$E462*$F462*$G462*$M462*$AK$11)</f>
        <v>0</v>
      </c>
      <c r="AL462" s="109"/>
      <c r="AM462" s="104">
        <f>(AL462*$E462*$F462*$G462*$M462*$AM$11)</f>
        <v>0</v>
      </c>
      <c r="AN462" s="104"/>
      <c r="AO462" s="108">
        <f>(AN462*$E462*$F462*$G462*$M462*$AO$11)</f>
        <v>0</v>
      </c>
      <c r="AP462" s="104">
        <v>20</v>
      </c>
      <c r="AQ462" s="104">
        <f>(AP462*$E462*$F462*$G462*$L462*$AQ$11)</f>
        <v>1079722.2239999999</v>
      </c>
      <c r="AR462" s="104"/>
      <c r="AS462" s="105">
        <f>(AR462*$E462*$F462*$G462*$L462*$AS$11)</f>
        <v>0</v>
      </c>
      <c r="AT462" s="104"/>
      <c r="AU462" s="104">
        <f>(AT462*$E462*$F462*$G462*$L462*$AU$11)</f>
        <v>0</v>
      </c>
      <c r="AV462" s="88" t="e">
        <f>AU462-#REF!</f>
        <v>#REF!</v>
      </c>
      <c r="AW462" s="104"/>
      <c r="AX462" s="104">
        <f>(AW462*$E462*$F462*$G462*$M462*$AX$11)</f>
        <v>0</v>
      </c>
      <c r="AY462" s="104"/>
      <c r="AZ462" s="104">
        <f>(AY462*$E462*$F462*$G462*$M462*$AZ$11)</f>
        <v>0</v>
      </c>
      <c r="BA462" s="104"/>
      <c r="BB462" s="105">
        <f>(BA462*$E462*$F462*$G462*$M462*$BB$11)</f>
        <v>0</v>
      </c>
      <c r="BC462" s="104"/>
      <c r="BD462" s="104">
        <f>(BC462*$E462*$F462*$G462*$M462*$BD$11)</f>
        <v>0</v>
      </c>
      <c r="BE462" s="104"/>
      <c r="BF462" s="104">
        <f>(BE462*$E462*$F462*$G462*$M462*$BF$11)</f>
        <v>0</v>
      </c>
      <c r="BG462" s="104"/>
      <c r="BH462" s="105">
        <f>(BG462*$E462*$F462*$G462*$M462*$BH$11)</f>
        <v>0</v>
      </c>
      <c r="BI462" s="104"/>
      <c r="BJ462" s="108">
        <f>(BI462*$E462*$F462*$G462*$M462*$BJ$11)</f>
        <v>0</v>
      </c>
      <c r="BK462" s="104"/>
      <c r="BL462" s="104">
        <f>(BK462*$E462*$F462*$G462*$L462*$BL$11)</f>
        <v>0</v>
      </c>
      <c r="BM462" s="104"/>
      <c r="BN462" s="104">
        <f>(BM462*$E462*$F462*$G462*$L462*$BN$11)</f>
        <v>0</v>
      </c>
      <c r="BO462" s="104"/>
      <c r="BP462" s="104">
        <f>(BO462*$E462*$F462*$G462*$L462*$BP$11)</f>
        <v>0</v>
      </c>
      <c r="BQ462" s="104"/>
      <c r="BR462" s="104">
        <f>(BQ462*$E462*$F462*$G462*$M462*$BR$11)</f>
        <v>0</v>
      </c>
      <c r="BS462" s="104"/>
      <c r="BT462" s="105">
        <f>(BS462*$E462*$F462*$G462*$L462*$BT$11)</f>
        <v>0</v>
      </c>
      <c r="BU462" s="104"/>
      <c r="BV462" s="105">
        <f>(BU462*$E462*$F462*$G462*$L462*$BV$11)</f>
        <v>0</v>
      </c>
      <c r="BW462" s="104"/>
      <c r="BX462" s="104">
        <f>(BW462*$E462*$F462*$G462*$L462*$BX$11)</f>
        <v>0</v>
      </c>
      <c r="BY462" s="104"/>
      <c r="BZ462" s="104">
        <f>(BY462*$E462*$F462*$G462*$L462*$BZ$11)</f>
        <v>0</v>
      </c>
      <c r="CA462" s="104"/>
      <c r="CB462" s="104">
        <f>(CA462*$E462*$F462*$G462*$L462*$CB$11)</f>
        <v>0</v>
      </c>
      <c r="CC462" s="104"/>
      <c r="CD462" s="104">
        <f>(CC462*$E462*$F462*$G462*$M462*$CD$11)</f>
        <v>0</v>
      </c>
      <c r="CE462" s="109"/>
      <c r="CF462" s="104">
        <f>(CE462*$E462*$F462*$G462*$M462*$CF$11)</f>
        <v>0</v>
      </c>
      <c r="CG462" s="104"/>
      <c r="CH462" s="104"/>
      <c r="CI462" s="110">
        <v>10</v>
      </c>
      <c r="CJ462" s="104">
        <f>(CI462*$E462*$F462*$G462*$M462*$CJ$11)</f>
        <v>575851.85279999999</v>
      </c>
      <c r="CK462" s="110"/>
      <c r="CL462" s="104">
        <f>(CK462*$E462*$F462*$G462*$M462*$CL$11)</f>
        <v>0</v>
      </c>
      <c r="CM462" s="104"/>
      <c r="CN462" s="104">
        <f>(CM462*$E462*$F462*$G462*$M462*$CN$11)</f>
        <v>0</v>
      </c>
      <c r="CO462" s="104"/>
      <c r="CP462" s="104">
        <f>(CO462*$E462*$F462*$G462*$N462*$CP$11)</f>
        <v>0</v>
      </c>
      <c r="CQ462" s="104"/>
      <c r="CR462" s="111"/>
      <c r="CS462" s="104"/>
      <c r="CT462" s="104">
        <f t="shared" ref="CT462:CT464" si="1565">(CS462*$E462*$F462*$G462*$L462*CT$11)/12*6+(CS462*$E462*$F462*$G462*1*CT$11)/12*6</f>
        <v>0</v>
      </c>
      <c r="CU462" s="105">
        <f t="shared" ref="CU462:CU487" si="1566">SUM(P462,R462,T462,V462,X462,Z462,AB462,AD462,AF462,AL462,BO462,AH462,AR462,CA462,AT462,AW462,AJ462,BA462,AN462,BC462,CC462,BE462,BG462,BI462,BQ462,BK462,BM462,BS462,BU462,BW462,BY462,CE462,AY462,AP462,CG462,CI462,CK462,CM462,CO462,CQ462,CS462)</f>
        <v>238</v>
      </c>
      <c r="CV462" s="105">
        <f t="shared" ref="CV462:CV487" si="1567">SUM(Q462,S462,U462,W462,Y462,AA462,AC462,AE462,AG462,AM462,BP462,AI462,AS462,CB462,AU462,AX462,AK462,BB462,AO462,BD462,CD462,BF462,BH462,BJ462,BR462,BL462,BN462,BT462,BV462,BX462,BZ462,CF462,AZ462,AQ462,CH462,CJ462,CL462,CN462,CP462,CR462,CT462)</f>
        <v>15380043.235200003</v>
      </c>
    </row>
    <row r="463" spans="1:100" ht="45" customHeight="1" x14ac:dyDescent="0.25">
      <c r="A463" s="76"/>
      <c r="B463" s="98">
        <v>413</v>
      </c>
      <c r="C463" s="99" t="s">
        <v>1007</v>
      </c>
      <c r="D463" s="126" t="s">
        <v>1008</v>
      </c>
      <c r="E463" s="80">
        <v>28004</v>
      </c>
      <c r="F463" s="173">
        <v>3.4</v>
      </c>
      <c r="G463" s="89">
        <v>1</v>
      </c>
      <c r="H463" s="90"/>
      <c r="I463" s="90"/>
      <c r="J463" s="90"/>
      <c r="K463" s="53"/>
      <c r="L463" s="102">
        <v>1.4</v>
      </c>
      <c r="M463" s="102">
        <v>1.68</v>
      </c>
      <c r="N463" s="102">
        <v>2.23</v>
      </c>
      <c r="O463" s="103">
        <v>2.57</v>
      </c>
      <c r="P463" s="104">
        <v>90</v>
      </c>
      <c r="Q463" s="104">
        <f t="shared" si="1564"/>
        <v>13196604.960000001</v>
      </c>
      <c r="R463" s="104">
        <v>120</v>
      </c>
      <c r="S463" s="104">
        <f>(R463*$E463*$F463*$G463*$L463*$S$11)</f>
        <v>17595473.280000001</v>
      </c>
      <c r="T463" s="104"/>
      <c r="U463" s="104">
        <f>(T463*$E463*$F463*$G463*$L463*$U$11)</f>
        <v>0</v>
      </c>
      <c r="V463" s="104"/>
      <c r="W463" s="105">
        <f>(V463*$E463*$F463*$G463*$L463*$W$11)</f>
        <v>0</v>
      </c>
      <c r="X463" s="104"/>
      <c r="Y463" s="104">
        <f>(X463*$E463*$F463*$G463*$L463*$Y$11)</f>
        <v>0</v>
      </c>
      <c r="Z463" s="104"/>
      <c r="AA463" s="104">
        <f>(Z463*$E463*$F463*$G463*$L463*$AA$11)</f>
        <v>0</v>
      </c>
      <c r="AB463" s="104"/>
      <c r="AC463" s="104"/>
      <c r="AD463" s="104"/>
      <c r="AE463" s="104">
        <f>(AD463*$E463*$F463*$G463*$L463*$AE$11)</f>
        <v>0</v>
      </c>
      <c r="AF463" s="104"/>
      <c r="AG463" s="105">
        <f>(AF463*$E463*$F463*$G463*$L463*$AG$11)</f>
        <v>0</v>
      </c>
      <c r="AH463" s="104"/>
      <c r="AI463" s="104">
        <f>(AH463*$E463*$F463*$G463*$L463*$AI$11)</f>
        <v>0</v>
      </c>
      <c r="AJ463" s="104"/>
      <c r="AK463" s="104">
        <f>(AJ463*$E463*$F463*$G463*$M463*$AK$11)</f>
        <v>0</v>
      </c>
      <c r="AL463" s="109"/>
      <c r="AM463" s="104">
        <f>(AL463*$E463*$F463*$G463*$M463*$AM$11)</f>
        <v>0</v>
      </c>
      <c r="AN463" s="104"/>
      <c r="AO463" s="108">
        <f>(AN463*$E463*$F463*$G463*$M463*$AO$11)</f>
        <v>0</v>
      </c>
      <c r="AP463" s="104">
        <v>10</v>
      </c>
      <c r="AQ463" s="104">
        <f>(AP463*$E463*$F463*$G463*$L463*$AQ$11)</f>
        <v>1199691.3599999999</v>
      </c>
      <c r="AR463" s="104"/>
      <c r="AS463" s="105">
        <f>(AR463*$E463*$F463*$G463*$L463*$AS$11)</f>
        <v>0</v>
      </c>
      <c r="AT463" s="104"/>
      <c r="AU463" s="104">
        <f>(AT463*$E463*$F463*$G463*$L463*$AU$11)</f>
        <v>0</v>
      </c>
      <c r="AV463" s="88" t="e">
        <f>AU463-#REF!</f>
        <v>#REF!</v>
      </c>
      <c r="AW463" s="104"/>
      <c r="AX463" s="104">
        <f>(AW463*$E463*$F463*$G463*$M463*$AX$11)</f>
        <v>0</v>
      </c>
      <c r="AY463" s="104"/>
      <c r="AZ463" s="104">
        <f>(AY463*$E463*$F463*$G463*$M463*$AZ$11)</f>
        <v>0</v>
      </c>
      <c r="BA463" s="104"/>
      <c r="BB463" s="105">
        <f>(BA463*$E463*$F463*$G463*$M463*$BB$11)</f>
        <v>0</v>
      </c>
      <c r="BC463" s="104"/>
      <c r="BD463" s="104">
        <f>(BC463*$E463*$F463*$G463*$M463*$BD$11)</f>
        <v>0</v>
      </c>
      <c r="BE463" s="104"/>
      <c r="BF463" s="104">
        <f>(BE463*$E463*$F463*$G463*$M463*$BF$11)</f>
        <v>0</v>
      </c>
      <c r="BG463" s="104"/>
      <c r="BH463" s="105">
        <f>(BG463*$E463*$F463*$G463*$M463*$BH$11)</f>
        <v>0</v>
      </c>
      <c r="BI463" s="104"/>
      <c r="BJ463" s="108">
        <f>(BI463*$E463*$F463*$G463*$M463*$BJ$11)</f>
        <v>0</v>
      </c>
      <c r="BK463" s="104"/>
      <c r="BL463" s="104">
        <f>(BK463*$E463*$F463*$G463*$L463*$BL$11)</f>
        <v>0</v>
      </c>
      <c r="BM463" s="104"/>
      <c r="BN463" s="104">
        <f>(BM463*$E463*$F463*$G463*$L463*$BN$11)</f>
        <v>0</v>
      </c>
      <c r="BO463" s="104"/>
      <c r="BP463" s="104">
        <f>(BO463*$E463*$F463*$G463*$L463*$BP$11)</f>
        <v>0</v>
      </c>
      <c r="BQ463" s="104"/>
      <c r="BR463" s="104">
        <f>(BQ463*$E463*$F463*$G463*$M463*$BR$11)</f>
        <v>0</v>
      </c>
      <c r="BS463" s="104"/>
      <c r="BT463" s="105">
        <f>(BS463*$E463*$F463*$G463*$L463*$BT$11)</f>
        <v>0</v>
      </c>
      <c r="BU463" s="104"/>
      <c r="BV463" s="105">
        <f>(BU463*$E463*$F463*$G463*$L463*$BV$11)</f>
        <v>0</v>
      </c>
      <c r="BW463" s="104"/>
      <c r="BX463" s="104">
        <f>(BW463*$E463*$F463*$G463*$L463*$BX$11)</f>
        <v>0</v>
      </c>
      <c r="BY463" s="104"/>
      <c r="BZ463" s="104">
        <f>(BY463*$E463*$F463*$G463*$L463*$BZ$11)</f>
        <v>0</v>
      </c>
      <c r="CA463" s="104"/>
      <c r="CB463" s="104">
        <f>(CA463*$E463*$F463*$G463*$L463*$CB$11)</f>
        <v>0</v>
      </c>
      <c r="CC463" s="104"/>
      <c r="CD463" s="104">
        <f>(CC463*$E463*$F463*$G463*$M463*$CD$11)</f>
        <v>0</v>
      </c>
      <c r="CE463" s="109"/>
      <c r="CF463" s="104">
        <f>(CE463*$E463*$F463*$G463*$M463*$CF$11)</f>
        <v>0</v>
      </c>
      <c r="CG463" s="104"/>
      <c r="CH463" s="104"/>
      <c r="CI463" s="110"/>
      <c r="CJ463" s="104">
        <f>(CI463*$E463*$F463*$G463*$M463*$CJ$11)</f>
        <v>0</v>
      </c>
      <c r="CK463" s="110"/>
      <c r="CL463" s="104">
        <f>(CK463*$E463*$F463*$G463*$M463*$CL$11)</f>
        <v>0</v>
      </c>
      <c r="CM463" s="104"/>
      <c r="CN463" s="104">
        <f>(CM463*$E463*$F463*$G463*$M463*$CN$11)</f>
        <v>0</v>
      </c>
      <c r="CO463" s="104"/>
      <c r="CP463" s="104">
        <f>(CO463*$E463*$F463*$G463*$N463*$CP$11)</f>
        <v>0</v>
      </c>
      <c r="CQ463" s="104"/>
      <c r="CR463" s="111"/>
      <c r="CS463" s="104"/>
      <c r="CT463" s="104">
        <f t="shared" si="1565"/>
        <v>0</v>
      </c>
      <c r="CU463" s="105">
        <f t="shared" si="1566"/>
        <v>220</v>
      </c>
      <c r="CV463" s="105">
        <f t="shared" si="1567"/>
        <v>31991769.600000001</v>
      </c>
    </row>
    <row r="464" spans="1:100" ht="45" customHeight="1" x14ac:dyDescent="0.25">
      <c r="A464" s="76"/>
      <c r="B464" s="98">
        <v>414</v>
      </c>
      <c r="C464" s="99" t="s">
        <v>1009</v>
      </c>
      <c r="D464" s="126" t="s">
        <v>1010</v>
      </c>
      <c r="E464" s="80">
        <v>28004</v>
      </c>
      <c r="F464" s="173">
        <v>4.8600000000000003</v>
      </c>
      <c r="G464" s="89">
        <v>1</v>
      </c>
      <c r="H464" s="90"/>
      <c r="I464" s="90"/>
      <c r="J464" s="90"/>
      <c r="K464" s="53"/>
      <c r="L464" s="102">
        <v>1.4</v>
      </c>
      <c r="M464" s="102">
        <v>1.68</v>
      </c>
      <c r="N464" s="102">
        <v>2.23</v>
      </c>
      <c r="O464" s="103">
        <v>2.57</v>
      </c>
      <c r="P464" s="104">
        <v>0</v>
      </c>
      <c r="Q464" s="104">
        <f t="shared" si="1564"/>
        <v>0</v>
      </c>
      <c r="R464" s="104">
        <v>207</v>
      </c>
      <c r="S464" s="104">
        <f>(R464*$E464*$F464*$G464*$L464*$S$11)</f>
        <v>43385779.483199999</v>
      </c>
      <c r="T464" s="104"/>
      <c r="U464" s="104">
        <f>(T464*$E464*$F464*$G464*$L464*$U$11)</f>
        <v>0</v>
      </c>
      <c r="V464" s="104"/>
      <c r="W464" s="105">
        <f>(V464*$E464*$F464*$G464*$L464*$W$11)</f>
        <v>0</v>
      </c>
      <c r="X464" s="104"/>
      <c r="Y464" s="104">
        <f>(X464*$E464*$F464*$G464*$L464*$Y$11)</f>
        <v>0</v>
      </c>
      <c r="Z464" s="104"/>
      <c r="AA464" s="104">
        <f>(Z464*$E464*$F464*$G464*$L464*$AA$11)</f>
        <v>0</v>
      </c>
      <c r="AB464" s="104"/>
      <c r="AC464" s="104"/>
      <c r="AD464" s="104"/>
      <c r="AE464" s="104">
        <f>(AD464*$E464*$F464*$G464*$L464*$AE$11)</f>
        <v>0</v>
      </c>
      <c r="AF464" s="104"/>
      <c r="AG464" s="105">
        <f>(AF464*$E464*$F464*$G464*$L464*$AG$11)</f>
        <v>0</v>
      </c>
      <c r="AH464" s="104"/>
      <c r="AI464" s="104">
        <f>(AH464*$E464*$F464*$G464*$L464*$AI$11)</f>
        <v>0</v>
      </c>
      <c r="AJ464" s="104"/>
      <c r="AK464" s="104">
        <f>(AJ464*$E464*$F464*$G464*$M464*$AK$11)</f>
        <v>0</v>
      </c>
      <c r="AL464" s="109"/>
      <c r="AM464" s="104">
        <f>(AL464*$E464*$F464*$G464*$M464*$AM$11)</f>
        <v>0</v>
      </c>
      <c r="AN464" s="104"/>
      <c r="AO464" s="108">
        <f>(AN464*$E464*$F464*$G464*$M464*$AO$11)</f>
        <v>0</v>
      </c>
      <c r="AP464" s="104">
        <v>10</v>
      </c>
      <c r="AQ464" s="104">
        <f>(AP464*$E464*$F464*$G464*$L464*$AQ$11)</f>
        <v>1714852.9440000001</v>
      </c>
      <c r="AR464" s="104"/>
      <c r="AS464" s="105">
        <f>(AR464*$E464*$F464*$G464*$L464*$AS$11)</f>
        <v>0</v>
      </c>
      <c r="AT464" s="104"/>
      <c r="AU464" s="104">
        <f>(AT464*$E464*$F464*$G464*$L464*$AU$11)</f>
        <v>0</v>
      </c>
      <c r="AV464" s="88" t="e">
        <f>AU464-#REF!</f>
        <v>#REF!</v>
      </c>
      <c r="AW464" s="104"/>
      <c r="AX464" s="104">
        <f>(AW464*$E464*$F464*$G464*$M464*$AX$11)</f>
        <v>0</v>
      </c>
      <c r="AY464" s="104"/>
      <c r="AZ464" s="104">
        <f>(AY464*$E464*$F464*$G464*$M464*$AZ$11)</f>
        <v>0</v>
      </c>
      <c r="BA464" s="104"/>
      <c r="BB464" s="105">
        <f>(BA464*$E464*$F464*$G464*$M464*$BB$11)</f>
        <v>0</v>
      </c>
      <c r="BC464" s="104"/>
      <c r="BD464" s="104">
        <f>(BC464*$E464*$F464*$G464*$M464*$BD$11)</f>
        <v>0</v>
      </c>
      <c r="BE464" s="104"/>
      <c r="BF464" s="104">
        <f>(BE464*$E464*$F464*$G464*$M464*$BF$11)</f>
        <v>0</v>
      </c>
      <c r="BG464" s="104"/>
      <c r="BH464" s="105">
        <f>(BG464*$E464*$F464*$G464*$M464*$BH$11)</f>
        <v>0</v>
      </c>
      <c r="BI464" s="104"/>
      <c r="BJ464" s="108">
        <f>(BI464*$E464*$F464*$G464*$M464*$BJ$11)</f>
        <v>0</v>
      </c>
      <c r="BK464" s="104"/>
      <c r="BL464" s="104">
        <f>(BK464*$E464*$F464*$G464*$L464*$BL$11)</f>
        <v>0</v>
      </c>
      <c r="BM464" s="104"/>
      <c r="BN464" s="104">
        <f>(BM464*$E464*$F464*$G464*$L464*$BN$11)</f>
        <v>0</v>
      </c>
      <c r="BO464" s="104"/>
      <c r="BP464" s="104">
        <f>(BO464*$E464*$F464*$G464*$L464*$BP$11)</f>
        <v>0</v>
      </c>
      <c r="BQ464" s="104"/>
      <c r="BR464" s="104">
        <f>(BQ464*$E464*$F464*$G464*$M464*$BR$11)</f>
        <v>0</v>
      </c>
      <c r="BS464" s="104"/>
      <c r="BT464" s="105">
        <f>(BS464*$E464*$F464*$G464*$L464*$BT$11)</f>
        <v>0</v>
      </c>
      <c r="BU464" s="104"/>
      <c r="BV464" s="105">
        <f>(BU464*$E464*$F464*$G464*$L464*$BV$11)</f>
        <v>0</v>
      </c>
      <c r="BW464" s="104"/>
      <c r="BX464" s="104">
        <f>(BW464*$E464*$F464*$G464*$L464*$BX$11)</f>
        <v>0</v>
      </c>
      <c r="BY464" s="104"/>
      <c r="BZ464" s="104">
        <f>(BY464*$E464*$F464*$G464*$L464*$BZ$11)</f>
        <v>0</v>
      </c>
      <c r="CA464" s="104"/>
      <c r="CB464" s="104">
        <f>(CA464*$E464*$F464*$G464*$L464*$CB$11)</f>
        <v>0</v>
      </c>
      <c r="CC464" s="104"/>
      <c r="CD464" s="104">
        <f>(CC464*$E464*$F464*$G464*$M464*$CD$11)</f>
        <v>0</v>
      </c>
      <c r="CE464" s="109"/>
      <c r="CF464" s="104">
        <f>(CE464*$E464*$F464*$G464*$M464*$CF$11)</f>
        <v>0</v>
      </c>
      <c r="CG464" s="104"/>
      <c r="CH464" s="104"/>
      <c r="CI464" s="110"/>
      <c r="CJ464" s="104">
        <f>(CI464*$E464*$F464*$G464*$M464*$CJ$11)</f>
        <v>0</v>
      </c>
      <c r="CK464" s="110"/>
      <c r="CL464" s="104">
        <f>(CK464*$E464*$F464*$G464*$M464*$CL$11)</f>
        <v>0</v>
      </c>
      <c r="CM464" s="104"/>
      <c r="CN464" s="104">
        <f>(CM464*$E464*$F464*$G464*$M464*$CN$11)</f>
        <v>0</v>
      </c>
      <c r="CO464" s="104"/>
      <c r="CP464" s="104">
        <f>(CO464*$E464*$F464*$G464*$N464*$CP$11)</f>
        <v>0</v>
      </c>
      <c r="CQ464" s="104"/>
      <c r="CR464" s="111"/>
      <c r="CS464" s="104"/>
      <c r="CT464" s="104">
        <f t="shared" si="1565"/>
        <v>0</v>
      </c>
      <c r="CU464" s="105">
        <f t="shared" si="1566"/>
        <v>217</v>
      </c>
      <c r="CV464" s="105">
        <f t="shared" si="1567"/>
        <v>45100632.427199997</v>
      </c>
    </row>
    <row r="465" spans="1:100" ht="45" customHeight="1" x14ac:dyDescent="0.25">
      <c r="A465" s="76"/>
      <c r="B465" s="98">
        <v>415</v>
      </c>
      <c r="C465" s="99" t="s">
        <v>1011</v>
      </c>
      <c r="D465" s="126" t="s">
        <v>1012</v>
      </c>
      <c r="E465" s="80">
        <v>28004</v>
      </c>
      <c r="F465" s="89">
        <v>8.6</v>
      </c>
      <c r="G465" s="89">
        <v>1</v>
      </c>
      <c r="H465" s="90"/>
      <c r="I465" s="90"/>
      <c r="J465" s="90"/>
      <c r="K465" s="53"/>
      <c r="L465" s="102">
        <v>1.4</v>
      </c>
      <c r="M465" s="102">
        <v>1.68</v>
      </c>
      <c r="N465" s="102">
        <v>2.23</v>
      </c>
      <c r="O465" s="103">
        <v>2.57</v>
      </c>
      <c r="P465" s="104">
        <v>1</v>
      </c>
      <c r="Q465" s="104">
        <f>(P465*$E465*$F465*$G465*$L465)</f>
        <v>337168.16</v>
      </c>
      <c r="R465" s="104">
        <v>20</v>
      </c>
      <c r="S465" s="108">
        <f>(R465*$E465*$F465*$G465*$L465)</f>
        <v>6743363.1999999993</v>
      </c>
      <c r="T465" s="104"/>
      <c r="U465" s="104">
        <f>(T465*$E465*$F465*$G465*$L465)</f>
        <v>0</v>
      </c>
      <c r="V465" s="104"/>
      <c r="W465" s="104">
        <f>(V465*$E465*$F465*$G465*$L465)</f>
        <v>0</v>
      </c>
      <c r="X465" s="104"/>
      <c r="Y465" s="104">
        <f>(X465*$E465*$F465*$G465*$L465)</f>
        <v>0</v>
      </c>
      <c r="Z465" s="104"/>
      <c r="AA465" s="104">
        <f>(Z465*$E465*$F465*$G465*$L465)</f>
        <v>0</v>
      </c>
      <c r="AB465" s="104"/>
      <c r="AC465" s="104"/>
      <c r="AD465" s="104"/>
      <c r="AE465" s="104">
        <f>(AD465*$E465*$F465*$G465*$L465)</f>
        <v>0</v>
      </c>
      <c r="AF465" s="104"/>
      <c r="AG465" s="104">
        <f>(AF465*$E465*$F465*$G465*$L465)</f>
        <v>0</v>
      </c>
      <c r="AH465" s="104"/>
      <c r="AI465" s="104">
        <f>(AH465*$E465*$F465*$G465*$L465)</f>
        <v>0</v>
      </c>
      <c r="AJ465" s="104"/>
      <c r="AK465" s="105">
        <f>(AJ465*$E465*$F465*$G465*$M465)</f>
        <v>0</v>
      </c>
      <c r="AL465" s="109"/>
      <c r="AM465" s="104">
        <f>(AL465*$E465*$F465*$H465*$M465)</f>
        <v>0</v>
      </c>
      <c r="AN465" s="104"/>
      <c r="AO465" s="108">
        <f>(AN465*$E465*$F465*$G465*$M465)</f>
        <v>0</v>
      </c>
      <c r="AP465" s="104"/>
      <c r="AQ465" s="104">
        <f>(AP465*$E465*$F465*$G465*$L465)</f>
        <v>0</v>
      </c>
      <c r="AR465" s="104"/>
      <c r="AS465" s="104"/>
      <c r="AT465" s="104"/>
      <c r="AU465" s="104">
        <f>(AT465*$E465*$F465*$G465*$L465)</f>
        <v>0</v>
      </c>
      <c r="AV465" s="88" t="e">
        <f>AU465-#REF!</f>
        <v>#REF!</v>
      </c>
      <c r="AW465" s="104"/>
      <c r="AX465" s="104">
        <f>(AW465*$E465*$F465*$G465*$M465)</f>
        <v>0</v>
      </c>
      <c r="AY465" s="104"/>
      <c r="AZ465" s="104">
        <f>(AY465*$E465*$F465*$G465*$M465)</f>
        <v>0</v>
      </c>
      <c r="BA465" s="104"/>
      <c r="BB465" s="104">
        <f>(BA465*$E465*$F465*$G465*$M465)</f>
        <v>0</v>
      </c>
      <c r="BC465" s="104"/>
      <c r="BD465" s="104">
        <f>(BC465*$E465*$F465*$G465*$M465)</f>
        <v>0</v>
      </c>
      <c r="BE465" s="104"/>
      <c r="BF465" s="104">
        <f>(BE465*$E465*$F465*$G465*$M465)</f>
        <v>0</v>
      </c>
      <c r="BG465" s="104"/>
      <c r="BH465" s="104">
        <f>(BG465*$E465*$F465*$G465*$M465)</f>
        <v>0</v>
      </c>
      <c r="BI465" s="104"/>
      <c r="BJ465" s="108">
        <f>(BI465*$E465*$F465*$G465*$M465)</f>
        <v>0</v>
      </c>
      <c r="BK465" s="104"/>
      <c r="BL465" s="104">
        <f>(BK465*$E465*$F465*$G465*$L465)</f>
        <v>0</v>
      </c>
      <c r="BM465" s="104"/>
      <c r="BN465" s="104">
        <f>(BM465*$E465*$F465*$G465*$L465)</f>
        <v>0</v>
      </c>
      <c r="BO465" s="104"/>
      <c r="BP465" s="104">
        <f>(BO465*$E465*$F465*$G465*$L465)</f>
        <v>0</v>
      </c>
      <c r="BQ465" s="104"/>
      <c r="BR465" s="104">
        <f>(BQ465*$E465*$F465*$G465*$M465)</f>
        <v>0</v>
      </c>
      <c r="BS465" s="104"/>
      <c r="BT465" s="104">
        <f>(BS465*$E465*$F465*$G465*$L465)</f>
        <v>0</v>
      </c>
      <c r="BU465" s="104"/>
      <c r="BV465" s="104">
        <f>(BU465*$E465*$F465*$G465*$L465)</f>
        <v>0</v>
      </c>
      <c r="BW465" s="104"/>
      <c r="BX465" s="104">
        <f>(BW465*$E465*$F465*$G465*$L465)</f>
        <v>0</v>
      </c>
      <c r="BY465" s="104"/>
      <c r="BZ465" s="104">
        <f>(BY465*$E465*$F465*$G465*$L465)</f>
        <v>0</v>
      </c>
      <c r="CA465" s="104"/>
      <c r="CB465" s="104">
        <f>(CA465*$E465*$F465*$G465*$L465)</f>
        <v>0</v>
      </c>
      <c r="CC465" s="104"/>
      <c r="CD465" s="104">
        <f>CC465*$E465*$F465*$G465*$M465</f>
        <v>0</v>
      </c>
      <c r="CE465" s="109"/>
      <c r="CF465" s="104">
        <f>(CE465*$E465*$F465*$G465*$M465)</f>
        <v>0</v>
      </c>
      <c r="CG465" s="104"/>
      <c r="CH465" s="108">
        <f>(CG465*$E465*$F465*$G465*$M465)</f>
        <v>0</v>
      </c>
      <c r="CI465" s="104"/>
      <c r="CJ465" s="104">
        <f>(CI465*$E465*$F465*$G465*$M465)</f>
        <v>0</v>
      </c>
      <c r="CK465" s="110"/>
      <c r="CL465" s="104">
        <f>(CK465*$E465*$F465*$G465*$M465)</f>
        <v>0</v>
      </c>
      <c r="CM465" s="104"/>
      <c r="CN465" s="104">
        <f>(CM465*$E465*$F465*$G465*$M465)</f>
        <v>0</v>
      </c>
      <c r="CO465" s="104"/>
      <c r="CP465" s="104">
        <f>(CO465*$E465*$F465*$G465*$N465)</f>
        <v>0</v>
      </c>
      <c r="CQ465" s="104"/>
      <c r="CR465" s="108"/>
      <c r="CS465" s="104"/>
      <c r="CT465" s="104"/>
      <c r="CU465" s="105">
        <f t="shared" si="1566"/>
        <v>21</v>
      </c>
      <c r="CV465" s="105">
        <f t="shared" si="1567"/>
        <v>7080531.3599999994</v>
      </c>
    </row>
    <row r="466" spans="1:100" ht="60" customHeight="1" x14ac:dyDescent="0.25">
      <c r="A466" s="76"/>
      <c r="B466" s="98">
        <v>416</v>
      </c>
      <c r="C466" s="99" t="s">
        <v>1013</v>
      </c>
      <c r="D466" s="126" t="s">
        <v>1014</v>
      </c>
      <c r="E466" s="80">
        <v>28004</v>
      </c>
      <c r="F466" s="101">
        <v>1.24</v>
      </c>
      <c r="G466" s="89">
        <v>1</v>
      </c>
      <c r="H466" s="90"/>
      <c r="I466" s="90"/>
      <c r="J466" s="90"/>
      <c r="K466" s="53"/>
      <c r="L466" s="102">
        <v>1.4</v>
      </c>
      <c r="M466" s="102">
        <v>1.68</v>
      </c>
      <c r="N466" s="102">
        <v>2.23</v>
      </c>
      <c r="O466" s="103">
        <v>2.57</v>
      </c>
      <c r="P466" s="104">
        <v>50</v>
      </c>
      <c r="Q466" s="104">
        <f t="shared" ref="Q466:Q484" si="1568">(P466*$E466*$F466*$G466*$L466*$Q$11)</f>
        <v>2673821.92</v>
      </c>
      <c r="R466" s="104"/>
      <c r="S466" s="104">
        <f t="shared" ref="S466:S484" si="1569">(R466*$E466*$F466*$G466*$L466*$S$11)</f>
        <v>0</v>
      </c>
      <c r="T466" s="104"/>
      <c r="U466" s="104">
        <f t="shared" ref="U466:U484" si="1570">(T466*$E466*$F466*$G466*$L466*$U$11)</f>
        <v>0</v>
      </c>
      <c r="V466" s="104"/>
      <c r="W466" s="105">
        <f t="shared" ref="W466:W484" si="1571">(V466*$E466*$F466*$G466*$L466*$W$11)</f>
        <v>0</v>
      </c>
      <c r="X466" s="104"/>
      <c r="Y466" s="104">
        <f t="shared" ref="Y466:Y484" si="1572">(X466*$E466*$F466*$G466*$L466*$Y$11)</f>
        <v>0</v>
      </c>
      <c r="Z466" s="104"/>
      <c r="AA466" s="104">
        <f t="shared" ref="AA466:AA484" si="1573">(Z466*$E466*$F466*$G466*$L466*$AA$11)</f>
        <v>0</v>
      </c>
      <c r="AB466" s="104"/>
      <c r="AC466" s="104"/>
      <c r="AD466" s="104"/>
      <c r="AE466" s="104">
        <f t="shared" ref="AE466:AE484" si="1574">(AD466*$E466*$F466*$G466*$L466*$AE$11)</f>
        <v>0</v>
      </c>
      <c r="AF466" s="104"/>
      <c r="AG466" s="105">
        <f t="shared" ref="AG466:AG484" si="1575">(AF466*$E466*$F466*$G466*$L466*$AG$11)</f>
        <v>0</v>
      </c>
      <c r="AH466" s="104"/>
      <c r="AI466" s="104">
        <f t="shared" ref="AI466:AI484" si="1576">(AH466*$E466*$F466*$G466*$L466*$AI$11)</f>
        <v>0</v>
      </c>
      <c r="AJ466" s="104"/>
      <c r="AK466" s="104">
        <f t="shared" ref="AK466:AK484" si="1577">(AJ466*$E466*$F466*$G466*$M466*$AK$11)</f>
        <v>0</v>
      </c>
      <c r="AL466" s="109"/>
      <c r="AM466" s="104">
        <f t="shared" ref="AM466:AM484" si="1578">(AL466*$E466*$F466*$G466*$M466*$AM$11)</f>
        <v>0</v>
      </c>
      <c r="AN466" s="104"/>
      <c r="AO466" s="108">
        <f t="shared" ref="AO466:AO484" si="1579">(AN466*$E466*$F466*$G466*$M466*$AO$11)</f>
        <v>0</v>
      </c>
      <c r="AP466" s="104">
        <v>180</v>
      </c>
      <c r="AQ466" s="104">
        <f t="shared" ref="AQ466:AQ484" si="1580">(AP466*$E466*$F466*$G466*$L466*$AQ$11)</f>
        <v>7875620.9280000003</v>
      </c>
      <c r="AR466" s="104"/>
      <c r="AS466" s="105">
        <f t="shared" ref="AS466:AS484" si="1581">(AR466*$E466*$F466*$G466*$L466*$AS$11)</f>
        <v>0</v>
      </c>
      <c r="AT466" s="104"/>
      <c r="AU466" s="104">
        <f t="shared" ref="AU466:AU484" si="1582">(AT466*$E466*$F466*$G466*$L466*$AU$11)</f>
        <v>0</v>
      </c>
      <c r="AV466" s="88" t="e">
        <f>AU466-#REF!</f>
        <v>#REF!</v>
      </c>
      <c r="AW466" s="104"/>
      <c r="AX466" s="104">
        <f t="shared" ref="AX466:AX484" si="1583">(AW466*$E466*$F466*$G466*$M466*$AX$11)</f>
        <v>0</v>
      </c>
      <c r="AY466" s="104"/>
      <c r="AZ466" s="104">
        <f t="shared" ref="AZ466:AZ484" si="1584">(AY466*$E466*$F466*$G466*$M466*$AZ$11)</f>
        <v>0</v>
      </c>
      <c r="BA466" s="104"/>
      <c r="BB466" s="105">
        <f t="shared" ref="BB466:BB484" si="1585">(BA466*$E466*$F466*$G466*$M466*$BB$11)</f>
        <v>0</v>
      </c>
      <c r="BC466" s="104"/>
      <c r="BD466" s="104">
        <f t="shared" ref="BD466:BD484" si="1586">(BC466*$E466*$F466*$G466*$M466*$BD$11)</f>
        <v>0</v>
      </c>
      <c r="BE466" s="104"/>
      <c r="BF466" s="104">
        <f t="shared" ref="BF466:BF484" si="1587">(BE466*$E466*$F466*$G466*$M466*$BF$11)</f>
        <v>0</v>
      </c>
      <c r="BG466" s="104"/>
      <c r="BH466" s="105">
        <f t="shared" ref="BH466:BH484" si="1588">(BG466*$E466*$F466*$G466*$M466*$BH$11)</f>
        <v>0</v>
      </c>
      <c r="BI466" s="104"/>
      <c r="BJ466" s="108">
        <f t="shared" ref="BJ466:BJ484" si="1589">(BI466*$E466*$F466*$G466*$M466*$BJ$11)</f>
        <v>0</v>
      </c>
      <c r="BK466" s="104"/>
      <c r="BL466" s="104">
        <f t="shared" ref="BL466:BL484" si="1590">(BK466*$E466*$F466*$G466*$L466*$BL$11)</f>
        <v>0</v>
      </c>
      <c r="BM466" s="104"/>
      <c r="BN466" s="104">
        <f t="shared" ref="BN466:BN484" si="1591">(BM466*$E466*$F466*$G466*$L466*$BN$11)</f>
        <v>0</v>
      </c>
      <c r="BO466" s="104"/>
      <c r="BP466" s="104">
        <f t="shared" ref="BP466:BP484" si="1592">(BO466*$E466*$F466*$G466*$L466*$BP$11)</f>
        <v>0</v>
      </c>
      <c r="BQ466" s="104"/>
      <c r="BR466" s="104">
        <f t="shared" ref="BR466:BR484" si="1593">(BQ466*$E466*$F466*$G466*$M466*$BR$11)</f>
        <v>0</v>
      </c>
      <c r="BS466" s="104"/>
      <c r="BT466" s="105">
        <f t="shared" ref="BT466:BT484" si="1594">(BS466*$E466*$F466*$G466*$L466*$BT$11)</f>
        <v>0</v>
      </c>
      <c r="BU466" s="104"/>
      <c r="BV466" s="105">
        <f t="shared" ref="BV466:BV484" si="1595">(BU466*$E466*$F466*$G466*$L466*$BV$11)</f>
        <v>0</v>
      </c>
      <c r="BW466" s="104"/>
      <c r="BX466" s="104">
        <f t="shared" ref="BX466:BX484" si="1596">(BW466*$E466*$F466*$G466*$L466*$BX$11)</f>
        <v>0</v>
      </c>
      <c r="BY466" s="104"/>
      <c r="BZ466" s="104">
        <f t="shared" ref="BZ466:BZ484" si="1597">(BY466*$E466*$F466*$G466*$L466*$BZ$11)</f>
        <v>0</v>
      </c>
      <c r="CA466" s="104"/>
      <c r="CB466" s="104">
        <f t="shared" ref="CB466:CB484" si="1598">(CA466*$E466*$F466*$G466*$L466*$CB$11)</f>
        <v>0</v>
      </c>
      <c r="CC466" s="104"/>
      <c r="CD466" s="104">
        <f t="shared" ref="CD466:CD484" si="1599">(CC466*$E466*$F466*$G466*$M466*$CD$11)</f>
        <v>0</v>
      </c>
      <c r="CE466" s="109"/>
      <c r="CF466" s="104">
        <f t="shared" ref="CF466:CF484" si="1600">(CE466*$E466*$F466*$G466*$M466*$CF$11)</f>
        <v>0</v>
      </c>
      <c r="CG466" s="104"/>
      <c r="CH466" s="108"/>
      <c r="CI466" s="104"/>
      <c r="CJ466" s="104">
        <f t="shared" ref="CJ466:CJ484" si="1601">(CI466*$E466*$F466*$G466*$M466*$CJ$11)</f>
        <v>0</v>
      </c>
      <c r="CK466" s="110"/>
      <c r="CL466" s="104">
        <f t="shared" ref="CL466:CL484" si="1602">(CK466*$E466*$F466*$G466*$M466*$CL$11)</f>
        <v>0</v>
      </c>
      <c r="CM466" s="104"/>
      <c r="CN466" s="104">
        <f t="shared" ref="CN466:CN484" si="1603">(CM466*$E466*$F466*$G466*$M466*$CN$11)</f>
        <v>0</v>
      </c>
      <c r="CO466" s="104"/>
      <c r="CP466" s="104">
        <f t="shared" ref="CP466:CP484" si="1604">(CO466*$E466*$F466*$G466*$N466*$CP$11)</f>
        <v>0</v>
      </c>
      <c r="CQ466" s="104"/>
      <c r="CR466" s="111"/>
      <c r="CS466" s="104"/>
      <c r="CT466" s="104">
        <f t="shared" ref="CT466:CT484" si="1605">(CS466*$E466*$F466*$G466*$L466*CT$11)/12*6+(CS466*$E466*$F466*$G466*1*CT$11)/12*6</f>
        <v>0</v>
      </c>
      <c r="CU466" s="105">
        <f t="shared" si="1566"/>
        <v>230</v>
      </c>
      <c r="CV466" s="105">
        <f t="shared" si="1567"/>
        <v>10549442.848000001</v>
      </c>
    </row>
    <row r="467" spans="1:100" ht="60" customHeight="1" x14ac:dyDescent="0.25">
      <c r="A467" s="76"/>
      <c r="B467" s="98">
        <v>417</v>
      </c>
      <c r="C467" s="99" t="s">
        <v>1015</v>
      </c>
      <c r="D467" s="126" t="s">
        <v>1016</v>
      </c>
      <c r="E467" s="80">
        <v>28004</v>
      </c>
      <c r="F467" s="101">
        <v>2.62</v>
      </c>
      <c r="G467" s="89">
        <v>1</v>
      </c>
      <c r="H467" s="90"/>
      <c r="I467" s="90"/>
      <c r="J467" s="90"/>
      <c r="K467" s="53"/>
      <c r="L467" s="102">
        <v>1.4</v>
      </c>
      <c r="M467" s="102">
        <v>1.68</v>
      </c>
      <c r="N467" s="102">
        <v>2.23</v>
      </c>
      <c r="O467" s="103">
        <v>2.57</v>
      </c>
      <c r="P467" s="104">
        <v>106</v>
      </c>
      <c r="Q467" s="104">
        <f t="shared" si="1568"/>
        <v>11976997.155199999</v>
      </c>
      <c r="R467" s="104">
        <v>5</v>
      </c>
      <c r="S467" s="104">
        <f t="shared" si="1569"/>
        <v>564952.696</v>
      </c>
      <c r="T467" s="104"/>
      <c r="U467" s="104">
        <f t="shared" si="1570"/>
        <v>0</v>
      </c>
      <c r="V467" s="104"/>
      <c r="W467" s="105">
        <f t="shared" si="1571"/>
        <v>0</v>
      </c>
      <c r="X467" s="104"/>
      <c r="Y467" s="104">
        <f t="shared" si="1572"/>
        <v>0</v>
      </c>
      <c r="Z467" s="104"/>
      <c r="AA467" s="104">
        <f t="shared" si="1573"/>
        <v>0</v>
      </c>
      <c r="AB467" s="104"/>
      <c r="AC467" s="104"/>
      <c r="AD467" s="104"/>
      <c r="AE467" s="104">
        <f t="shared" si="1574"/>
        <v>0</v>
      </c>
      <c r="AF467" s="104"/>
      <c r="AG467" s="105">
        <f t="shared" si="1575"/>
        <v>0</v>
      </c>
      <c r="AH467" s="104"/>
      <c r="AI467" s="104">
        <f t="shared" si="1576"/>
        <v>0</v>
      </c>
      <c r="AJ467" s="104"/>
      <c r="AK467" s="104">
        <f t="shared" si="1577"/>
        <v>0</v>
      </c>
      <c r="AL467" s="109"/>
      <c r="AM467" s="104">
        <f t="shared" si="1578"/>
        <v>0</v>
      </c>
      <c r="AN467" s="104"/>
      <c r="AO467" s="108">
        <f t="shared" si="1579"/>
        <v>0</v>
      </c>
      <c r="AP467" s="104">
        <v>50</v>
      </c>
      <c r="AQ467" s="104">
        <f t="shared" si="1580"/>
        <v>4622340.24</v>
      </c>
      <c r="AR467" s="104"/>
      <c r="AS467" s="105">
        <f t="shared" si="1581"/>
        <v>0</v>
      </c>
      <c r="AT467" s="104"/>
      <c r="AU467" s="104">
        <f t="shared" si="1582"/>
        <v>0</v>
      </c>
      <c r="AV467" s="88" t="e">
        <f>AU467-#REF!</f>
        <v>#REF!</v>
      </c>
      <c r="AW467" s="104"/>
      <c r="AX467" s="104">
        <f t="shared" si="1583"/>
        <v>0</v>
      </c>
      <c r="AY467" s="104"/>
      <c r="AZ467" s="104">
        <f t="shared" si="1584"/>
        <v>0</v>
      </c>
      <c r="BA467" s="104"/>
      <c r="BB467" s="105">
        <f t="shared" si="1585"/>
        <v>0</v>
      </c>
      <c r="BC467" s="104"/>
      <c r="BD467" s="104">
        <f t="shared" si="1586"/>
        <v>0</v>
      </c>
      <c r="BE467" s="104"/>
      <c r="BF467" s="104">
        <f t="shared" si="1587"/>
        <v>0</v>
      </c>
      <c r="BG467" s="104"/>
      <c r="BH467" s="105">
        <f t="shared" si="1588"/>
        <v>0</v>
      </c>
      <c r="BI467" s="104"/>
      <c r="BJ467" s="108">
        <f t="shared" si="1589"/>
        <v>0</v>
      </c>
      <c r="BK467" s="104"/>
      <c r="BL467" s="104">
        <f t="shared" si="1590"/>
        <v>0</v>
      </c>
      <c r="BM467" s="104"/>
      <c r="BN467" s="104">
        <f t="shared" si="1591"/>
        <v>0</v>
      </c>
      <c r="BO467" s="104"/>
      <c r="BP467" s="104">
        <f t="shared" si="1592"/>
        <v>0</v>
      </c>
      <c r="BQ467" s="104"/>
      <c r="BR467" s="104">
        <f t="shared" si="1593"/>
        <v>0</v>
      </c>
      <c r="BS467" s="104"/>
      <c r="BT467" s="105">
        <f t="shared" si="1594"/>
        <v>0</v>
      </c>
      <c r="BU467" s="104"/>
      <c r="BV467" s="105">
        <f t="shared" si="1595"/>
        <v>0</v>
      </c>
      <c r="BW467" s="104"/>
      <c r="BX467" s="104">
        <f t="shared" si="1596"/>
        <v>0</v>
      </c>
      <c r="BY467" s="104"/>
      <c r="BZ467" s="104">
        <f t="shared" si="1597"/>
        <v>0</v>
      </c>
      <c r="CA467" s="104"/>
      <c r="CB467" s="104">
        <f t="shared" si="1598"/>
        <v>0</v>
      </c>
      <c r="CC467" s="104"/>
      <c r="CD467" s="104">
        <f t="shared" si="1599"/>
        <v>0</v>
      </c>
      <c r="CE467" s="109"/>
      <c r="CF467" s="104">
        <f t="shared" si="1600"/>
        <v>0</v>
      </c>
      <c r="CG467" s="104"/>
      <c r="CH467" s="108"/>
      <c r="CI467" s="104"/>
      <c r="CJ467" s="104">
        <f t="shared" si="1601"/>
        <v>0</v>
      </c>
      <c r="CK467" s="110"/>
      <c r="CL467" s="104">
        <f t="shared" si="1602"/>
        <v>0</v>
      </c>
      <c r="CM467" s="104"/>
      <c r="CN467" s="104">
        <f t="shared" si="1603"/>
        <v>0</v>
      </c>
      <c r="CO467" s="104"/>
      <c r="CP467" s="104">
        <f t="shared" si="1604"/>
        <v>0</v>
      </c>
      <c r="CQ467" s="104"/>
      <c r="CR467" s="111"/>
      <c r="CS467" s="104"/>
      <c r="CT467" s="104">
        <f t="shared" si="1605"/>
        <v>0</v>
      </c>
      <c r="CU467" s="105">
        <f t="shared" si="1566"/>
        <v>161</v>
      </c>
      <c r="CV467" s="105">
        <f t="shared" si="1567"/>
        <v>17164290.091200002</v>
      </c>
    </row>
    <row r="468" spans="1:100" ht="60" customHeight="1" x14ac:dyDescent="0.25">
      <c r="A468" s="76"/>
      <c r="B468" s="98">
        <v>418</v>
      </c>
      <c r="C468" s="99" t="s">
        <v>1017</v>
      </c>
      <c r="D468" s="126" t="s">
        <v>1018</v>
      </c>
      <c r="E468" s="80">
        <v>28004</v>
      </c>
      <c r="F468" s="101">
        <v>3.93</v>
      </c>
      <c r="G468" s="89">
        <v>1</v>
      </c>
      <c r="H468" s="90"/>
      <c r="I468" s="90"/>
      <c r="J468" s="90"/>
      <c r="K468" s="53"/>
      <c r="L468" s="102">
        <v>1.4</v>
      </c>
      <c r="M468" s="102">
        <v>1.68</v>
      </c>
      <c r="N468" s="102">
        <v>2.23</v>
      </c>
      <c r="O468" s="103">
        <v>2.57</v>
      </c>
      <c r="P468" s="104">
        <v>10</v>
      </c>
      <c r="Q468" s="104">
        <f t="shared" si="1568"/>
        <v>1694858.088</v>
      </c>
      <c r="R468" s="104"/>
      <c r="S468" s="104">
        <f t="shared" si="1569"/>
        <v>0</v>
      </c>
      <c r="T468" s="104"/>
      <c r="U468" s="104">
        <f t="shared" si="1570"/>
        <v>0</v>
      </c>
      <c r="V468" s="104"/>
      <c r="W468" s="105">
        <f t="shared" si="1571"/>
        <v>0</v>
      </c>
      <c r="X468" s="104"/>
      <c r="Y468" s="104">
        <f t="shared" si="1572"/>
        <v>0</v>
      </c>
      <c r="Z468" s="104"/>
      <c r="AA468" s="104">
        <f t="shared" si="1573"/>
        <v>0</v>
      </c>
      <c r="AB468" s="104"/>
      <c r="AC468" s="104"/>
      <c r="AD468" s="104"/>
      <c r="AE468" s="104">
        <f t="shared" si="1574"/>
        <v>0</v>
      </c>
      <c r="AF468" s="104"/>
      <c r="AG468" s="105">
        <f t="shared" si="1575"/>
        <v>0</v>
      </c>
      <c r="AH468" s="104"/>
      <c r="AI468" s="104">
        <f t="shared" si="1576"/>
        <v>0</v>
      </c>
      <c r="AJ468" s="104"/>
      <c r="AK468" s="104">
        <f t="shared" si="1577"/>
        <v>0</v>
      </c>
      <c r="AL468" s="109"/>
      <c r="AM468" s="104">
        <f t="shared" si="1578"/>
        <v>0</v>
      </c>
      <c r="AN468" s="104"/>
      <c r="AO468" s="108">
        <f t="shared" si="1579"/>
        <v>0</v>
      </c>
      <c r="AP468" s="104">
        <v>10</v>
      </c>
      <c r="AQ468" s="104">
        <f t="shared" si="1580"/>
        <v>1386702.0719999999</v>
      </c>
      <c r="AR468" s="104"/>
      <c r="AS468" s="105">
        <f t="shared" si="1581"/>
        <v>0</v>
      </c>
      <c r="AT468" s="104"/>
      <c r="AU468" s="104">
        <f t="shared" si="1582"/>
        <v>0</v>
      </c>
      <c r="AV468" s="88" t="e">
        <f>AU468-#REF!</f>
        <v>#REF!</v>
      </c>
      <c r="AW468" s="104"/>
      <c r="AX468" s="104">
        <f t="shared" si="1583"/>
        <v>0</v>
      </c>
      <c r="AY468" s="104"/>
      <c r="AZ468" s="104">
        <f t="shared" si="1584"/>
        <v>0</v>
      </c>
      <c r="BA468" s="104"/>
      <c r="BB468" s="105">
        <f t="shared" si="1585"/>
        <v>0</v>
      </c>
      <c r="BC468" s="104"/>
      <c r="BD468" s="104">
        <f t="shared" si="1586"/>
        <v>0</v>
      </c>
      <c r="BE468" s="104"/>
      <c r="BF468" s="104">
        <f t="shared" si="1587"/>
        <v>0</v>
      </c>
      <c r="BG468" s="104"/>
      <c r="BH468" s="105">
        <f t="shared" si="1588"/>
        <v>0</v>
      </c>
      <c r="BI468" s="104"/>
      <c r="BJ468" s="108">
        <f t="shared" si="1589"/>
        <v>0</v>
      </c>
      <c r="BK468" s="104"/>
      <c r="BL468" s="104">
        <f t="shared" si="1590"/>
        <v>0</v>
      </c>
      <c r="BM468" s="104"/>
      <c r="BN468" s="104">
        <f t="shared" si="1591"/>
        <v>0</v>
      </c>
      <c r="BO468" s="104"/>
      <c r="BP468" s="104">
        <f t="shared" si="1592"/>
        <v>0</v>
      </c>
      <c r="BQ468" s="104"/>
      <c r="BR468" s="104">
        <f t="shared" si="1593"/>
        <v>0</v>
      </c>
      <c r="BS468" s="104"/>
      <c r="BT468" s="105">
        <f t="shared" si="1594"/>
        <v>0</v>
      </c>
      <c r="BU468" s="104"/>
      <c r="BV468" s="105">
        <f t="shared" si="1595"/>
        <v>0</v>
      </c>
      <c r="BW468" s="104"/>
      <c r="BX468" s="104">
        <f t="shared" si="1596"/>
        <v>0</v>
      </c>
      <c r="BY468" s="104"/>
      <c r="BZ468" s="104">
        <f t="shared" si="1597"/>
        <v>0</v>
      </c>
      <c r="CA468" s="104"/>
      <c r="CB468" s="104">
        <f t="shared" si="1598"/>
        <v>0</v>
      </c>
      <c r="CC468" s="104"/>
      <c r="CD468" s="104">
        <f t="shared" si="1599"/>
        <v>0</v>
      </c>
      <c r="CE468" s="109">
        <v>0</v>
      </c>
      <c r="CF468" s="104">
        <f t="shared" si="1600"/>
        <v>0</v>
      </c>
      <c r="CG468" s="104"/>
      <c r="CH468" s="108"/>
      <c r="CI468" s="104"/>
      <c r="CJ468" s="104">
        <f t="shared" si="1601"/>
        <v>0</v>
      </c>
      <c r="CK468" s="110"/>
      <c r="CL468" s="104">
        <f t="shared" si="1602"/>
        <v>0</v>
      </c>
      <c r="CM468" s="104"/>
      <c r="CN468" s="104">
        <f t="shared" si="1603"/>
        <v>0</v>
      </c>
      <c r="CO468" s="104"/>
      <c r="CP468" s="104">
        <f t="shared" si="1604"/>
        <v>0</v>
      </c>
      <c r="CQ468" s="104"/>
      <c r="CR468" s="111"/>
      <c r="CS468" s="104"/>
      <c r="CT468" s="104">
        <f t="shared" si="1605"/>
        <v>0</v>
      </c>
      <c r="CU468" s="105">
        <f t="shared" si="1566"/>
        <v>20</v>
      </c>
      <c r="CV468" s="105">
        <f t="shared" si="1567"/>
        <v>3081560.16</v>
      </c>
    </row>
    <row r="469" spans="1:100" ht="30" customHeight="1" x14ac:dyDescent="0.25">
      <c r="A469" s="76"/>
      <c r="B469" s="98">
        <v>419</v>
      </c>
      <c r="C469" s="99" t="s">
        <v>1019</v>
      </c>
      <c r="D469" s="126" t="s">
        <v>1020</v>
      </c>
      <c r="E469" s="80">
        <v>28004</v>
      </c>
      <c r="F469" s="101">
        <v>1.02</v>
      </c>
      <c r="G469" s="89">
        <v>1</v>
      </c>
      <c r="H469" s="90"/>
      <c r="I469" s="90"/>
      <c r="J469" s="90"/>
      <c r="K469" s="53"/>
      <c r="L469" s="102">
        <v>1.4</v>
      </c>
      <c r="M469" s="102">
        <v>1.68</v>
      </c>
      <c r="N469" s="102">
        <v>2.23</v>
      </c>
      <c r="O469" s="103">
        <v>2.57</v>
      </c>
      <c r="P469" s="104">
        <v>40</v>
      </c>
      <c r="Q469" s="104">
        <f t="shared" si="1568"/>
        <v>1759547.328</v>
      </c>
      <c r="R469" s="104"/>
      <c r="S469" s="104">
        <f t="shared" si="1569"/>
        <v>0</v>
      </c>
      <c r="T469" s="104"/>
      <c r="U469" s="104">
        <f t="shared" si="1570"/>
        <v>0</v>
      </c>
      <c r="V469" s="104"/>
      <c r="W469" s="105">
        <f t="shared" si="1571"/>
        <v>0</v>
      </c>
      <c r="X469" s="104"/>
      <c r="Y469" s="104">
        <f t="shared" si="1572"/>
        <v>0</v>
      </c>
      <c r="Z469" s="104"/>
      <c r="AA469" s="104">
        <f t="shared" si="1573"/>
        <v>0</v>
      </c>
      <c r="AB469" s="104"/>
      <c r="AC469" s="104"/>
      <c r="AD469" s="104"/>
      <c r="AE469" s="104">
        <f t="shared" si="1574"/>
        <v>0</v>
      </c>
      <c r="AF469" s="104"/>
      <c r="AG469" s="105">
        <f t="shared" si="1575"/>
        <v>0</v>
      </c>
      <c r="AH469" s="104"/>
      <c r="AI469" s="104">
        <f t="shared" si="1576"/>
        <v>0</v>
      </c>
      <c r="AJ469" s="104"/>
      <c r="AK469" s="104">
        <f t="shared" si="1577"/>
        <v>0</v>
      </c>
      <c r="AL469" s="109"/>
      <c r="AM469" s="104">
        <f t="shared" si="1578"/>
        <v>0</v>
      </c>
      <c r="AN469" s="104"/>
      <c r="AO469" s="108">
        <f t="shared" si="1579"/>
        <v>0</v>
      </c>
      <c r="AP469" s="104">
        <v>10</v>
      </c>
      <c r="AQ469" s="104">
        <f t="shared" si="1580"/>
        <v>359907.40799999994</v>
      </c>
      <c r="AR469" s="104"/>
      <c r="AS469" s="105">
        <f t="shared" si="1581"/>
        <v>0</v>
      </c>
      <c r="AT469" s="104"/>
      <c r="AU469" s="104">
        <f t="shared" si="1582"/>
        <v>0</v>
      </c>
      <c r="AV469" s="88" t="e">
        <f>AU469-#REF!</f>
        <v>#REF!</v>
      </c>
      <c r="AW469" s="104"/>
      <c r="AX469" s="104">
        <f t="shared" si="1583"/>
        <v>0</v>
      </c>
      <c r="AY469" s="104"/>
      <c r="AZ469" s="104">
        <f t="shared" si="1584"/>
        <v>0</v>
      </c>
      <c r="BA469" s="104"/>
      <c r="BB469" s="105">
        <f t="shared" si="1585"/>
        <v>0</v>
      </c>
      <c r="BC469" s="104"/>
      <c r="BD469" s="104">
        <f t="shared" si="1586"/>
        <v>0</v>
      </c>
      <c r="BE469" s="104"/>
      <c r="BF469" s="104">
        <f t="shared" si="1587"/>
        <v>0</v>
      </c>
      <c r="BG469" s="104"/>
      <c r="BH469" s="105">
        <f t="shared" si="1588"/>
        <v>0</v>
      </c>
      <c r="BI469" s="104"/>
      <c r="BJ469" s="108">
        <f t="shared" si="1589"/>
        <v>0</v>
      </c>
      <c r="BK469" s="104"/>
      <c r="BL469" s="104">
        <f t="shared" si="1590"/>
        <v>0</v>
      </c>
      <c r="BM469" s="104"/>
      <c r="BN469" s="104">
        <f t="shared" si="1591"/>
        <v>0</v>
      </c>
      <c r="BO469" s="104"/>
      <c r="BP469" s="104">
        <f t="shared" si="1592"/>
        <v>0</v>
      </c>
      <c r="BQ469" s="104"/>
      <c r="BR469" s="104">
        <f t="shared" si="1593"/>
        <v>0</v>
      </c>
      <c r="BS469" s="104"/>
      <c r="BT469" s="105">
        <f t="shared" si="1594"/>
        <v>0</v>
      </c>
      <c r="BU469" s="104"/>
      <c r="BV469" s="105">
        <f t="shared" si="1595"/>
        <v>0</v>
      </c>
      <c r="BW469" s="104"/>
      <c r="BX469" s="104">
        <f t="shared" si="1596"/>
        <v>0</v>
      </c>
      <c r="BY469" s="104"/>
      <c r="BZ469" s="104">
        <f t="shared" si="1597"/>
        <v>0</v>
      </c>
      <c r="CA469" s="104"/>
      <c r="CB469" s="104">
        <f t="shared" si="1598"/>
        <v>0</v>
      </c>
      <c r="CC469" s="104"/>
      <c r="CD469" s="104">
        <f t="shared" si="1599"/>
        <v>0</v>
      </c>
      <c r="CE469" s="109"/>
      <c r="CF469" s="104">
        <f t="shared" si="1600"/>
        <v>0</v>
      </c>
      <c r="CG469" s="104"/>
      <c r="CH469" s="108"/>
      <c r="CI469" s="104"/>
      <c r="CJ469" s="104">
        <f t="shared" si="1601"/>
        <v>0</v>
      </c>
      <c r="CK469" s="110"/>
      <c r="CL469" s="104">
        <f t="shared" si="1602"/>
        <v>0</v>
      </c>
      <c r="CM469" s="104"/>
      <c r="CN469" s="104">
        <f t="shared" si="1603"/>
        <v>0</v>
      </c>
      <c r="CO469" s="104"/>
      <c r="CP469" s="104">
        <f t="shared" si="1604"/>
        <v>0</v>
      </c>
      <c r="CQ469" s="104"/>
      <c r="CR469" s="111"/>
      <c r="CS469" s="104"/>
      <c r="CT469" s="104">
        <f t="shared" si="1605"/>
        <v>0</v>
      </c>
      <c r="CU469" s="105">
        <f t="shared" si="1566"/>
        <v>50</v>
      </c>
      <c r="CV469" s="105">
        <f t="shared" si="1567"/>
        <v>2119454.736</v>
      </c>
    </row>
    <row r="470" spans="1:100" ht="30" customHeight="1" x14ac:dyDescent="0.25">
      <c r="A470" s="76"/>
      <c r="B470" s="98">
        <v>420</v>
      </c>
      <c r="C470" s="99" t="s">
        <v>1021</v>
      </c>
      <c r="D470" s="126" t="s">
        <v>1022</v>
      </c>
      <c r="E470" s="80">
        <v>28004</v>
      </c>
      <c r="F470" s="101">
        <v>1.38</v>
      </c>
      <c r="G470" s="89">
        <v>1</v>
      </c>
      <c r="H470" s="90"/>
      <c r="I470" s="90"/>
      <c r="J470" s="90"/>
      <c r="K470" s="53"/>
      <c r="L470" s="102">
        <v>1.4</v>
      </c>
      <c r="M470" s="102">
        <v>1.68</v>
      </c>
      <c r="N470" s="102">
        <v>2.23</v>
      </c>
      <c r="O470" s="103">
        <v>2.57</v>
      </c>
      <c r="P470" s="104">
        <v>2</v>
      </c>
      <c r="Q470" s="104">
        <f t="shared" si="1568"/>
        <v>119028.2016</v>
      </c>
      <c r="R470" s="104"/>
      <c r="S470" s="104">
        <f t="shared" si="1569"/>
        <v>0</v>
      </c>
      <c r="T470" s="104"/>
      <c r="U470" s="104">
        <f t="shared" si="1570"/>
        <v>0</v>
      </c>
      <c r="V470" s="104"/>
      <c r="W470" s="105">
        <f t="shared" si="1571"/>
        <v>0</v>
      </c>
      <c r="X470" s="104"/>
      <c r="Y470" s="104">
        <f t="shared" si="1572"/>
        <v>0</v>
      </c>
      <c r="Z470" s="104"/>
      <c r="AA470" s="104">
        <f t="shared" si="1573"/>
        <v>0</v>
      </c>
      <c r="AB470" s="104"/>
      <c r="AC470" s="104"/>
      <c r="AD470" s="104"/>
      <c r="AE470" s="104">
        <f t="shared" si="1574"/>
        <v>0</v>
      </c>
      <c r="AF470" s="104"/>
      <c r="AG470" s="105">
        <f t="shared" si="1575"/>
        <v>0</v>
      </c>
      <c r="AH470" s="104"/>
      <c r="AI470" s="104">
        <f t="shared" si="1576"/>
        <v>0</v>
      </c>
      <c r="AJ470" s="104"/>
      <c r="AK470" s="104">
        <f t="shared" si="1577"/>
        <v>0</v>
      </c>
      <c r="AL470" s="109"/>
      <c r="AM470" s="104">
        <f t="shared" si="1578"/>
        <v>0</v>
      </c>
      <c r="AN470" s="104"/>
      <c r="AO470" s="108">
        <f t="shared" si="1579"/>
        <v>0</v>
      </c>
      <c r="AP470" s="104">
        <v>10</v>
      </c>
      <c r="AQ470" s="104">
        <f t="shared" si="1580"/>
        <v>486933.55199999991</v>
      </c>
      <c r="AR470" s="104"/>
      <c r="AS470" s="105">
        <f t="shared" si="1581"/>
        <v>0</v>
      </c>
      <c r="AT470" s="104"/>
      <c r="AU470" s="104">
        <f t="shared" si="1582"/>
        <v>0</v>
      </c>
      <c r="AV470" s="88" t="e">
        <f>AU470-#REF!</f>
        <v>#REF!</v>
      </c>
      <c r="AW470" s="104"/>
      <c r="AX470" s="104">
        <f t="shared" si="1583"/>
        <v>0</v>
      </c>
      <c r="AY470" s="104"/>
      <c r="AZ470" s="104">
        <f t="shared" si="1584"/>
        <v>0</v>
      </c>
      <c r="BA470" s="104"/>
      <c r="BB470" s="105">
        <f t="shared" si="1585"/>
        <v>0</v>
      </c>
      <c r="BC470" s="104"/>
      <c r="BD470" s="104">
        <f t="shared" si="1586"/>
        <v>0</v>
      </c>
      <c r="BE470" s="104"/>
      <c r="BF470" s="104">
        <f t="shared" si="1587"/>
        <v>0</v>
      </c>
      <c r="BG470" s="104"/>
      <c r="BH470" s="105">
        <f t="shared" si="1588"/>
        <v>0</v>
      </c>
      <c r="BI470" s="104"/>
      <c r="BJ470" s="108">
        <f t="shared" si="1589"/>
        <v>0</v>
      </c>
      <c r="BK470" s="104"/>
      <c r="BL470" s="104">
        <f t="shared" si="1590"/>
        <v>0</v>
      </c>
      <c r="BM470" s="104"/>
      <c r="BN470" s="104">
        <f t="shared" si="1591"/>
        <v>0</v>
      </c>
      <c r="BO470" s="104"/>
      <c r="BP470" s="104">
        <f t="shared" si="1592"/>
        <v>0</v>
      </c>
      <c r="BQ470" s="104"/>
      <c r="BR470" s="104">
        <f t="shared" si="1593"/>
        <v>0</v>
      </c>
      <c r="BS470" s="104"/>
      <c r="BT470" s="105">
        <f t="shared" si="1594"/>
        <v>0</v>
      </c>
      <c r="BU470" s="104"/>
      <c r="BV470" s="105">
        <f t="shared" si="1595"/>
        <v>0</v>
      </c>
      <c r="BW470" s="104"/>
      <c r="BX470" s="104">
        <f t="shared" si="1596"/>
        <v>0</v>
      </c>
      <c r="BY470" s="104"/>
      <c r="BZ470" s="104">
        <f t="shared" si="1597"/>
        <v>0</v>
      </c>
      <c r="CA470" s="104"/>
      <c r="CB470" s="104">
        <f t="shared" si="1598"/>
        <v>0</v>
      </c>
      <c r="CC470" s="104"/>
      <c r="CD470" s="104">
        <f t="shared" si="1599"/>
        <v>0</v>
      </c>
      <c r="CE470" s="109"/>
      <c r="CF470" s="104">
        <f t="shared" si="1600"/>
        <v>0</v>
      </c>
      <c r="CG470" s="104"/>
      <c r="CH470" s="108"/>
      <c r="CI470" s="104"/>
      <c r="CJ470" s="104">
        <f t="shared" si="1601"/>
        <v>0</v>
      </c>
      <c r="CK470" s="110"/>
      <c r="CL470" s="104">
        <f t="shared" si="1602"/>
        <v>0</v>
      </c>
      <c r="CM470" s="104"/>
      <c r="CN470" s="104">
        <f t="shared" si="1603"/>
        <v>0</v>
      </c>
      <c r="CO470" s="104"/>
      <c r="CP470" s="104">
        <f t="shared" si="1604"/>
        <v>0</v>
      </c>
      <c r="CQ470" s="104"/>
      <c r="CR470" s="111"/>
      <c r="CS470" s="108"/>
      <c r="CT470" s="104">
        <f t="shared" si="1605"/>
        <v>0</v>
      </c>
      <c r="CU470" s="105">
        <f t="shared" si="1566"/>
        <v>12</v>
      </c>
      <c r="CV470" s="105">
        <f t="shared" si="1567"/>
        <v>605961.75359999994</v>
      </c>
    </row>
    <row r="471" spans="1:100" ht="30" customHeight="1" x14ac:dyDescent="0.25">
      <c r="A471" s="76"/>
      <c r="B471" s="98">
        <v>421</v>
      </c>
      <c r="C471" s="99" t="s">
        <v>1023</v>
      </c>
      <c r="D471" s="126" t="s">
        <v>1024</v>
      </c>
      <c r="E471" s="80">
        <v>28004</v>
      </c>
      <c r="F471" s="89">
        <v>2</v>
      </c>
      <c r="G471" s="89">
        <v>1</v>
      </c>
      <c r="H471" s="90"/>
      <c r="I471" s="90"/>
      <c r="J471" s="90"/>
      <c r="K471" s="53"/>
      <c r="L471" s="102">
        <v>1.4</v>
      </c>
      <c r="M471" s="102">
        <v>1.68</v>
      </c>
      <c r="N471" s="102">
        <v>2.23</v>
      </c>
      <c r="O471" s="103">
        <v>2.57</v>
      </c>
      <c r="P471" s="104">
        <v>0</v>
      </c>
      <c r="Q471" s="104">
        <f t="shared" si="1568"/>
        <v>0</v>
      </c>
      <c r="R471" s="104">
        <v>0</v>
      </c>
      <c r="S471" s="104">
        <f t="shared" si="1569"/>
        <v>0</v>
      </c>
      <c r="T471" s="104"/>
      <c r="U471" s="104">
        <f t="shared" si="1570"/>
        <v>0</v>
      </c>
      <c r="V471" s="104"/>
      <c r="W471" s="105">
        <f t="shared" si="1571"/>
        <v>0</v>
      </c>
      <c r="X471" s="104"/>
      <c r="Y471" s="104">
        <f t="shared" si="1572"/>
        <v>0</v>
      </c>
      <c r="Z471" s="104"/>
      <c r="AA471" s="104">
        <f t="shared" si="1573"/>
        <v>0</v>
      </c>
      <c r="AB471" s="104"/>
      <c r="AC471" s="104"/>
      <c r="AD471" s="104"/>
      <c r="AE471" s="104">
        <f t="shared" si="1574"/>
        <v>0</v>
      </c>
      <c r="AF471" s="104"/>
      <c r="AG471" s="105">
        <f t="shared" si="1575"/>
        <v>0</v>
      </c>
      <c r="AH471" s="104"/>
      <c r="AI471" s="104">
        <f t="shared" si="1576"/>
        <v>0</v>
      </c>
      <c r="AJ471" s="104"/>
      <c r="AK471" s="104">
        <f t="shared" si="1577"/>
        <v>0</v>
      </c>
      <c r="AL471" s="109"/>
      <c r="AM471" s="104">
        <f t="shared" si="1578"/>
        <v>0</v>
      </c>
      <c r="AN471" s="104"/>
      <c r="AO471" s="108">
        <f t="shared" si="1579"/>
        <v>0</v>
      </c>
      <c r="AP471" s="104"/>
      <c r="AQ471" s="104">
        <f t="shared" si="1580"/>
        <v>0</v>
      </c>
      <c r="AR471" s="104"/>
      <c r="AS471" s="105">
        <f t="shared" si="1581"/>
        <v>0</v>
      </c>
      <c r="AT471" s="104"/>
      <c r="AU471" s="104">
        <f t="shared" si="1582"/>
        <v>0</v>
      </c>
      <c r="AV471" s="88" t="e">
        <f>AU471-#REF!</f>
        <v>#REF!</v>
      </c>
      <c r="AW471" s="104"/>
      <c r="AX471" s="104">
        <f t="shared" si="1583"/>
        <v>0</v>
      </c>
      <c r="AY471" s="104"/>
      <c r="AZ471" s="104">
        <f t="shared" si="1584"/>
        <v>0</v>
      </c>
      <c r="BA471" s="104"/>
      <c r="BB471" s="105">
        <f t="shared" si="1585"/>
        <v>0</v>
      </c>
      <c r="BC471" s="104"/>
      <c r="BD471" s="104">
        <f t="shared" si="1586"/>
        <v>0</v>
      </c>
      <c r="BE471" s="104"/>
      <c r="BF471" s="104">
        <f t="shared" si="1587"/>
        <v>0</v>
      </c>
      <c r="BG471" s="104"/>
      <c r="BH471" s="105">
        <f t="shared" si="1588"/>
        <v>0</v>
      </c>
      <c r="BI471" s="104"/>
      <c r="BJ471" s="108">
        <f t="shared" si="1589"/>
        <v>0</v>
      </c>
      <c r="BK471" s="104"/>
      <c r="BL471" s="104">
        <f t="shared" si="1590"/>
        <v>0</v>
      </c>
      <c r="BM471" s="104"/>
      <c r="BN471" s="104">
        <f t="shared" si="1591"/>
        <v>0</v>
      </c>
      <c r="BO471" s="104"/>
      <c r="BP471" s="104">
        <f t="shared" si="1592"/>
        <v>0</v>
      </c>
      <c r="BQ471" s="104"/>
      <c r="BR471" s="104">
        <f t="shared" si="1593"/>
        <v>0</v>
      </c>
      <c r="BS471" s="104"/>
      <c r="BT471" s="105">
        <f t="shared" si="1594"/>
        <v>0</v>
      </c>
      <c r="BU471" s="104"/>
      <c r="BV471" s="105">
        <f t="shared" si="1595"/>
        <v>0</v>
      </c>
      <c r="BW471" s="104"/>
      <c r="BX471" s="104">
        <f t="shared" si="1596"/>
        <v>0</v>
      </c>
      <c r="BY471" s="104"/>
      <c r="BZ471" s="104">
        <f t="shared" si="1597"/>
        <v>0</v>
      </c>
      <c r="CA471" s="104"/>
      <c r="CB471" s="104">
        <f t="shared" si="1598"/>
        <v>0</v>
      </c>
      <c r="CC471" s="104"/>
      <c r="CD471" s="104">
        <f t="shared" si="1599"/>
        <v>0</v>
      </c>
      <c r="CE471" s="109"/>
      <c r="CF471" s="104">
        <f t="shared" si="1600"/>
        <v>0</v>
      </c>
      <c r="CG471" s="104"/>
      <c r="CH471" s="108"/>
      <c r="CI471" s="104"/>
      <c r="CJ471" s="104">
        <f t="shared" si="1601"/>
        <v>0</v>
      </c>
      <c r="CK471" s="110"/>
      <c r="CL471" s="104">
        <f t="shared" si="1602"/>
        <v>0</v>
      </c>
      <c r="CM471" s="104"/>
      <c r="CN471" s="104">
        <f t="shared" si="1603"/>
        <v>0</v>
      </c>
      <c r="CO471" s="104"/>
      <c r="CP471" s="104">
        <f t="shared" si="1604"/>
        <v>0</v>
      </c>
      <c r="CQ471" s="104"/>
      <c r="CR471" s="111"/>
      <c r="CS471" s="108"/>
      <c r="CT471" s="104">
        <f t="shared" si="1605"/>
        <v>0</v>
      </c>
      <c r="CU471" s="105">
        <f t="shared" si="1566"/>
        <v>0</v>
      </c>
      <c r="CV471" s="105">
        <f t="shared" si="1567"/>
        <v>0</v>
      </c>
    </row>
    <row r="472" spans="1:100" ht="45" customHeight="1" x14ac:dyDescent="0.25">
      <c r="A472" s="76"/>
      <c r="B472" s="98">
        <v>422</v>
      </c>
      <c r="C472" s="99" t="s">
        <v>1025</v>
      </c>
      <c r="D472" s="126" t="s">
        <v>1026</v>
      </c>
      <c r="E472" s="80">
        <v>28004</v>
      </c>
      <c r="F472" s="101">
        <v>0.59</v>
      </c>
      <c r="G472" s="89">
        <v>1</v>
      </c>
      <c r="H472" s="90"/>
      <c r="I472" s="90"/>
      <c r="J472" s="90"/>
      <c r="K472" s="53"/>
      <c r="L472" s="102">
        <v>1.4</v>
      </c>
      <c r="M472" s="102">
        <v>1.68</v>
      </c>
      <c r="N472" s="102">
        <v>2.23</v>
      </c>
      <c r="O472" s="103">
        <v>2.57</v>
      </c>
      <c r="P472" s="104">
        <v>5</v>
      </c>
      <c r="Q472" s="104">
        <f t="shared" si="1568"/>
        <v>127222.17200000001</v>
      </c>
      <c r="R472" s="104"/>
      <c r="S472" s="104">
        <f t="shared" si="1569"/>
        <v>0</v>
      </c>
      <c r="T472" s="104"/>
      <c r="U472" s="104">
        <f t="shared" si="1570"/>
        <v>0</v>
      </c>
      <c r="V472" s="104"/>
      <c r="W472" s="105">
        <f t="shared" si="1571"/>
        <v>0</v>
      </c>
      <c r="X472" s="104"/>
      <c r="Y472" s="104">
        <f t="shared" si="1572"/>
        <v>0</v>
      </c>
      <c r="Z472" s="104"/>
      <c r="AA472" s="104">
        <f t="shared" si="1573"/>
        <v>0</v>
      </c>
      <c r="AB472" s="104"/>
      <c r="AC472" s="104"/>
      <c r="AD472" s="104"/>
      <c r="AE472" s="104">
        <f t="shared" si="1574"/>
        <v>0</v>
      </c>
      <c r="AF472" s="104"/>
      <c r="AG472" s="105">
        <f t="shared" si="1575"/>
        <v>0</v>
      </c>
      <c r="AH472" s="104"/>
      <c r="AI472" s="104">
        <f t="shared" si="1576"/>
        <v>0</v>
      </c>
      <c r="AJ472" s="104"/>
      <c r="AK472" s="104">
        <f t="shared" si="1577"/>
        <v>0</v>
      </c>
      <c r="AL472" s="109"/>
      <c r="AM472" s="104">
        <f t="shared" si="1578"/>
        <v>0</v>
      </c>
      <c r="AN472" s="104"/>
      <c r="AO472" s="108">
        <f t="shared" si="1579"/>
        <v>0</v>
      </c>
      <c r="AP472" s="104">
        <v>1340</v>
      </c>
      <c r="AQ472" s="104">
        <f t="shared" si="1580"/>
        <v>27896352.623999998</v>
      </c>
      <c r="AR472" s="104"/>
      <c r="AS472" s="105">
        <f t="shared" si="1581"/>
        <v>0</v>
      </c>
      <c r="AT472" s="104"/>
      <c r="AU472" s="104">
        <f t="shared" si="1582"/>
        <v>0</v>
      </c>
      <c r="AV472" s="88" t="e">
        <f>AU472-#REF!</f>
        <v>#REF!</v>
      </c>
      <c r="AW472" s="104"/>
      <c r="AX472" s="104">
        <f t="shared" si="1583"/>
        <v>0</v>
      </c>
      <c r="AY472" s="104"/>
      <c r="AZ472" s="104">
        <f t="shared" si="1584"/>
        <v>0</v>
      </c>
      <c r="BA472" s="104"/>
      <c r="BB472" s="105">
        <f t="shared" si="1585"/>
        <v>0</v>
      </c>
      <c r="BC472" s="104"/>
      <c r="BD472" s="104">
        <f t="shared" si="1586"/>
        <v>0</v>
      </c>
      <c r="BE472" s="104"/>
      <c r="BF472" s="104">
        <f t="shared" si="1587"/>
        <v>0</v>
      </c>
      <c r="BG472" s="104"/>
      <c r="BH472" s="105">
        <f t="shared" si="1588"/>
        <v>0</v>
      </c>
      <c r="BI472" s="104"/>
      <c r="BJ472" s="108">
        <f t="shared" si="1589"/>
        <v>0</v>
      </c>
      <c r="BK472" s="104"/>
      <c r="BL472" s="104">
        <f t="shared" si="1590"/>
        <v>0</v>
      </c>
      <c r="BM472" s="104"/>
      <c r="BN472" s="104">
        <f t="shared" si="1591"/>
        <v>0</v>
      </c>
      <c r="BO472" s="104"/>
      <c r="BP472" s="104">
        <f t="shared" si="1592"/>
        <v>0</v>
      </c>
      <c r="BQ472" s="104"/>
      <c r="BR472" s="104">
        <f t="shared" si="1593"/>
        <v>0</v>
      </c>
      <c r="BS472" s="104"/>
      <c r="BT472" s="105">
        <f t="shared" si="1594"/>
        <v>0</v>
      </c>
      <c r="BU472" s="104"/>
      <c r="BV472" s="105">
        <f t="shared" si="1595"/>
        <v>0</v>
      </c>
      <c r="BW472" s="104"/>
      <c r="BX472" s="104">
        <f t="shared" si="1596"/>
        <v>0</v>
      </c>
      <c r="BY472" s="104"/>
      <c r="BZ472" s="104">
        <f t="shared" si="1597"/>
        <v>0</v>
      </c>
      <c r="CA472" s="104"/>
      <c r="CB472" s="104">
        <f t="shared" si="1598"/>
        <v>0</v>
      </c>
      <c r="CC472" s="104"/>
      <c r="CD472" s="104">
        <f t="shared" si="1599"/>
        <v>0</v>
      </c>
      <c r="CE472" s="109"/>
      <c r="CF472" s="104">
        <f t="shared" si="1600"/>
        <v>0</v>
      </c>
      <c r="CG472" s="104"/>
      <c r="CH472" s="108"/>
      <c r="CI472" s="104"/>
      <c r="CJ472" s="104">
        <f t="shared" si="1601"/>
        <v>0</v>
      </c>
      <c r="CK472" s="110"/>
      <c r="CL472" s="104">
        <f t="shared" si="1602"/>
        <v>0</v>
      </c>
      <c r="CM472" s="104"/>
      <c r="CN472" s="104">
        <f t="shared" si="1603"/>
        <v>0</v>
      </c>
      <c r="CO472" s="104"/>
      <c r="CP472" s="104">
        <f t="shared" si="1604"/>
        <v>0</v>
      </c>
      <c r="CQ472" s="104"/>
      <c r="CR472" s="111"/>
      <c r="CS472" s="108"/>
      <c r="CT472" s="104">
        <f t="shared" si="1605"/>
        <v>0</v>
      </c>
      <c r="CU472" s="105">
        <f t="shared" si="1566"/>
        <v>1345</v>
      </c>
      <c r="CV472" s="105">
        <f t="shared" si="1567"/>
        <v>28023574.795999996</v>
      </c>
    </row>
    <row r="473" spans="1:100" ht="45" customHeight="1" x14ac:dyDescent="0.25">
      <c r="A473" s="76"/>
      <c r="B473" s="98">
        <v>423</v>
      </c>
      <c r="C473" s="99" t="s">
        <v>1027</v>
      </c>
      <c r="D473" s="126" t="s">
        <v>1028</v>
      </c>
      <c r="E473" s="80">
        <v>28004</v>
      </c>
      <c r="F473" s="101">
        <v>0.84</v>
      </c>
      <c r="G473" s="89">
        <v>1</v>
      </c>
      <c r="H473" s="90"/>
      <c r="I473" s="90"/>
      <c r="J473" s="90"/>
      <c r="K473" s="53"/>
      <c r="L473" s="102">
        <v>1.4</v>
      </c>
      <c r="M473" s="102">
        <v>1.68</v>
      </c>
      <c r="N473" s="102">
        <v>2.23</v>
      </c>
      <c r="O473" s="103">
        <v>2.57</v>
      </c>
      <c r="P473" s="104">
        <v>175</v>
      </c>
      <c r="Q473" s="104">
        <f t="shared" si="1568"/>
        <v>6339545.5199999996</v>
      </c>
      <c r="R473" s="104"/>
      <c r="S473" s="104">
        <f t="shared" si="1569"/>
        <v>0</v>
      </c>
      <c r="T473" s="104"/>
      <c r="U473" s="104">
        <f t="shared" si="1570"/>
        <v>0</v>
      </c>
      <c r="V473" s="104"/>
      <c r="W473" s="105">
        <f t="shared" si="1571"/>
        <v>0</v>
      </c>
      <c r="X473" s="104"/>
      <c r="Y473" s="104">
        <f t="shared" si="1572"/>
        <v>0</v>
      </c>
      <c r="Z473" s="104"/>
      <c r="AA473" s="104">
        <f t="shared" si="1573"/>
        <v>0</v>
      </c>
      <c r="AB473" s="104"/>
      <c r="AC473" s="104"/>
      <c r="AD473" s="104"/>
      <c r="AE473" s="104">
        <f t="shared" si="1574"/>
        <v>0</v>
      </c>
      <c r="AF473" s="104"/>
      <c r="AG473" s="105">
        <f t="shared" si="1575"/>
        <v>0</v>
      </c>
      <c r="AH473" s="104"/>
      <c r="AI473" s="104">
        <f t="shared" si="1576"/>
        <v>0</v>
      </c>
      <c r="AJ473" s="104"/>
      <c r="AK473" s="104">
        <f t="shared" si="1577"/>
        <v>0</v>
      </c>
      <c r="AL473" s="109"/>
      <c r="AM473" s="104">
        <f t="shared" si="1578"/>
        <v>0</v>
      </c>
      <c r="AN473" s="104"/>
      <c r="AO473" s="108">
        <f t="shared" si="1579"/>
        <v>0</v>
      </c>
      <c r="AP473" s="104">
        <v>70</v>
      </c>
      <c r="AQ473" s="104">
        <f t="shared" si="1580"/>
        <v>2074760.352</v>
      </c>
      <c r="AR473" s="104"/>
      <c r="AS473" s="105">
        <f t="shared" si="1581"/>
        <v>0</v>
      </c>
      <c r="AT473" s="104"/>
      <c r="AU473" s="104">
        <f t="shared" si="1582"/>
        <v>0</v>
      </c>
      <c r="AV473" s="88" t="e">
        <f>AU473-#REF!</f>
        <v>#REF!</v>
      </c>
      <c r="AW473" s="104"/>
      <c r="AX473" s="104">
        <f t="shared" si="1583"/>
        <v>0</v>
      </c>
      <c r="AY473" s="104"/>
      <c r="AZ473" s="104">
        <f t="shared" si="1584"/>
        <v>0</v>
      </c>
      <c r="BA473" s="104"/>
      <c r="BB473" s="105">
        <f t="shared" si="1585"/>
        <v>0</v>
      </c>
      <c r="BC473" s="104"/>
      <c r="BD473" s="104">
        <f t="shared" si="1586"/>
        <v>0</v>
      </c>
      <c r="BE473" s="104"/>
      <c r="BF473" s="104">
        <f t="shared" si="1587"/>
        <v>0</v>
      </c>
      <c r="BG473" s="104"/>
      <c r="BH473" s="105">
        <f t="shared" si="1588"/>
        <v>0</v>
      </c>
      <c r="BI473" s="104"/>
      <c r="BJ473" s="108">
        <f t="shared" si="1589"/>
        <v>0</v>
      </c>
      <c r="BK473" s="104"/>
      <c r="BL473" s="104">
        <f t="shared" si="1590"/>
        <v>0</v>
      </c>
      <c r="BM473" s="104"/>
      <c r="BN473" s="104">
        <f t="shared" si="1591"/>
        <v>0</v>
      </c>
      <c r="BO473" s="104"/>
      <c r="BP473" s="104">
        <f t="shared" si="1592"/>
        <v>0</v>
      </c>
      <c r="BQ473" s="104"/>
      <c r="BR473" s="104">
        <f t="shared" si="1593"/>
        <v>0</v>
      </c>
      <c r="BS473" s="104"/>
      <c r="BT473" s="105">
        <f t="shared" si="1594"/>
        <v>0</v>
      </c>
      <c r="BU473" s="104"/>
      <c r="BV473" s="105">
        <f t="shared" si="1595"/>
        <v>0</v>
      </c>
      <c r="BW473" s="104"/>
      <c r="BX473" s="104">
        <f t="shared" si="1596"/>
        <v>0</v>
      </c>
      <c r="BY473" s="104"/>
      <c r="BZ473" s="104">
        <f t="shared" si="1597"/>
        <v>0</v>
      </c>
      <c r="CA473" s="104"/>
      <c r="CB473" s="104">
        <f t="shared" si="1598"/>
        <v>0</v>
      </c>
      <c r="CC473" s="104"/>
      <c r="CD473" s="104">
        <f t="shared" si="1599"/>
        <v>0</v>
      </c>
      <c r="CE473" s="109"/>
      <c r="CF473" s="104">
        <f t="shared" si="1600"/>
        <v>0</v>
      </c>
      <c r="CG473" s="104"/>
      <c r="CH473" s="108"/>
      <c r="CI473" s="104"/>
      <c r="CJ473" s="104">
        <f t="shared" si="1601"/>
        <v>0</v>
      </c>
      <c r="CK473" s="110"/>
      <c r="CL473" s="104">
        <f t="shared" si="1602"/>
        <v>0</v>
      </c>
      <c r="CM473" s="104"/>
      <c r="CN473" s="104">
        <f t="shared" si="1603"/>
        <v>0</v>
      </c>
      <c r="CO473" s="104"/>
      <c r="CP473" s="104">
        <f t="shared" si="1604"/>
        <v>0</v>
      </c>
      <c r="CQ473" s="104"/>
      <c r="CR473" s="111"/>
      <c r="CS473" s="108"/>
      <c r="CT473" s="104">
        <f t="shared" si="1605"/>
        <v>0</v>
      </c>
      <c r="CU473" s="105">
        <f t="shared" si="1566"/>
        <v>245</v>
      </c>
      <c r="CV473" s="105">
        <f t="shared" si="1567"/>
        <v>8414305.8719999995</v>
      </c>
    </row>
    <row r="474" spans="1:100" ht="45" customHeight="1" x14ac:dyDescent="0.25">
      <c r="A474" s="76"/>
      <c r="B474" s="98">
        <v>424</v>
      </c>
      <c r="C474" s="99" t="s">
        <v>1029</v>
      </c>
      <c r="D474" s="126" t="s">
        <v>1030</v>
      </c>
      <c r="E474" s="80">
        <v>28004</v>
      </c>
      <c r="F474" s="101">
        <v>1.17</v>
      </c>
      <c r="G474" s="89">
        <v>1</v>
      </c>
      <c r="H474" s="90"/>
      <c r="I474" s="90"/>
      <c r="J474" s="90"/>
      <c r="K474" s="53"/>
      <c r="L474" s="102">
        <v>1.4</v>
      </c>
      <c r="M474" s="102">
        <v>1.68</v>
      </c>
      <c r="N474" s="102">
        <v>2.23</v>
      </c>
      <c r="O474" s="103">
        <v>2.57</v>
      </c>
      <c r="P474" s="104">
        <v>0</v>
      </c>
      <c r="Q474" s="104">
        <f t="shared" si="1568"/>
        <v>0</v>
      </c>
      <c r="R474" s="104"/>
      <c r="S474" s="104">
        <f t="shared" si="1569"/>
        <v>0</v>
      </c>
      <c r="T474" s="104"/>
      <c r="U474" s="104">
        <f t="shared" si="1570"/>
        <v>0</v>
      </c>
      <c r="V474" s="104"/>
      <c r="W474" s="105">
        <f t="shared" si="1571"/>
        <v>0</v>
      </c>
      <c r="X474" s="104"/>
      <c r="Y474" s="104">
        <f t="shared" si="1572"/>
        <v>0</v>
      </c>
      <c r="Z474" s="104"/>
      <c r="AA474" s="104">
        <f t="shared" si="1573"/>
        <v>0</v>
      </c>
      <c r="AB474" s="104"/>
      <c r="AC474" s="104"/>
      <c r="AD474" s="104"/>
      <c r="AE474" s="104">
        <f t="shared" si="1574"/>
        <v>0</v>
      </c>
      <c r="AF474" s="104"/>
      <c r="AG474" s="105">
        <f t="shared" si="1575"/>
        <v>0</v>
      </c>
      <c r="AH474" s="104"/>
      <c r="AI474" s="104">
        <f t="shared" si="1576"/>
        <v>0</v>
      </c>
      <c r="AJ474" s="104"/>
      <c r="AK474" s="104">
        <f t="shared" si="1577"/>
        <v>0</v>
      </c>
      <c r="AL474" s="109"/>
      <c r="AM474" s="104">
        <f t="shared" si="1578"/>
        <v>0</v>
      </c>
      <c r="AN474" s="104"/>
      <c r="AO474" s="108">
        <f t="shared" si="1579"/>
        <v>0</v>
      </c>
      <c r="AP474" s="104"/>
      <c r="AQ474" s="104">
        <f t="shared" si="1580"/>
        <v>0</v>
      </c>
      <c r="AR474" s="104"/>
      <c r="AS474" s="105">
        <f t="shared" si="1581"/>
        <v>0</v>
      </c>
      <c r="AT474" s="104"/>
      <c r="AU474" s="104">
        <f t="shared" si="1582"/>
        <v>0</v>
      </c>
      <c r="AV474" s="88" t="e">
        <f>AU474-#REF!</f>
        <v>#REF!</v>
      </c>
      <c r="AW474" s="104"/>
      <c r="AX474" s="104">
        <f t="shared" si="1583"/>
        <v>0</v>
      </c>
      <c r="AY474" s="104"/>
      <c r="AZ474" s="104">
        <f t="shared" si="1584"/>
        <v>0</v>
      </c>
      <c r="BA474" s="104"/>
      <c r="BB474" s="105">
        <f t="shared" si="1585"/>
        <v>0</v>
      </c>
      <c r="BC474" s="104"/>
      <c r="BD474" s="104">
        <f t="shared" si="1586"/>
        <v>0</v>
      </c>
      <c r="BE474" s="104"/>
      <c r="BF474" s="104">
        <f t="shared" si="1587"/>
        <v>0</v>
      </c>
      <c r="BG474" s="104"/>
      <c r="BH474" s="105">
        <f t="shared" si="1588"/>
        <v>0</v>
      </c>
      <c r="BI474" s="104"/>
      <c r="BJ474" s="108">
        <f t="shared" si="1589"/>
        <v>0</v>
      </c>
      <c r="BK474" s="104"/>
      <c r="BL474" s="104">
        <f t="shared" si="1590"/>
        <v>0</v>
      </c>
      <c r="BM474" s="104"/>
      <c r="BN474" s="104">
        <f t="shared" si="1591"/>
        <v>0</v>
      </c>
      <c r="BO474" s="104"/>
      <c r="BP474" s="104">
        <f t="shared" si="1592"/>
        <v>0</v>
      </c>
      <c r="BQ474" s="104"/>
      <c r="BR474" s="104">
        <f t="shared" si="1593"/>
        <v>0</v>
      </c>
      <c r="BS474" s="104"/>
      <c r="BT474" s="105">
        <f t="shared" si="1594"/>
        <v>0</v>
      </c>
      <c r="BU474" s="104"/>
      <c r="BV474" s="105">
        <f t="shared" si="1595"/>
        <v>0</v>
      </c>
      <c r="BW474" s="104"/>
      <c r="BX474" s="104">
        <f t="shared" si="1596"/>
        <v>0</v>
      </c>
      <c r="BY474" s="104"/>
      <c r="BZ474" s="104">
        <f t="shared" si="1597"/>
        <v>0</v>
      </c>
      <c r="CA474" s="104"/>
      <c r="CB474" s="104">
        <f t="shared" si="1598"/>
        <v>0</v>
      </c>
      <c r="CC474" s="104"/>
      <c r="CD474" s="104">
        <f t="shared" si="1599"/>
        <v>0</v>
      </c>
      <c r="CE474" s="109"/>
      <c r="CF474" s="104">
        <f t="shared" si="1600"/>
        <v>0</v>
      </c>
      <c r="CG474" s="104"/>
      <c r="CH474" s="108"/>
      <c r="CI474" s="104"/>
      <c r="CJ474" s="104">
        <f t="shared" si="1601"/>
        <v>0</v>
      </c>
      <c r="CK474" s="110"/>
      <c r="CL474" s="104">
        <f t="shared" si="1602"/>
        <v>0</v>
      </c>
      <c r="CM474" s="104"/>
      <c r="CN474" s="104">
        <f t="shared" si="1603"/>
        <v>0</v>
      </c>
      <c r="CO474" s="104"/>
      <c r="CP474" s="104">
        <f t="shared" si="1604"/>
        <v>0</v>
      </c>
      <c r="CQ474" s="104"/>
      <c r="CR474" s="111"/>
      <c r="CS474" s="108"/>
      <c r="CT474" s="104">
        <f t="shared" si="1605"/>
        <v>0</v>
      </c>
      <c r="CU474" s="105">
        <f t="shared" si="1566"/>
        <v>0</v>
      </c>
      <c r="CV474" s="105">
        <f t="shared" si="1567"/>
        <v>0</v>
      </c>
    </row>
    <row r="475" spans="1:100" ht="30" customHeight="1" x14ac:dyDescent="0.25">
      <c r="A475" s="76"/>
      <c r="B475" s="98">
        <v>425</v>
      </c>
      <c r="C475" s="99" t="s">
        <v>1031</v>
      </c>
      <c r="D475" s="126" t="s">
        <v>1032</v>
      </c>
      <c r="E475" s="80">
        <v>28004</v>
      </c>
      <c r="F475" s="89">
        <v>1.5</v>
      </c>
      <c r="G475" s="89">
        <v>1</v>
      </c>
      <c r="H475" s="90"/>
      <c r="I475" s="90"/>
      <c r="J475" s="90"/>
      <c r="K475" s="53"/>
      <c r="L475" s="102">
        <v>1.4</v>
      </c>
      <c r="M475" s="102">
        <v>1.68</v>
      </c>
      <c r="N475" s="102">
        <v>2.23</v>
      </c>
      <c r="O475" s="103">
        <v>2.57</v>
      </c>
      <c r="P475" s="104">
        <v>0</v>
      </c>
      <c r="Q475" s="104">
        <f t="shared" si="1568"/>
        <v>0</v>
      </c>
      <c r="R475" s="104"/>
      <c r="S475" s="104">
        <f t="shared" si="1569"/>
        <v>0</v>
      </c>
      <c r="T475" s="104"/>
      <c r="U475" s="104">
        <f t="shared" si="1570"/>
        <v>0</v>
      </c>
      <c r="V475" s="104"/>
      <c r="W475" s="105">
        <f t="shared" si="1571"/>
        <v>0</v>
      </c>
      <c r="X475" s="104"/>
      <c r="Y475" s="104">
        <f t="shared" si="1572"/>
        <v>0</v>
      </c>
      <c r="Z475" s="104"/>
      <c r="AA475" s="104">
        <f t="shared" si="1573"/>
        <v>0</v>
      </c>
      <c r="AB475" s="104"/>
      <c r="AC475" s="104"/>
      <c r="AD475" s="104"/>
      <c r="AE475" s="104">
        <f t="shared" si="1574"/>
        <v>0</v>
      </c>
      <c r="AF475" s="104"/>
      <c r="AG475" s="105">
        <f t="shared" si="1575"/>
        <v>0</v>
      </c>
      <c r="AH475" s="104"/>
      <c r="AI475" s="104">
        <f t="shared" si="1576"/>
        <v>0</v>
      </c>
      <c r="AJ475" s="104"/>
      <c r="AK475" s="104">
        <f t="shared" si="1577"/>
        <v>0</v>
      </c>
      <c r="AL475" s="109"/>
      <c r="AM475" s="104">
        <f t="shared" si="1578"/>
        <v>0</v>
      </c>
      <c r="AN475" s="104"/>
      <c r="AO475" s="108">
        <f t="shared" si="1579"/>
        <v>0</v>
      </c>
      <c r="AP475" s="104">
        <v>100</v>
      </c>
      <c r="AQ475" s="104">
        <f t="shared" si="1580"/>
        <v>5292756</v>
      </c>
      <c r="AR475" s="104"/>
      <c r="AS475" s="105">
        <f t="shared" si="1581"/>
        <v>0</v>
      </c>
      <c r="AT475" s="104"/>
      <c r="AU475" s="104">
        <f t="shared" si="1582"/>
        <v>0</v>
      </c>
      <c r="AV475" s="88" t="e">
        <f>AU475-#REF!</f>
        <v>#REF!</v>
      </c>
      <c r="AW475" s="104"/>
      <c r="AX475" s="104">
        <f t="shared" si="1583"/>
        <v>0</v>
      </c>
      <c r="AY475" s="104"/>
      <c r="AZ475" s="104">
        <f t="shared" si="1584"/>
        <v>0</v>
      </c>
      <c r="BA475" s="104"/>
      <c r="BB475" s="105">
        <f t="shared" si="1585"/>
        <v>0</v>
      </c>
      <c r="BC475" s="104"/>
      <c r="BD475" s="104">
        <f t="shared" si="1586"/>
        <v>0</v>
      </c>
      <c r="BE475" s="104"/>
      <c r="BF475" s="104">
        <f t="shared" si="1587"/>
        <v>0</v>
      </c>
      <c r="BG475" s="104"/>
      <c r="BH475" s="105">
        <f t="shared" si="1588"/>
        <v>0</v>
      </c>
      <c r="BI475" s="104"/>
      <c r="BJ475" s="108">
        <f t="shared" si="1589"/>
        <v>0</v>
      </c>
      <c r="BK475" s="104"/>
      <c r="BL475" s="104">
        <f t="shared" si="1590"/>
        <v>0</v>
      </c>
      <c r="BM475" s="104"/>
      <c r="BN475" s="104">
        <f t="shared" si="1591"/>
        <v>0</v>
      </c>
      <c r="BO475" s="104"/>
      <c r="BP475" s="104">
        <f t="shared" si="1592"/>
        <v>0</v>
      </c>
      <c r="BQ475" s="104"/>
      <c r="BR475" s="104">
        <f t="shared" si="1593"/>
        <v>0</v>
      </c>
      <c r="BS475" s="104"/>
      <c r="BT475" s="105">
        <f t="shared" si="1594"/>
        <v>0</v>
      </c>
      <c r="BU475" s="104"/>
      <c r="BV475" s="105">
        <f t="shared" si="1595"/>
        <v>0</v>
      </c>
      <c r="BW475" s="104"/>
      <c r="BX475" s="104">
        <f t="shared" si="1596"/>
        <v>0</v>
      </c>
      <c r="BY475" s="104"/>
      <c r="BZ475" s="104">
        <f t="shared" si="1597"/>
        <v>0</v>
      </c>
      <c r="CA475" s="104"/>
      <c r="CB475" s="104">
        <f t="shared" si="1598"/>
        <v>0</v>
      </c>
      <c r="CC475" s="104"/>
      <c r="CD475" s="104">
        <f t="shared" si="1599"/>
        <v>0</v>
      </c>
      <c r="CE475" s="109">
        <v>0</v>
      </c>
      <c r="CF475" s="104">
        <f t="shared" si="1600"/>
        <v>0</v>
      </c>
      <c r="CG475" s="104"/>
      <c r="CH475" s="108"/>
      <c r="CI475" s="104"/>
      <c r="CJ475" s="104">
        <f t="shared" si="1601"/>
        <v>0</v>
      </c>
      <c r="CK475" s="110"/>
      <c r="CL475" s="104">
        <f t="shared" si="1602"/>
        <v>0</v>
      </c>
      <c r="CM475" s="104"/>
      <c r="CN475" s="104">
        <f t="shared" si="1603"/>
        <v>0</v>
      </c>
      <c r="CO475" s="104"/>
      <c r="CP475" s="104">
        <f t="shared" si="1604"/>
        <v>0</v>
      </c>
      <c r="CQ475" s="104"/>
      <c r="CR475" s="111"/>
      <c r="CS475" s="108"/>
      <c r="CT475" s="104">
        <f t="shared" si="1605"/>
        <v>0</v>
      </c>
      <c r="CU475" s="105">
        <f t="shared" si="1566"/>
        <v>100</v>
      </c>
      <c r="CV475" s="105">
        <f t="shared" si="1567"/>
        <v>5292756</v>
      </c>
    </row>
    <row r="476" spans="1:100" ht="45" customHeight="1" x14ac:dyDescent="0.25">
      <c r="A476" s="76"/>
      <c r="B476" s="98">
        <v>426</v>
      </c>
      <c r="C476" s="99" t="s">
        <v>1033</v>
      </c>
      <c r="D476" s="126" t="s">
        <v>1034</v>
      </c>
      <c r="E476" s="80">
        <v>28004</v>
      </c>
      <c r="F476" s="89">
        <v>1.8</v>
      </c>
      <c r="G476" s="89">
        <v>1</v>
      </c>
      <c r="H476" s="90"/>
      <c r="I476" s="90"/>
      <c r="J476" s="90"/>
      <c r="K476" s="53"/>
      <c r="L476" s="102">
        <v>1.4</v>
      </c>
      <c r="M476" s="102">
        <v>1.68</v>
      </c>
      <c r="N476" s="102">
        <v>2.23</v>
      </c>
      <c r="O476" s="103">
        <v>2.57</v>
      </c>
      <c r="P476" s="104">
        <v>0</v>
      </c>
      <c r="Q476" s="104">
        <f t="shared" si="1568"/>
        <v>0</v>
      </c>
      <c r="R476" s="104"/>
      <c r="S476" s="104">
        <f t="shared" si="1569"/>
        <v>0</v>
      </c>
      <c r="T476" s="104"/>
      <c r="U476" s="104">
        <f t="shared" si="1570"/>
        <v>0</v>
      </c>
      <c r="V476" s="104"/>
      <c r="W476" s="105">
        <f t="shared" si="1571"/>
        <v>0</v>
      </c>
      <c r="X476" s="104"/>
      <c r="Y476" s="104">
        <f t="shared" si="1572"/>
        <v>0</v>
      </c>
      <c r="Z476" s="104"/>
      <c r="AA476" s="104">
        <f t="shared" si="1573"/>
        <v>0</v>
      </c>
      <c r="AB476" s="104"/>
      <c r="AC476" s="104"/>
      <c r="AD476" s="104"/>
      <c r="AE476" s="104">
        <f t="shared" si="1574"/>
        <v>0</v>
      </c>
      <c r="AF476" s="104"/>
      <c r="AG476" s="105">
        <f t="shared" si="1575"/>
        <v>0</v>
      </c>
      <c r="AH476" s="104"/>
      <c r="AI476" s="104">
        <f t="shared" si="1576"/>
        <v>0</v>
      </c>
      <c r="AJ476" s="104"/>
      <c r="AK476" s="104">
        <f t="shared" si="1577"/>
        <v>0</v>
      </c>
      <c r="AL476" s="109"/>
      <c r="AM476" s="104">
        <f t="shared" si="1578"/>
        <v>0</v>
      </c>
      <c r="AN476" s="104"/>
      <c r="AO476" s="108">
        <f t="shared" si="1579"/>
        <v>0</v>
      </c>
      <c r="AP476" s="104"/>
      <c r="AQ476" s="104">
        <f t="shared" si="1580"/>
        <v>0</v>
      </c>
      <c r="AR476" s="104"/>
      <c r="AS476" s="105">
        <f t="shared" si="1581"/>
        <v>0</v>
      </c>
      <c r="AT476" s="104"/>
      <c r="AU476" s="104">
        <f t="shared" si="1582"/>
        <v>0</v>
      </c>
      <c r="AV476" s="88" t="e">
        <f>AU476-#REF!</f>
        <v>#REF!</v>
      </c>
      <c r="AW476" s="104"/>
      <c r="AX476" s="104">
        <f t="shared" si="1583"/>
        <v>0</v>
      </c>
      <c r="AY476" s="104"/>
      <c r="AZ476" s="104">
        <f t="shared" si="1584"/>
        <v>0</v>
      </c>
      <c r="BA476" s="104"/>
      <c r="BB476" s="105">
        <f t="shared" si="1585"/>
        <v>0</v>
      </c>
      <c r="BC476" s="104"/>
      <c r="BD476" s="104">
        <f t="shared" si="1586"/>
        <v>0</v>
      </c>
      <c r="BE476" s="104"/>
      <c r="BF476" s="104">
        <f t="shared" si="1587"/>
        <v>0</v>
      </c>
      <c r="BG476" s="104"/>
      <c r="BH476" s="105">
        <f t="shared" si="1588"/>
        <v>0</v>
      </c>
      <c r="BI476" s="104"/>
      <c r="BJ476" s="108">
        <f t="shared" si="1589"/>
        <v>0</v>
      </c>
      <c r="BK476" s="104"/>
      <c r="BL476" s="104">
        <f t="shared" si="1590"/>
        <v>0</v>
      </c>
      <c r="BM476" s="104"/>
      <c r="BN476" s="104">
        <f t="shared" si="1591"/>
        <v>0</v>
      </c>
      <c r="BO476" s="104"/>
      <c r="BP476" s="104">
        <f t="shared" si="1592"/>
        <v>0</v>
      </c>
      <c r="BQ476" s="104"/>
      <c r="BR476" s="104">
        <f t="shared" si="1593"/>
        <v>0</v>
      </c>
      <c r="BS476" s="104"/>
      <c r="BT476" s="105">
        <f t="shared" si="1594"/>
        <v>0</v>
      </c>
      <c r="BU476" s="104"/>
      <c r="BV476" s="105">
        <f t="shared" si="1595"/>
        <v>0</v>
      </c>
      <c r="BW476" s="104"/>
      <c r="BX476" s="104">
        <f t="shared" si="1596"/>
        <v>0</v>
      </c>
      <c r="BY476" s="104"/>
      <c r="BZ476" s="104">
        <f t="shared" si="1597"/>
        <v>0</v>
      </c>
      <c r="CA476" s="104"/>
      <c r="CB476" s="104">
        <f t="shared" si="1598"/>
        <v>0</v>
      </c>
      <c r="CC476" s="104"/>
      <c r="CD476" s="104">
        <f t="shared" si="1599"/>
        <v>0</v>
      </c>
      <c r="CE476" s="109">
        <v>0</v>
      </c>
      <c r="CF476" s="104">
        <f t="shared" si="1600"/>
        <v>0</v>
      </c>
      <c r="CG476" s="104"/>
      <c r="CH476" s="108"/>
      <c r="CI476" s="104"/>
      <c r="CJ476" s="104">
        <f t="shared" si="1601"/>
        <v>0</v>
      </c>
      <c r="CK476" s="110"/>
      <c r="CL476" s="104">
        <f t="shared" si="1602"/>
        <v>0</v>
      </c>
      <c r="CM476" s="104"/>
      <c r="CN476" s="104">
        <f t="shared" si="1603"/>
        <v>0</v>
      </c>
      <c r="CO476" s="104"/>
      <c r="CP476" s="104">
        <f t="shared" si="1604"/>
        <v>0</v>
      </c>
      <c r="CQ476" s="104"/>
      <c r="CR476" s="111"/>
      <c r="CS476" s="108"/>
      <c r="CT476" s="104">
        <f t="shared" si="1605"/>
        <v>0</v>
      </c>
      <c r="CU476" s="105">
        <f t="shared" si="1566"/>
        <v>0</v>
      </c>
      <c r="CV476" s="105">
        <f t="shared" si="1567"/>
        <v>0</v>
      </c>
    </row>
    <row r="477" spans="1:100" ht="60" customHeight="1" x14ac:dyDescent="0.25">
      <c r="A477" s="76"/>
      <c r="B477" s="98">
        <v>427</v>
      </c>
      <c r="C477" s="99" t="s">
        <v>1035</v>
      </c>
      <c r="D477" s="126" t="s">
        <v>1036</v>
      </c>
      <c r="E477" s="80">
        <v>28004</v>
      </c>
      <c r="F477" s="101">
        <v>4.8099999999999996</v>
      </c>
      <c r="G477" s="89">
        <v>1</v>
      </c>
      <c r="H477" s="90"/>
      <c r="I477" s="90"/>
      <c r="J477" s="90"/>
      <c r="K477" s="53"/>
      <c r="L477" s="102">
        <v>1.4</v>
      </c>
      <c r="M477" s="102">
        <v>1.68</v>
      </c>
      <c r="N477" s="102">
        <v>2.23</v>
      </c>
      <c r="O477" s="103">
        <v>2.57</v>
      </c>
      <c r="P477" s="104">
        <v>0</v>
      </c>
      <c r="Q477" s="104">
        <f t="shared" si="1568"/>
        <v>0</v>
      </c>
      <c r="R477" s="104"/>
      <c r="S477" s="104">
        <f t="shared" si="1569"/>
        <v>0</v>
      </c>
      <c r="T477" s="104"/>
      <c r="U477" s="104">
        <f t="shared" si="1570"/>
        <v>0</v>
      </c>
      <c r="V477" s="104"/>
      <c r="W477" s="105">
        <f t="shared" si="1571"/>
        <v>0</v>
      </c>
      <c r="X477" s="104"/>
      <c r="Y477" s="104">
        <f t="shared" si="1572"/>
        <v>0</v>
      </c>
      <c r="Z477" s="104"/>
      <c r="AA477" s="104">
        <f t="shared" si="1573"/>
        <v>0</v>
      </c>
      <c r="AB477" s="104"/>
      <c r="AC477" s="104"/>
      <c r="AD477" s="104"/>
      <c r="AE477" s="104">
        <f t="shared" si="1574"/>
        <v>0</v>
      </c>
      <c r="AF477" s="104"/>
      <c r="AG477" s="105">
        <f t="shared" si="1575"/>
        <v>0</v>
      </c>
      <c r="AH477" s="104"/>
      <c r="AI477" s="104">
        <f t="shared" si="1576"/>
        <v>0</v>
      </c>
      <c r="AJ477" s="104"/>
      <c r="AK477" s="104">
        <f t="shared" si="1577"/>
        <v>0</v>
      </c>
      <c r="AL477" s="109"/>
      <c r="AM477" s="104">
        <f t="shared" si="1578"/>
        <v>0</v>
      </c>
      <c r="AN477" s="104"/>
      <c r="AO477" s="108">
        <f t="shared" si="1579"/>
        <v>0</v>
      </c>
      <c r="AP477" s="104"/>
      <c r="AQ477" s="104">
        <f t="shared" si="1580"/>
        <v>0</v>
      </c>
      <c r="AR477" s="104"/>
      <c r="AS477" s="105">
        <f t="shared" si="1581"/>
        <v>0</v>
      </c>
      <c r="AT477" s="104"/>
      <c r="AU477" s="104">
        <f t="shared" si="1582"/>
        <v>0</v>
      </c>
      <c r="AV477" s="88" t="e">
        <f>AU477-#REF!</f>
        <v>#REF!</v>
      </c>
      <c r="AW477" s="104"/>
      <c r="AX477" s="104">
        <f t="shared" si="1583"/>
        <v>0</v>
      </c>
      <c r="AY477" s="104"/>
      <c r="AZ477" s="104">
        <f t="shared" si="1584"/>
        <v>0</v>
      </c>
      <c r="BA477" s="104"/>
      <c r="BB477" s="105">
        <f t="shared" si="1585"/>
        <v>0</v>
      </c>
      <c r="BC477" s="104"/>
      <c r="BD477" s="104">
        <f t="shared" si="1586"/>
        <v>0</v>
      </c>
      <c r="BE477" s="104"/>
      <c r="BF477" s="104">
        <f t="shared" si="1587"/>
        <v>0</v>
      </c>
      <c r="BG477" s="104"/>
      <c r="BH477" s="105">
        <f t="shared" si="1588"/>
        <v>0</v>
      </c>
      <c r="BI477" s="104"/>
      <c r="BJ477" s="108">
        <f t="shared" si="1589"/>
        <v>0</v>
      </c>
      <c r="BK477" s="104"/>
      <c r="BL477" s="104">
        <f t="shared" si="1590"/>
        <v>0</v>
      </c>
      <c r="BM477" s="104"/>
      <c r="BN477" s="104">
        <f t="shared" si="1591"/>
        <v>0</v>
      </c>
      <c r="BO477" s="104"/>
      <c r="BP477" s="104">
        <f t="shared" si="1592"/>
        <v>0</v>
      </c>
      <c r="BQ477" s="104"/>
      <c r="BR477" s="104">
        <f t="shared" si="1593"/>
        <v>0</v>
      </c>
      <c r="BS477" s="104"/>
      <c r="BT477" s="105">
        <f t="shared" si="1594"/>
        <v>0</v>
      </c>
      <c r="BU477" s="104"/>
      <c r="BV477" s="105">
        <f t="shared" si="1595"/>
        <v>0</v>
      </c>
      <c r="BW477" s="104"/>
      <c r="BX477" s="104">
        <f t="shared" si="1596"/>
        <v>0</v>
      </c>
      <c r="BY477" s="104"/>
      <c r="BZ477" s="104">
        <f t="shared" si="1597"/>
        <v>0</v>
      </c>
      <c r="CA477" s="104"/>
      <c r="CB477" s="104">
        <f t="shared" si="1598"/>
        <v>0</v>
      </c>
      <c r="CC477" s="104"/>
      <c r="CD477" s="104">
        <f t="shared" si="1599"/>
        <v>0</v>
      </c>
      <c r="CE477" s="109">
        <v>0</v>
      </c>
      <c r="CF477" s="104">
        <f t="shared" si="1600"/>
        <v>0</v>
      </c>
      <c r="CG477" s="104"/>
      <c r="CH477" s="108"/>
      <c r="CI477" s="104"/>
      <c r="CJ477" s="104">
        <f t="shared" si="1601"/>
        <v>0</v>
      </c>
      <c r="CK477" s="110"/>
      <c r="CL477" s="104">
        <f t="shared" si="1602"/>
        <v>0</v>
      </c>
      <c r="CM477" s="104"/>
      <c r="CN477" s="104">
        <f t="shared" si="1603"/>
        <v>0</v>
      </c>
      <c r="CO477" s="104"/>
      <c r="CP477" s="104">
        <f t="shared" si="1604"/>
        <v>0</v>
      </c>
      <c r="CQ477" s="104"/>
      <c r="CR477" s="111"/>
      <c r="CS477" s="108"/>
      <c r="CT477" s="104">
        <f t="shared" si="1605"/>
        <v>0</v>
      </c>
      <c r="CU477" s="105">
        <f t="shared" si="1566"/>
        <v>0</v>
      </c>
      <c r="CV477" s="105">
        <f t="shared" si="1567"/>
        <v>0</v>
      </c>
    </row>
    <row r="478" spans="1:100" ht="30" customHeight="1" x14ac:dyDescent="0.25">
      <c r="A478" s="76"/>
      <c r="B478" s="98">
        <v>428</v>
      </c>
      <c r="C478" s="99" t="s">
        <v>1037</v>
      </c>
      <c r="D478" s="126" t="s">
        <v>1038</v>
      </c>
      <c r="E478" s="80">
        <v>28004</v>
      </c>
      <c r="F478" s="101">
        <v>2.75</v>
      </c>
      <c r="G478" s="89">
        <v>1</v>
      </c>
      <c r="H478" s="90"/>
      <c r="I478" s="90"/>
      <c r="J478" s="90"/>
      <c r="K478" s="53"/>
      <c r="L478" s="102">
        <v>1.4</v>
      </c>
      <c r="M478" s="102">
        <v>1.68</v>
      </c>
      <c r="N478" s="102">
        <v>2.23</v>
      </c>
      <c r="O478" s="103">
        <v>2.57</v>
      </c>
      <c r="P478" s="104">
        <v>0</v>
      </c>
      <c r="Q478" s="104">
        <f t="shared" si="1568"/>
        <v>0</v>
      </c>
      <c r="R478" s="104"/>
      <c r="S478" s="104">
        <f t="shared" si="1569"/>
        <v>0</v>
      </c>
      <c r="T478" s="104"/>
      <c r="U478" s="104">
        <f t="shared" si="1570"/>
        <v>0</v>
      </c>
      <c r="V478" s="104"/>
      <c r="W478" s="105">
        <f t="shared" si="1571"/>
        <v>0</v>
      </c>
      <c r="X478" s="104"/>
      <c r="Y478" s="104">
        <f t="shared" si="1572"/>
        <v>0</v>
      </c>
      <c r="Z478" s="104"/>
      <c r="AA478" s="104">
        <f t="shared" si="1573"/>
        <v>0</v>
      </c>
      <c r="AB478" s="104"/>
      <c r="AC478" s="104"/>
      <c r="AD478" s="104"/>
      <c r="AE478" s="104">
        <f t="shared" si="1574"/>
        <v>0</v>
      </c>
      <c r="AF478" s="104"/>
      <c r="AG478" s="105">
        <f t="shared" si="1575"/>
        <v>0</v>
      </c>
      <c r="AH478" s="104"/>
      <c r="AI478" s="104">
        <f t="shared" si="1576"/>
        <v>0</v>
      </c>
      <c r="AJ478" s="104"/>
      <c r="AK478" s="104">
        <f t="shared" si="1577"/>
        <v>0</v>
      </c>
      <c r="AL478" s="109"/>
      <c r="AM478" s="104">
        <f t="shared" si="1578"/>
        <v>0</v>
      </c>
      <c r="AN478" s="104"/>
      <c r="AO478" s="108">
        <f t="shared" si="1579"/>
        <v>0</v>
      </c>
      <c r="AP478" s="104">
        <v>900</v>
      </c>
      <c r="AQ478" s="104">
        <f t="shared" si="1580"/>
        <v>87330474</v>
      </c>
      <c r="AR478" s="104"/>
      <c r="AS478" s="105">
        <f t="shared" si="1581"/>
        <v>0</v>
      </c>
      <c r="AT478" s="104"/>
      <c r="AU478" s="104">
        <f t="shared" si="1582"/>
        <v>0</v>
      </c>
      <c r="AV478" s="88" t="e">
        <f>AU478-#REF!</f>
        <v>#REF!</v>
      </c>
      <c r="AW478" s="104"/>
      <c r="AX478" s="104">
        <f t="shared" si="1583"/>
        <v>0</v>
      </c>
      <c r="AY478" s="104"/>
      <c r="AZ478" s="104">
        <f t="shared" si="1584"/>
        <v>0</v>
      </c>
      <c r="BA478" s="104"/>
      <c r="BB478" s="105">
        <f t="shared" si="1585"/>
        <v>0</v>
      </c>
      <c r="BC478" s="104"/>
      <c r="BD478" s="104">
        <f t="shared" si="1586"/>
        <v>0</v>
      </c>
      <c r="BE478" s="104"/>
      <c r="BF478" s="104">
        <f t="shared" si="1587"/>
        <v>0</v>
      </c>
      <c r="BG478" s="104"/>
      <c r="BH478" s="105">
        <f t="shared" si="1588"/>
        <v>0</v>
      </c>
      <c r="BI478" s="104"/>
      <c r="BJ478" s="108">
        <f t="shared" si="1589"/>
        <v>0</v>
      </c>
      <c r="BK478" s="104"/>
      <c r="BL478" s="104">
        <f t="shared" si="1590"/>
        <v>0</v>
      </c>
      <c r="BM478" s="104"/>
      <c r="BN478" s="104">
        <f t="shared" si="1591"/>
        <v>0</v>
      </c>
      <c r="BO478" s="104"/>
      <c r="BP478" s="104">
        <f t="shared" si="1592"/>
        <v>0</v>
      </c>
      <c r="BQ478" s="104"/>
      <c r="BR478" s="104">
        <f t="shared" si="1593"/>
        <v>0</v>
      </c>
      <c r="BS478" s="104"/>
      <c r="BT478" s="105">
        <f t="shared" si="1594"/>
        <v>0</v>
      </c>
      <c r="BU478" s="104"/>
      <c r="BV478" s="105">
        <f t="shared" si="1595"/>
        <v>0</v>
      </c>
      <c r="BW478" s="104"/>
      <c r="BX478" s="104">
        <f t="shared" si="1596"/>
        <v>0</v>
      </c>
      <c r="BY478" s="104"/>
      <c r="BZ478" s="104">
        <f t="shared" si="1597"/>
        <v>0</v>
      </c>
      <c r="CA478" s="104"/>
      <c r="CB478" s="104">
        <f t="shared" si="1598"/>
        <v>0</v>
      </c>
      <c r="CC478" s="104"/>
      <c r="CD478" s="104">
        <f t="shared" si="1599"/>
        <v>0</v>
      </c>
      <c r="CE478" s="109">
        <v>0</v>
      </c>
      <c r="CF478" s="104">
        <f t="shared" si="1600"/>
        <v>0</v>
      </c>
      <c r="CG478" s="104"/>
      <c r="CH478" s="108"/>
      <c r="CI478" s="104"/>
      <c r="CJ478" s="104">
        <f t="shared" si="1601"/>
        <v>0</v>
      </c>
      <c r="CK478" s="110"/>
      <c r="CL478" s="104">
        <f t="shared" si="1602"/>
        <v>0</v>
      </c>
      <c r="CM478" s="104"/>
      <c r="CN478" s="104">
        <f t="shared" si="1603"/>
        <v>0</v>
      </c>
      <c r="CO478" s="104"/>
      <c r="CP478" s="104">
        <f t="shared" si="1604"/>
        <v>0</v>
      </c>
      <c r="CQ478" s="104"/>
      <c r="CR478" s="111"/>
      <c r="CS478" s="108"/>
      <c r="CT478" s="104">
        <f t="shared" si="1605"/>
        <v>0</v>
      </c>
      <c r="CU478" s="105">
        <f t="shared" si="1566"/>
        <v>900</v>
      </c>
      <c r="CV478" s="105">
        <f t="shared" si="1567"/>
        <v>87330474</v>
      </c>
    </row>
    <row r="479" spans="1:100" ht="45" customHeight="1" x14ac:dyDescent="0.25">
      <c r="A479" s="76"/>
      <c r="B479" s="98">
        <v>429</v>
      </c>
      <c r="C479" s="99" t="s">
        <v>1039</v>
      </c>
      <c r="D479" s="126" t="s">
        <v>1040</v>
      </c>
      <c r="E479" s="80">
        <v>28004</v>
      </c>
      <c r="F479" s="101">
        <v>2.35</v>
      </c>
      <c r="G479" s="89">
        <v>1</v>
      </c>
      <c r="H479" s="90"/>
      <c r="I479" s="90"/>
      <c r="J479" s="90"/>
      <c r="K479" s="53"/>
      <c r="L479" s="102">
        <v>1.4</v>
      </c>
      <c r="M479" s="102">
        <v>1.68</v>
      </c>
      <c r="N479" s="102">
        <v>2.23</v>
      </c>
      <c r="O479" s="103">
        <v>2.57</v>
      </c>
      <c r="P479" s="104">
        <v>0</v>
      </c>
      <c r="Q479" s="104">
        <f t="shared" si="1568"/>
        <v>0</v>
      </c>
      <c r="R479" s="104"/>
      <c r="S479" s="104">
        <f t="shared" si="1569"/>
        <v>0</v>
      </c>
      <c r="T479" s="104"/>
      <c r="U479" s="104">
        <f t="shared" si="1570"/>
        <v>0</v>
      </c>
      <c r="V479" s="104"/>
      <c r="W479" s="105">
        <f t="shared" si="1571"/>
        <v>0</v>
      </c>
      <c r="X479" s="104"/>
      <c r="Y479" s="104">
        <f t="shared" si="1572"/>
        <v>0</v>
      </c>
      <c r="Z479" s="104"/>
      <c r="AA479" s="104">
        <f t="shared" si="1573"/>
        <v>0</v>
      </c>
      <c r="AB479" s="104"/>
      <c r="AC479" s="104"/>
      <c r="AD479" s="104"/>
      <c r="AE479" s="104">
        <f t="shared" si="1574"/>
        <v>0</v>
      </c>
      <c r="AF479" s="104"/>
      <c r="AG479" s="105">
        <f t="shared" si="1575"/>
        <v>0</v>
      </c>
      <c r="AH479" s="104"/>
      <c r="AI479" s="104">
        <f t="shared" si="1576"/>
        <v>0</v>
      </c>
      <c r="AJ479" s="104"/>
      <c r="AK479" s="104">
        <f t="shared" si="1577"/>
        <v>0</v>
      </c>
      <c r="AL479" s="109"/>
      <c r="AM479" s="104">
        <f t="shared" si="1578"/>
        <v>0</v>
      </c>
      <c r="AN479" s="104"/>
      <c r="AO479" s="108">
        <f t="shared" si="1579"/>
        <v>0</v>
      </c>
      <c r="AP479" s="104">
        <v>10</v>
      </c>
      <c r="AQ479" s="104">
        <f t="shared" si="1580"/>
        <v>829198.44</v>
      </c>
      <c r="AR479" s="104"/>
      <c r="AS479" s="105">
        <f t="shared" si="1581"/>
        <v>0</v>
      </c>
      <c r="AT479" s="104"/>
      <c r="AU479" s="104">
        <f t="shared" si="1582"/>
        <v>0</v>
      </c>
      <c r="AV479" s="88" t="e">
        <f>AU479-#REF!</f>
        <v>#REF!</v>
      </c>
      <c r="AW479" s="104"/>
      <c r="AX479" s="104">
        <f t="shared" si="1583"/>
        <v>0</v>
      </c>
      <c r="AY479" s="104"/>
      <c r="AZ479" s="104">
        <f t="shared" si="1584"/>
        <v>0</v>
      </c>
      <c r="BA479" s="104"/>
      <c r="BB479" s="105">
        <f t="shared" si="1585"/>
        <v>0</v>
      </c>
      <c r="BC479" s="104"/>
      <c r="BD479" s="104">
        <f t="shared" si="1586"/>
        <v>0</v>
      </c>
      <c r="BE479" s="104"/>
      <c r="BF479" s="104">
        <f t="shared" si="1587"/>
        <v>0</v>
      </c>
      <c r="BG479" s="104"/>
      <c r="BH479" s="105">
        <f t="shared" si="1588"/>
        <v>0</v>
      </c>
      <c r="BI479" s="104"/>
      <c r="BJ479" s="108">
        <f t="shared" si="1589"/>
        <v>0</v>
      </c>
      <c r="BK479" s="104"/>
      <c r="BL479" s="104">
        <f t="shared" si="1590"/>
        <v>0</v>
      </c>
      <c r="BM479" s="104"/>
      <c r="BN479" s="104">
        <f t="shared" si="1591"/>
        <v>0</v>
      </c>
      <c r="BO479" s="104"/>
      <c r="BP479" s="104">
        <f t="shared" si="1592"/>
        <v>0</v>
      </c>
      <c r="BQ479" s="104"/>
      <c r="BR479" s="104">
        <f t="shared" si="1593"/>
        <v>0</v>
      </c>
      <c r="BS479" s="104"/>
      <c r="BT479" s="105">
        <f t="shared" si="1594"/>
        <v>0</v>
      </c>
      <c r="BU479" s="104"/>
      <c r="BV479" s="105">
        <f t="shared" si="1595"/>
        <v>0</v>
      </c>
      <c r="BW479" s="104"/>
      <c r="BX479" s="104">
        <f t="shared" si="1596"/>
        <v>0</v>
      </c>
      <c r="BY479" s="104"/>
      <c r="BZ479" s="104">
        <f t="shared" si="1597"/>
        <v>0</v>
      </c>
      <c r="CA479" s="104"/>
      <c r="CB479" s="104">
        <f t="shared" si="1598"/>
        <v>0</v>
      </c>
      <c r="CC479" s="104"/>
      <c r="CD479" s="104">
        <f t="shared" si="1599"/>
        <v>0</v>
      </c>
      <c r="CE479" s="109">
        <v>0</v>
      </c>
      <c r="CF479" s="104">
        <f t="shared" si="1600"/>
        <v>0</v>
      </c>
      <c r="CG479" s="104"/>
      <c r="CH479" s="108"/>
      <c r="CI479" s="104"/>
      <c r="CJ479" s="104">
        <f t="shared" si="1601"/>
        <v>0</v>
      </c>
      <c r="CK479" s="110"/>
      <c r="CL479" s="104">
        <f t="shared" si="1602"/>
        <v>0</v>
      </c>
      <c r="CM479" s="104"/>
      <c r="CN479" s="104">
        <f t="shared" si="1603"/>
        <v>0</v>
      </c>
      <c r="CO479" s="104"/>
      <c r="CP479" s="104">
        <f t="shared" si="1604"/>
        <v>0</v>
      </c>
      <c r="CQ479" s="104"/>
      <c r="CR479" s="111"/>
      <c r="CS479" s="108"/>
      <c r="CT479" s="104">
        <f t="shared" si="1605"/>
        <v>0</v>
      </c>
      <c r="CU479" s="105">
        <f t="shared" si="1566"/>
        <v>10</v>
      </c>
      <c r="CV479" s="105">
        <f t="shared" si="1567"/>
        <v>829198.44</v>
      </c>
    </row>
    <row r="480" spans="1:100" ht="30" customHeight="1" x14ac:dyDescent="0.25">
      <c r="A480" s="76"/>
      <c r="B480" s="98">
        <v>430</v>
      </c>
      <c r="C480" s="212" t="s">
        <v>1041</v>
      </c>
      <c r="D480" s="126" t="s">
        <v>1042</v>
      </c>
      <c r="E480" s="80">
        <v>28004</v>
      </c>
      <c r="F480" s="101">
        <v>1.44</v>
      </c>
      <c r="G480" s="89">
        <v>1</v>
      </c>
      <c r="H480" s="90"/>
      <c r="I480" s="90"/>
      <c r="J480" s="90"/>
      <c r="K480" s="53"/>
      <c r="L480" s="102">
        <v>1.4</v>
      </c>
      <c r="M480" s="102">
        <v>1.68</v>
      </c>
      <c r="N480" s="102">
        <v>2.23</v>
      </c>
      <c r="O480" s="103">
        <v>2.57</v>
      </c>
      <c r="P480" s="104">
        <v>0</v>
      </c>
      <c r="Q480" s="104">
        <f t="shared" si="1568"/>
        <v>0</v>
      </c>
      <c r="R480" s="104"/>
      <c r="S480" s="104">
        <f t="shared" si="1569"/>
        <v>0</v>
      </c>
      <c r="T480" s="104"/>
      <c r="U480" s="104">
        <f t="shared" si="1570"/>
        <v>0</v>
      </c>
      <c r="V480" s="104"/>
      <c r="W480" s="105">
        <f t="shared" si="1571"/>
        <v>0</v>
      </c>
      <c r="X480" s="104"/>
      <c r="Y480" s="104">
        <f t="shared" si="1572"/>
        <v>0</v>
      </c>
      <c r="Z480" s="104"/>
      <c r="AA480" s="104">
        <f t="shared" si="1573"/>
        <v>0</v>
      </c>
      <c r="AB480" s="104"/>
      <c r="AC480" s="104"/>
      <c r="AD480" s="104"/>
      <c r="AE480" s="104">
        <f t="shared" si="1574"/>
        <v>0</v>
      </c>
      <c r="AF480" s="104"/>
      <c r="AG480" s="105">
        <f t="shared" si="1575"/>
        <v>0</v>
      </c>
      <c r="AH480" s="104"/>
      <c r="AI480" s="104">
        <f t="shared" si="1576"/>
        <v>0</v>
      </c>
      <c r="AJ480" s="104"/>
      <c r="AK480" s="104">
        <f t="shared" si="1577"/>
        <v>0</v>
      </c>
      <c r="AL480" s="109"/>
      <c r="AM480" s="104">
        <f t="shared" si="1578"/>
        <v>0</v>
      </c>
      <c r="AN480" s="104"/>
      <c r="AO480" s="108">
        <f t="shared" si="1579"/>
        <v>0</v>
      </c>
      <c r="AP480" s="104"/>
      <c r="AQ480" s="104">
        <f t="shared" si="1580"/>
        <v>0</v>
      </c>
      <c r="AR480" s="104"/>
      <c r="AS480" s="105">
        <f t="shared" si="1581"/>
        <v>0</v>
      </c>
      <c r="AT480" s="104"/>
      <c r="AU480" s="104">
        <f t="shared" si="1582"/>
        <v>0</v>
      </c>
      <c r="AV480" s="88" t="e">
        <f>AU480-#REF!</f>
        <v>#REF!</v>
      </c>
      <c r="AW480" s="104"/>
      <c r="AX480" s="104">
        <f t="shared" si="1583"/>
        <v>0</v>
      </c>
      <c r="AY480" s="104"/>
      <c r="AZ480" s="104">
        <f t="shared" si="1584"/>
        <v>0</v>
      </c>
      <c r="BA480" s="104"/>
      <c r="BB480" s="105">
        <f t="shared" si="1585"/>
        <v>0</v>
      </c>
      <c r="BC480" s="104"/>
      <c r="BD480" s="104">
        <f t="shared" si="1586"/>
        <v>0</v>
      </c>
      <c r="BE480" s="104"/>
      <c r="BF480" s="104">
        <f t="shared" si="1587"/>
        <v>0</v>
      </c>
      <c r="BG480" s="104"/>
      <c r="BH480" s="105">
        <f t="shared" si="1588"/>
        <v>0</v>
      </c>
      <c r="BI480" s="104"/>
      <c r="BJ480" s="108">
        <f t="shared" si="1589"/>
        <v>0</v>
      </c>
      <c r="BK480" s="104"/>
      <c r="BL480" s="104">
        <f t="shared" si="1590"/>
        <v>0</v>
      </c>
      <c r="BM480" s="104"/>
      <c r="BN480" s="104">
        <f t="shared" si="1591"/>
        <v>0</v>
      </c>
      <c r="BO480" s="104"/>
      <c r="BP480" s="104">
        <f t="shared" si="1592"/>
        <v>0</v>
      </c>
      <c r="BQ480" s="104"/>
      <c r="BR480" s="104">
        <f t="shared" si="1593"/>
        <v>0</v>
      </c>
      <c r="BS480" s="104"/>
      <c r="BT480" s="105">
        <f t="shared" si="1594"/>
        <v>0</v>
      </c>
      <c r="BU480" s="104"/>
      <c r="BV480" s="105">
        <f t="shared" si="1595"/>
        <v>0</v>
      </c>
      <c r="BW480" s="104"/>
      <c r="BX480" s="104">
        <f t="shared" si="1596"/>
        <v>0</v>
      </c>
      <c r="BY480" s="104"/>
      <c r="BZ480" s="104">
        <f t="shared" si="1597"/>
        <v>0</v>
      </c>
      <c r="CA480" s="104"/>
      <c r="CB480" s="104">
        <f t="shared" si="1598"/>
        <v>0</v>
      </c>
      <c r="CC480" s="104"/>
      <c r="CD480" s="104">
        <f t="shared" si="1599"/>
        <v>0</v>
      </c>
      <c r="CE480" s="109"/>
      <c r="CF480" s="104">
        <f t="shared" si="1600"/>
        <v>0</v>
      </c>
      <c r="CG480" s="104"/>
      <c r="CH480" s="108"/>
      <c r="CI480" s="104"/>
      <c r="CJ480" s="104">
        <f t="shared" si="1601"/>
        <v>0</v>
      </c>
      <c r="CK480" s="110"/>
      <c r="CL480" s="104">
        <f t="shared" si="1602"/>
        <v>0</v>
      </c>
      <c r="CM480" s="104"/>
      <c r="CN480" s="104">
        <f t="shared" si="1603"/>
        <v>0</v>
      </c>
      <c r="CO480" s="104"/>
      <c r="CP480" s="104">
        <f t="shared" si="1604"/>
        <v>0</v>
      </c>
      <c r="CQ480" s="104"/>
      <c r="CR480" s="111"/>
      <c r="CS480" s="108"/>
      <c r="CT480" s="104">
        <f t="shared" si="1605"/>
        <v>0</v>
      </c>
      <c r="CU480" s="105">
        <f t="shared" si="1566"/>
        <v>0</v>
      </c>
      <c r="CV480" s="105">
        <f t="shared" si="1567"/>
        <v>0</v>
      </c>
    </row>
    <row r="481" spans="1:100" ht="30" customHeight="1" x14ac:dyDescent="0.25">
      <c r="A481" s="76"/>
      <c r="B481" s="98">
        <v>431</v>
      </c>
      <c r="C481" s="212" t="s">
        <v>1043</v>
      </c>
      <c r="D481" s="126" t="s">
        <v>1044</v>
      </c>
      <c r="E481" s="80">
        <v>28004</v>
      </c>
      <c r="F481" s="101">
        <v>1.24</v>
      </c>
      <c r="G481" s="89">
        <v>1</v>
      </c>
      <c r="H481" s="90"/>
      <c r="I481" s="90"/>
      <c r="J481" s="90"/>
      <c r="K481" s="53"/>
      <c r="L481" s="102">
        <v>1.4</v>
      </c>
      <c r="M481" s="102">
        <v>1.68</v>
      </c>
      <c r="N481" s="102">
        <v>2.23</v>
      </c>
      <c r="O481" s="103">
        <v>2.57</v>
      </c>
      <c r="P481" s="104">
        <v>0</v>
      </c>
      <c r="Q481" s="104">
        <f t="shared" si="1568"/>
        <v>0</v>
      </c>
      <c r="R481" s="104"/>
      <c r="S481" s="104">
        <f t="shared" si="1569"/>
        <v>0</v>
      </c>
      <c r="T481" s="104"/>
      <c r="U481" s="104">
        <f t="shared" si="1570"/>
        <v>0</v>
      </c>
      <c r="V481" s="104"/>
      <c r="W481" s="105">
        <f t="shared" si="1571"/>
        <v>0</v>
      </c>
      <c r="X481" s="104"/>
      <c r="Y481" s="104">
        <f t="shared" si="1572"/>
        <v>0</v>
      </c>
      <c r="Z481" s="104"/>
      <c r="AA481" s="104">
        <f t="shared" si="1573"/>
        <v>0</v>
      </c>
      <c r="AB481" s="104"/>
      <c r="AC481" s="104"/>
      <c r="AD481" s="104"/>
      <c r="AE481" s="104">
        <f t="shared" si="1574"/>
        <v>0</v>
      </c>
      <c r="AF481" s="104"/>
      <c r="AG481" s="105">
        <f t="shared" si="1575"/>
        <v>0</v>
      </c>
      <c r="AH481" s="104"/>
      <c r="AI481" s="104">
        <f t="shared" si="1576"/>
        <v>0</v>
      </c>
      <c r="AJ481" s="104"/>
      <c r="AK481" s="104">
        <f t="shared" si="1577"/>
        <v>0</v>
      </c>
      <c r="AL481" s="109"/>
      <c r="AM481" s="104">
        <f t="shared" si="1578"/>
        <v>0</v>
      </c>
      <c r="AN481" s="104"/>
      <c r="AO481" s="108">
        <f t="shared" si="1579"/>
        <v>0</v>
      </c>
      <c r="AP481" s="104"/>
      <c r="AQ481" s="104">
        <f t="shared" si="1580"/>
        <v>0</v>
      </c>
      <c r="AR481" s="104"/>
      <c r="AS481" s="105">
        <f t="shared" si="1581"/>
        <v>0</v>
      </c>
      <c r="AT481" s="104"/>
      <c r="AU481" s="104">
        <f t="shared" si="1582"/>
        <v>0</v>
      </c>
      <c r="AV481" s="88" t="e">
        <f>AU481-#REF!</f>
        <v>#REF!</v>
      </c>
      <c r="AW481" s="104"/>
      <c r="AX481" s="104">
        <f t="shared" si="1583"/>
        <v>0</v>
      </c>
      <c r="AY481" s="104"/>
      <c r="AZ481" s="104">
        <f t="shared" si="1584"/>
        <v>0</v>
      </c>
      <c r="BA481" s="104"/>
      <c r="BB481" s="105">
        <f t="shared" si="1585"/>
        <v>0</v>
      </c>
      <c r="BC481" s="104"/>
      <c r="BD481" s="104">
        <f t="shared" si="1586"/>
        <v>0</v>
      </c>
      <c r="BE481" s="104"/>
      <c r="BF481" s="104">
        <f t="shared" si="1587"/>
        <v>0</v>
      </c>
      <c r="BG481" s="104"/>
      <c r="BH481" s="105">
        <f t="shared" si="1588"/>
        <v>0</v>
      </c>
      <c r="BI481" s="104"/>
      <c r="BJ481" s="108">
        <f t="shared" si="1589"/>
        <v>0</v>
      </c>
      <c r="BK481" s="104"/>
      <c r="BL481" s="104">
        <f t="shared" si="1590"/>
        <v>0</v>
      </c>
      <c r="BM481" s="104"/>
      <c r="BN481" s="104">
        <f t="shared" si="1591"/>
        <v>0</v>
      </c>
      <c r="BO481" s="104"/>
      <c r="BP481" s="104">
        <f t="shared" si="1592"/>
        <v>0</v>
      </c>
      <c r="BQ481" s="104"/>
      <c r="BR481" s="104">
        <f t="shared" si="1593"/>
        <v>0</v>
      </c>
      <c r="BS481" s="104"/>
      <c r="BT481" s="105">
        <f t="shared" si="1594"/>
        <v>0</v>
      </c>
      <c r="BU481" s="104"/>
      <c r="BV481" s="105">
        <f t="shared" si="1595"/>
        <v>0</v>
      </c>
      <c r="BW481" s="104"/>
      <c r="BX481" s="104">
        <f t="shared" si="1596"/>
        <v>0</v>
      </c>
      <c r="BY481" s="104"/>
      <c r="BZ481" s="104">
        <f t="shared" si="1597"/>
        <v>0</v>
      </c>
      <c r="CA481" s="104"/>
      <c r="CB481" s="104">
        <f t="shared" si="1598"/>
        <v>0</v>
      </c>
      <c r="CC481" s="104"/>
      <c r="CD481" s="104">
        <f t="shared" si="1599"/>
        <v>0</v>
      </c>
      <c r="CE481" s="109"/>
      <c r="CF481" s="104">
        <f t="shared" si="1600"/>
        <v>0</v>
      </c>
      <c r="CG481" s="104"/>
      <c r="CH481" s="108"/>
      <c r="CI481" s="104"/>
      <c r="CJ481" s="104">
        <f t="shared" si="1601"/>
        <v>0</v>
      </c>
      <c r="CK481" s="110"/>
      <c r="CL481" s="104">
        <f t="shared" si="1602"/>
        <v>0</v>
      </c>
      <c r="CM481" s="104"/>
      <c r="CN481" s="104">
        <f t="shared" si="1603"/>
        <v>0</v>
      </c>
      <c r="CO481" s="104"/>
      <c r="CP481" s="104">
        <f t="shared" si="1604"/>
        <v>0</v>
      </c>
      <c r="CQ481" s="104"/>
      <c r="CR481" s="111"/>
      <c r="CS481" s="108"/>
      <c r="CT481" s="104">
        <f t="shared" si="1605"/>
        <v>0</v>
      </c>
      <c r="CU481" s="105">
        <f t="shared" si="1566"/>
        <v>0</v>
      </c>
      <c r="CV481" s="105">
        <f t="shared" si="1567"/>
        <v>0</v>
      </c>
    </row>
    <row r="482" spans="1:100" ht="45" customHeight="1" x14ac:dyDescent="0.25">
      <c r="A482" s="76"/>
      <c r="B482" s="98">
        <v>432</v>
      </c>
      <c r="C482" s="212" t="s">
        <v>1045</v>
      </c>
      <c r="D482" s="126" t="s">
        <v>1046</v>
      </c>
      <c r="E482" s="80">
        <v>28004</v>
      </c>
      <c r="F482" s="101">
        <v>1.08</v>
      </c>
      <c r="G482" s="89">
        <v>1</v>
      </c>
      <c r="H482" s="90"/>
      <c r="I482" s="90"/>
      <c r="J482" s="90"/>
      <c r="K482" s="53"/>
      <c r="L482" s="102">
        <v>1.4</v>
      </c>
      <c r="M482" s="102">
        <v>1.68</v>
      </c>
      <c r="N482" s="102">
        <v>2.23</v>
      </c>
      <c r="O482" s="103">
        <v>2.57</v>
      </c>
      <c r="P482" s="104">
        <v>0</v>
      </c>
      <c r="Q482" s="104">
        <f t="shared" si="1568"/>
        <v>0</v>
      </c>
      <c r="R482" s="104"/>
      <c r="S482" s="104">
        <f t="shared" si="1569"/>
        <v>0</v>
      </c>
      <c r="T482" s="104"/>
      <c r="U482" s="104">
        <f t="shared" si="1570"/>
        <v>0</v>
      </c>
      <c r="V482" s="104"/>
      <c r="W482" s="105">
        <f t="shared" si="1571"/>
        <v>0</v>
      </c>
      <c r="X482" s="104"/>
      <c r="Y482" s="104">
        <f t="shared" si="1572"/>
        <v>0</v>
      </c>
      <c r="Z482" s="104"/>
      <c r="AA482" s="104">
        <f t="shared" si="1573"/>
        <v>0</v>
      </c>
      <c r="AB482" s="104"/>
      <c r="AC482" s="104"/>
      <c r="AD482" s="104"/>
      <c r="AE482" s="104">
        <f t="shared" si="1574"/>
        <v>0</v>
      </c>
      <c r="AF482" s="104"/>
      <c r="AG482" s="105">
        <f t="shared" si="1575"/>
        <v>0</v>
      </c>
      <c r="AH482" s="104"/>
      <c r="AI482" s="104">
        <f t="shared" si="1576"/>
        <v>0</v>
      </c>
      <c r="AJ482" s="104"/>
      <c r="AK482" s="104">
        <f t="shared" si="1577"/>
        <v>0</v>
      </c>
      <c r="AL482" s="109"/>
      <c r="AM482" s="104">
        <f t="shared" si="1578"/>
        <v>0</v>
      </c>
      <c r="AN482" s="104"/>
      <c r="AO482" s="108">
        <f t="shared" si="1579"/>
        <v>0</v>
      </c>
      <c r="AP482" s="104">
        <v>50</v>
      </c>
      <c r="AQ482" s="104">
        <f t="shared" si="1580"/>
        <v>1905392.16</v>
      </c>
      <c r="AR482" s="104"/>
      <c r="AS482" s="105">
        <f t="shared" si="1581"/>
        <v>0</v>
      </c>
      <c r="AT482" s="104"/>
      <c r="AU482" s="104">
        <f t="shared" si="1582"/>
        <v>0</v>
      </c>
      <c r="AV482" s="88" t="e">
        <f>AU482-#REF!</f>
        <v>#REF!</v>
      </c>
      <c r="AW482" s="104"/>
      <c r="AX482" s="104">
        <f t="shared" si="1583"/>
        <v>0</v>
      </c>
      <c r="AY482" s="104"/>
      <c r="AZ482" s="104">
        <f t="shared" si="1584"/>
        <v>0</v>
      </c>
      <c r="BA482" s="104"/>
      <c r="BB482" s="105">
        <f t="shared" si="1585"/>
        <v>0</v>
      </c>
      <c r="BC482" s="104"/>
      <c r="BD482" s="104">
        <f t="shared" si="1586"/>
        <v>0</v>
      </c>
      <c r="BE482" s="104"/>
      <c r="BF482" s="104">
        <f t="shared" si="1587"/>
        <v>0</v>
      </c>
      <c r="BG482" s="104"/>
      <c r="BH482" s="105">
        <f t="shared" si="1588"/>
        <v>0</v>
      </c>
      <c r="BI482" s="104"/>
      <c r="BJ482" s="108">
        <f t="shared" si="1589"/>
        <v>0</v>
      </c>
      <c r="BK482" s="104"/>
      <c r="BL482" s="104">
        <f t="shared" si="1590"/>
        <v>0</v>
      </c>
      <c r="BM482" s="104"/>
      <c r="BN482" s="104">
        <f t="shared" si="1591"/>
        <v>0</v>
      </c>
      <c r="BO482" s="104"/>
      <c r="BP482" s="104">
        <f t="shared" si="1592"/>
        <v>0</v>
      </c>
      <c r="BQ482" s="104"/>
      <c r="BR482" s="104">
        <f t="shared" si="1593"/>
        <v>0</v>
      </c>
      <c r="BS482" s="104"/>
      <c r="BT482" s="105">
        <f t="shared" si="1594"/>
        <v>0</v>
      </c>
      <c r="BU482" s="104"/>
      <c r="BV482" s="105">
        <f t="shared" si="1595"/>
        <v>0</v>
      </c>
      <c r="BW482" s="104"/>
      <c r="BX482" s="104">
        <f t="shared" si="1596"/>
        <v>0</v>
      </c>
      <c r="BY482" s="104"/>
      <c r="BZ482" s="104">
        <f t="shared" si="1597"/>
        <v>0</v>
      </c>
      <c r="CA482" s="104"/>
      <c r="CB482" s="104">
        <f t="shared" si="1598"/>
        <v>0</v>
      </c>
      <c r="CC482" s="104"/>
      <c r="CD482" s="104">
        <f t="shared" si="1599"/>
        <v>0</v>
      </c>
      <c r="CE482" s="109"/>
      <c r="CF482" s="104">
        <f t="shared" si="1600"/>
        <v>0</v>
      </c>
      <c r="CG482" s="104"/>
      <c r="CH482" s="108"/>
      <c r="CI482" s="104"/>
      <c r="CJ482" s="104">
        <f t="shared" si="1601"/>
        <v>0</v>
      </c>
      <c r="CK482" s="110"/>
      <c r="CL482" s="104">
        <f t="shared" si="1602"/>
        <v>0</v>
      </c>
      <c r="CM482" s="104"/>
      <c r="CN482" s="104">
        <f t="shared" si="1603"/>
        <v>0</v>
      </c>
      <c r="CO482" s="104"/>
      <c r="CP482" s="104">
        <f t="shared" si="1604"/>
        <v>0</v>
      </c>
      <c r="CQ482" s="104"/>
      <c r="CR482" s="111"/>
      <c r="CS482" s="108"/>
      <c r="CT482" s="104">
        <f t="shared" si="1605"/>
        <v>0</v>
      </c>
      <c r="CU482" s="105">
        <f t="shared" si="1566"/>
        <v>50</v>
      </c>
      <c r="CV482" s="105">
        <f t="shared" si="1567"/>
        <v>1905392.16</v>
      </c>
    </row>
    <row r="483" spans="1:100" ht="45" customHeight="1" x14ac:dyDescent="0.25">
      <c r="A483" s="76"/>
      <c r="B483" s="98">
        <v>433</v>
      </c>
      <c r="C483" s="212" t="s">
        <v>1047</v>
      </c>
      <c r="D483" s="126" t="s">
        <v>1048</v>
      </c>
      <c r="E483" s="80">
        <v>28004</v>
      </c>
      <c r="F483" s="101">
        <v>1.61</v>
      </c>
      <c r="G483" s="89">
        <v>1</v>
      </c>
      <c r="H483" s="90"/>
      <c r="I483" s="90"/>
      <c r="J483" s="90"/>
      <c r="K483" s="53"/>
      <c r="L483" s="102">
        <v>1.4</v>
      </c>
      <c r="M483" s="102">
        <v>1.68</v>
      </c>
      <c r="N483" s="102">
        <v>2.23</v>
      </c>
      <c r="O483" s="103">
        <v>2.57</v>
      </c>
      <c r="P483" s="104">
        <v>0</v>
      </c>
      <c r="Q483" s="104">
        <f t="shared" si="1568"/>
        <v>0</v>
      </c>
      <c r="R483" s="104"/>
      <c r="S483" s="104">
        <f t="shared" si="1569"/>
        <v>0</v>
      </c>
      <c r="T483" s="104"/>
      <c r="U483" s="104">
        <f t="shared" si="1570"/>
        <v>0</v>
      </c>
      <c r="V483" s="104"/>
      <c r="W483" s="105">
        <f t="shared" si="1571"/>
        <v>0</v>
      </c>
      <c r="X483" s="104"/>
      <c r="Y483" s="104">
        <f t="shared" si="1572"/>
        <v>0</v>
      </c>
      <c r="Z483" s="104"/>
      <c r="AA483" s="104">
        <f t="shared" si="1573"/>
        <v>0</v>
      </c>
      <c r="AB483" s="104"/>
      <c r="AC483" s="104"/>
      <c r="AD483" s="104"/>
      <c r="AE483" s="104">
        <f t="shared" si="1574"/>
        <v>0</v>
      </c>
      <c r="AF483" s="104"/>
      <c r="AG483" s="105">
        <f t="shared" si="1575"/>
        <v>0</v>
      </c>
      <c r="AH483" s="104"/>
      <c r="AI483" s="104">
        <f t="shared" si="1576"/>
        <v>0</v>
      </c>
      <c r="AJ483" s="104"/>
      <c r="AK483" s="104">
        <f t="shared" si="1577"/>
        <v>0</v>
      </c>
      <c r="AL483" s="109"/>
      <c r="AM483" s="104">
        <f t="shared" si="1578"/>
        <v>0</v>
      </c>
      <c r="AN483" s="104"/>
      <c r="AO483" s="108">
        <f t="shared" si="1579"/>
        <v>0</v>
      </c>
      <c r="AP483" s="104">
        <v>30</v>
      </c>
      <c r="AQ483" s="104">
        <f t="shared" si="1580"/>
        <v>1704267.4320000003</v>
      </c>
      <c r="AR483" s="104"/>
      <c r="AS483" s="105">
        <f t="shared" si="1581"/>
        <v>0</v>
      </c>
      <c r="AT483" s="104"/>
      <c r="AU483" s="104">
        <f t="shared" si="1582"/>
        <v>0</v>
      </c>
      <c r="AV483" s="88" t="e">
        <f>AU483-#REF!</f>
        <v>#REF!</v>
      </c>
      <c r="AW483" s="104"/>
      <c r="AX483" s="104">
        <f t="shared" si="1583"/>
        <v>0</v>
      </c>
      <c r="AY483" s="104"/>
      <c r="AZ483" s="104">
        <f t="shared" si="1584"/>
        <v>0</v>
      </c>
      <c r="BA483" s="104"/>
      <c r="BB483" s="105">
        <f t="shared" si="1585"/>
        <v>0</v>
      </c>
      <c r="BC483" s="104"/>
      <c r="BD483" s="104">
        <f t="shared" si="1586"/>
        <v>0</v>
      </c>
      <c r="BE483" s="104"/>
      <c r="BF483" s="104">
        <f t="shared" si="1587"/>
        <v>0</v>
      </c>
      <c r="BG483" s="104"/>
      <c r="BH483" s="105">
        <f t="shared" si="1588"/>
        <v>0</v>
      </c>
      <c r="BI483" s="104"/>
      <c r="BJ483" s="108">
        <f t="shared" si="1589"/>
        <v>0</v>
      </c>
      <c r="BK483" s="104"/>
      <c r="BL483" s="104">
        <f t="shared" si="1590"/>
        <v>0</v>
      </c>
      <c r="BM483" s="104"/>
      <c r="BN483" s="104">
        <f t="shared" si="1591"/>
        <v>0</v>
      </c>
      <c r="BO483" s="104"/>
      <c r="BP483" s="104">
        <f t="shared" si="1592"/>
        <v>0</v>
      </c>
      <c r="BQ483" s="104"/>
      <c r="BR483" s="104">
        <f t="shared" si="1593"/>
        <v>0</v>
      </c>
      <c r="BS483" s="104"/>
      <c r="BT483" s="105">
        <f t="shared" si="1594"/>
        <v>0</v>
      </c>
      <c r="BU483" s="104"/>
      <c r="BV483" s="105">
        <f t="shared" si="1595"/>
        <v>0</v>
      </c>
      <c r="BW483" s="104"/>
      <c r="BX483" s="104">
        <f t="shared" si="1596"/>
        <v>0</v>
      </c>
      <c r="BY483" s="104"/>
      <c r="BZ483" s="104">
        <f t="shared" si="1597"/>
        <v>0</v>
      </c>
      <c r="CA483" s="104"/>
      <c r="CB483" s="104">
        <f t="shared" si="1598"/>
        <v>0</v>
      </c>
      <c r="CC483" s="104"/>
      <c r="CD483" s="104">
        <f t="shared" si="1599"/>
        <v>0</v>
      </c>
      <c r="CE483" s="109"/>
      <c r="CF483" s="104">
        <f t="shared" si="1600"/>
        <v>0</v>
      </c>
      <c r="CG483" s="104"/>
      <c r="CH483" s="108"/>
      <c r="CI483" s="104"/>
      <c r="CJ483" s="104">
        <f t="shared" si="1601"/>
        <v>0</v>
      </c>
      <c r="CK483" s="110"/>
      <c r="CL483" s="104">
        <f t="shared" si="1602"/>
        <v>0</v>
      </c>
      <c r="CM483" s="104"/>
      <c r="CN483" s="104">
        <f t="shared" si="1603"/>
        <v>0</v>
      </c>
      <c r="CO483" s="104"/>
      <c r="CP483" s="104">
        <f t="shared" si="1604"/>
        <v>0</v>
      </c>
      <c r="CQ483" s="104"/>
      <c r="CR483" s="111"/>
      <c r="CS483" s="108"/>
      <c r="CT483" s="104">
        <f t="shared" si="1605"/>
        <v>0</v>
      </c>
      <c r="CU483" s="105">
        <f t="shared" si="1566"/>
        <v>30</v>
      </c>
      <c r="CV483" s="105">
        <f t="shared" si="1567"/>
        <v>1704267.4320000003</v>
      </c>
    </row>
    <row r="484" spans="1:100" ht="45" customHeight="1" x14ac:dyDescent="0.25">
      <c r="A484" s="76"/>
      <c r="B484" s="98">
        <v>434</v>
      </c>
      <c r="C484" s="212" t="s">
        <v>1049</v>
      </c>
      <c r="D484" s="126" t="s">
        <v>1050</v>
      </c>
      <c r="E484" s="80">
        <v>28004</v>
      </c>
      <c r="F484" s="101">
        <v>2.15</v>
      </c>
      <c r="G484" s="89">
        <v>1</v>
      </c>
      <c r="H484" s="90"/>
      <c r="I484" s="90"/>
      <c r="J484" s="90"/>
      <c r="K484" s="53"/>
      <c r="L484" s="102">
        <v>1.4</v>
      </c>
      <c r="M484" s="102">
        <v>1.68</v>
      </c>
      <c r="N484" s="102">
        <v>2.23</v>
      </c>
      <c r="O484" s="103">
        <v>2.57</v>
      </c>
      <c r="P484" s="104">
        <v>0</v>
      </c>
      <c r="Q484" s="104">
        <f t="shared" si="1568"/>
        <v>0</v>
      </c>
      <c r="R484" s="104"/>
      <c r="S484" s="104">
        <f t="shared" si="1569"/>
        <v>0</v>
      </c>
      <c r="T484" s="104"/>
      <c r="U484" s="104">
        <f t="shared" si="1570"/>
        <v>0</v>
      </c>
      <c r="V484" s="104"/>
      <c r="W484" s="105">
        <f t="shared" si="1571"/>
        <v>0</v>
      </c>
      <c r="X484" s="104"/>
      <c r="Y484" s="104">
        <f t="shared" si="1572"/>
        <v>0</v>
      </c>
      <c r="Z484" s="104"/>
      <c r="AA484" s="104">
        <f t="shared" si="1573"/>
        <v>0</v>
      </c>
      <c r="AB484" s="104"/>
      <c r="AC484" s="104"/>
      <c r="AD484" s="104"/>
      <c r="AE484" s="104">
        <f t="shared" si="1574"/>
        <v>0</v>
      </c>
      <c r="AF484" s="104"/>
      <c r="AG484" s="105">
        <f t="shared" si="1575"/>
        <v>0</v>
      </c>
      <c r="AH484" s="104"/>
      <c r="AI484" s="104">
        <f t="shared" si="1576"/>
        <v>0</v>
      </c>
      <c r="AJ484" s="104"/>
      <c r="AK484" s="104">
        <f t="shared" si="1577"/>
        <v>0</v>
      </c>
      <c r="AL484" s="109"/>
      <c r="AM484" s="104">
        <f t="shared" si="1578"/>
        <v>0</v>
      </c>
      <c r="AN484" s="104"/>
      <c r="AO484" s="108">
        <f t="shared" si="1579"/>
        <v>0</v>
      </c>
      <c r="AP484" s="104"/>
      <c r="AQ484" s="104">
        <f t="shared" si="1580"/>
        <v>0</v>
      </c>
      <c r="AR484" s="104"/>
      <c r="AS484" s="105">
        <f t="shared" si="1581"/>
        <v>0</v>
      </c>
      <c r="AT484" s="104"/>
      <c r="AU484" s="104">
        <f t="shared" si="1582"/>
        <v>0</v>
      </c>
      <c r="AV484" s="88" t="e">
        <f>AU484-#REF!</f>
        <v>#REF!</v>
      </c>
      <c r="AW484" s="104"/>
      <c r="AX484" s="104">
        <f t="shared" si="1583"/>
        <v>0</v>
      </c>
      <c r="AY484" s="104"/>
      <c r="AZ484" s="104">
        <f t="shared" si="1584"/>
        <v>0</v>
      </c>
      <c r="BA484" s="104"/>
      <c r="BB484" s="105">
        <f t="shared" si="1585"/>
        <v>0</v>
      </c>
      <c r="BC484" s="104"/>
      <c r="BD484" s="104">
        <f t="shared" si="1586"/>
        <v>0</v>
      </c>
      <c r="BE484" s="104"/>
      <c r="BF484" s="104">
        <f t="shared" si="1587"/>
        <v>0</v>
      </c>
      <c r="BG484" s="104"/>
      <c r="BH484" s="105">
        <f t="shared" si="1588"/>
        <v>0</v>
      </c>
      <c r="BI484" s="104"/>
      <c r="BJ484" s="108">
        <f t="shared" si="1589"/>
        <v>0</v>
      </c>
      <c r="BK484" s="104"/>
      <c r="BL484" s="104">
        <f t="shared" si="1590"/>
        <v>0</v>
      </c>
      <c r="BM484" s="104"/>
      <c r="BN484" s="104">
        <f t="shared" si="1591"/>
        <v>0</v>
      </c>
      <c r="BO484" s="104"/>
      <c r="BP484" s="104">
        <f t="shared" si="1592"/>
        <v>0</v>
      </c>
      <c r="BQ484" s="104"/>
      <c r="BR484" s="104">
        <f t="shared" si="1593"/>
        <v>0</v>
      </c>
      <c r="BS484" s="104"/>
      <c r="BT484" s="105">
        <f t="shared" si="1594"/>
        <v>0</v>
      </c>
      <c r="BU484" s="104"/>
      <c r="BV484" s="105">
        <f t="shared" si="1595"/>
        <v>0</v>
      </c>
      <c r="BW484" s="104"/>
      <c r="BX484" s="104">
        <f t="shared" si="1596"/>
        <v>0</v>
      </c>
      <c r="BY484" s="104"/>
      <c r="BZ484" s="104">
        <f t="shared" si="1597"/>
        <v>0</v>
      </c>
      <c r="CA484" s="104"/>
      <c r="CB484" s="104">
        <f t="shared" si="1598"/>
        <v>0</v>
      </c>
      <c r="CC484" s="104"/>
      <c r="CD484" s="104">
        <f t="shared" si="1599"/>
        <v>0</v>
      </c>
      <c r="CE484" s="109"/>
      <c r="CF484" s="104">
        <f t="shared" si="1600"/>
        <v>0</v>
      </c>
      <c r="CG484" s="104"/>
      <c r="CH484" s="108"/>
      <c r="CI484" s="104"/>
      <c r="CJ484" s="104">
        <f t="shared" si="1601"/>
        <v>0</v>
      </c>
      <c r="CK484" s="110"/>
      <c r="CL484" s="104">
        <f t="shared" si="1602"/>
        <v>0</v>
      </c>
      <c r="CM484" s="104"/>
      <c r="CN484" s="104">
        <f t="shared" si="1603"/>
        <v>0</v>
      </c>
      <c r="CO484" s="104"/>
      <c r="CP484" s="104">
        <f t="shared" si="1604"/>
        <v>0</v>
      </c>
      <c r="CQ484" s="104"/>
      <c r="CR484" s="111"/>
      <c r="CS484" s="108"/>
      <c r="CT484" s="104">
        <f t="shared" si="1605"/>
        <v>0</v>
      </c>
      <c r="CU484" s="105">
        <f t="shared" si="1566"/>
        <v>0</v>
      </c>
      <c r="CV484" s="105">
        <f t="shared" si="1567"/>
        <v>0</v>
      </c>
    </row>
    <row r="485" spans="1:100" ht="45" customHeight="1" x14ac:dyDescent="0.25">
      <c r="A485" s="76"/>
      <c r="B485" s="98">
        <v>435</v>
      </c>
      <c r="C485" s="212" t="s">
        <v>1051</v>
      </c>
      <c r="D485" s="126" t="s">
        <v>1052</v>
      </c>
      <c r="E485" s="80">
        <v>28004</v>
      </c>
      <c r="F485" s="101">
        <v>7.29</v>
      </c>
      <c r="G485" s="89">
        <v>1</v>
      </c>
      <c r="H485" s="90"/>
      <c r="I485" s="90"/>
      <c r="J485" s="90"/>
      <c r="K485" s="53"/>
      <c r="L485" s="102">
        <v>1.4</v>
      </c>
      <c r="M485" s="102">
        <v>1.68</v>
      </c>
      <c r="N485" s="102">
        <v>2.23</v>
      </c>
      <c r="O485" s="103">
        <v>2.57</v>
      </c>
      <c r="P485" s="104">
        <v>1</v>
      </c>
      <c r="Q485" s="104">
        <f t="shared" ref="Q485:Q487" si="1606">(P485*$E485*$F485*$G485*$L485)</f>
        <v>285808.82399999996</v>
      </c>
      <c r="R485" s="104">
        <v>3</v>
      </c>
      <c r="S485" s="108">
        <f t="shared" ref="S485:S487" si="1607">(R485*$E485*$F485*$G485*$L485)</f>
        <v>857426.47199999995</v>
      </c>
      <c r="T485" s="104"/>
      <c r="U485" s="104">
        <f t="shared" ref="U485:U487" si="1608">(T485*$E485*$F485*$G485*$L485)</f>
        <v>0</v>
      </c>
      <c r="V485" s="104"/>
      <c r="W485" s="104">
        <f t="shared" ref="W485:W487" si="1609">(V485*$E485*$F485*$G485*$L485)</f>
        <v>0</v>
      </c>
      <c r="X485" s="104"/>
      <c r="Y485" s="104">
        <f t="shared" ref="Y485:Y487" si="1610">(X485*$E485*$F485*$G485*$L485)</f>
        <v>0</v>
      </c>
      <c r="Z485" s="104"/>
      <c r="AA485" s="104">
        <f t="shared" ref="AA485:AA487" si="1611">(Z485*$E485*$F485*$G485*$L485)</f>
        <v>0</v>
      </c>
      <c r="AB485" s="104"/>
      <c r="AC485" s="104"/>
      <c r="AD485" s="104"/>
      <c r="AE485" s="104">
        <f t="shared" ref="AE485:AE487" si="1612">(AD485*$E485*$F485*$G485*$L485)</f>
        <v>0</v>
      </c>
      <c r="AF485" s="104"/>
      <c r="AG485" s="104">
        <f t="shared" ref="AG485:AG487" si="1613">(AF485*$E485*$F485*$G485*$L485)</f>
        <v>0</v>
      </c>
      <c r="AH485" s="104"/>
      <c r="AI485" s="104">
        <f t="shared" ref="AI485:AI487" si="1614">(AH485*$E485*$F485*$G485*$L485)</f>
        <v>0</v>
      </c>
      <c r="AJ485" s="104"/>
      <c r="AK485" s="105">
        <f t="shared" ref="AK485:AK487" si="1615">(AJ485*$E485*$F485*$G485*$M485)</f>
        <v>0</v>
      </c>
      <c r="AL485" s="109"/>
      <c r="AM485" s="104">
        <f t="shared" ref="AM485:AM487" si="1616">(AL485*$E485*$F485*$H485*$M485)</f>
        <v>0</v>
      </c>
      <c r="AN485" s="104"/>
      <c r="AO485" s="108">
        <f t="shared" ref="AO485:AO487" si="1617">(AN485*$E485*$F485*$G485*$M485)</f>
        <v>0</v>
      </c>
      <c r="AP485" s="104"/>
      <c r="AQ485" s="104">
        <f t="shared" ref="AQ485:AQ487" si="1618">(AP485*$E485*$F485*$G485*$L485)</f>
        <v>0</v>
      </c>
      <c r="AR485" s="104"/>
      <c r="AS485" s="104"/>
      <c r="AT485" s="104"/>
      <c r="AU485" s="104">
        <f t="shared" ref="AU485:AU487" si="1619">(AT485*$E485*$F485*$G485*$L485)</f>
        <v>0</v>
      </c>
      <c r="AV485" s="88" t="e">
        <f>AU485-#REF!</f>
        <v>#REF!</v>
      </c>
      <c r="AW485" s="104"/>
      <c r="AX485" s="104">
        <f t="shared" ref="AX485:AX487" si="1620">(AW485*$E485*$F485*$G485*$M485)</f>
        <v>0</v>
      </c>
      <c r="AY485" s="104"/>
      <c r="AZ485" s="104">
        <f t="shared" ref="AZ485:AZ487" si="1621">(AY485*$E485*$F485*$G485*$M485)</f>
        <v>0</v>
      </c>
      <c r="BA485" s="104"/>
      <c r="BB485" s="104">
        <f t="shared" ref="BB485:BB487" si="1622">(BA485*$E485*$F485*$G485*$M485)</f>
        <v>0</v>
      </c>
      <c r="BC485" s="104"/>
      <c r="BD485" s="104">
        <f t="shared" ref="BD485:BD487" si="1623">(BC485*$E485*$F485*$G485*$M485)</f>
        <v>0</v>
      </c>
      <c r="BE485" s="104"/>
      <c r="BF485" s="104">
        <f t="shared" ref="BF485:BF487" si="1624">(BE485*$E485*$F485*$G485*$M485)</f>
        <v>0</v>
      </c>
      <c r="BG485" s="104"/>
      <c r="BH485" s="104">
        <f t="shared" ref="BH485:BH487" si="1625">(BG485*$E485*$F485*$G485*$M485)</f>
        <v>0</v>
      </c>
      <c r="BI485" s="104"/>
      <c r="BJ485" s="108">
        <f t="shared" ref="BJ485:BJ487" si="1626">(BI485*$E485*$F485*$G485*$M485)</f>
        <v>0</v>
      </c>
      <c r="BK485" s="104"/>
      <c r="BL485" s="104">
        <f t="shared" ref="BL485:BL487" si="1627">(BK485*$E485*$F485*$G485*$L485)</f>
        <v>0</v>
      </c>
      <c r="BM485" s="104"/>
      <c r="BN485" s="104">
        <f t="shared" ref="BN485:BN487" si="1628">(BM485*$E485*$F485*$G485*$L485)</f>
        <v>0</v>
      </c>
      <c r="BO485" s="104"/>
      <c r="BP485" s="104">
        <f t="shared" ref="BP485:BP487" si="1629">(BO485*$E485*$F485*$G485*$L485)</f>
        <v>0</v>
      </c>
      <c r="BQ485" s="104"/>
      <c r="BR485" s="104">
        <f t="shared" ref="BR485:BR487" si="1630">(BQ485*$E485*$F485*$G485*$M485)</f>
        <v>0</v>
      </c>
      <c r="BS485" s="104"/>
      <c r="BT485" s="104">
        <f t="shared" ref="BT485:BT487" si="1631">(BS485*$E485*$F485*$G485*$L485)</f>
        <v>0</v>
      </c>
      <c r="BU485" s="104"/>
      <c r="BV485" s="104">
        <f t="shared" ref="BV485:BV487" si="1632">(BU485*$E485*$F485*$G485*$L485)</f>
        <v>0</v>
      </c>
      <c r="BW485" s="104"/>
      <c r="BX485" s="104">
        <f t="shared" ref="BX485:BX487" si="1633">(BW485*$E485*$F485*$G485*$L485)</f>
        <v>0</v>
      </c>
      <c r="BY485" s="104"/>
      <c r="BZ485" s="104">
        <f t="shared" ref="BZ485:BZ487" si="1634">(BY485*$E485*$F485*$G485*$L485)</f>
        <v>0</v>
      </c>
      <c r="CA485" s="104"/>
      <c r="CB485" s="104">
        <f t="shared" ref="CB485:CB487" si="1635">(CA485*$E485*$F485*$G485*$L485)</f>
        <v>0</v>
      </c>
      <c r="CC485" s="104"/>
      <c r="CD485" s="104">
        <f t="shared" ref="CD485:CD487" si="1636">CC485*$E485*$F485*$G485*$M485</f>
        <v>0</v>
      </c>
      <c r="CE485" s="109"/>
      <c r="CF485" s="104">
        <f t="shared" ref="CF485:CF487" si="1637">(CE485*$E485*$F485*$G485*$M485)</f>
        <v>0</v>
      </c>
      <c r="CG485" s="104"/>
      <c r="CH485" s="108">
        <f t="shared" ref="CH485:CH487" si="1638">(CG485*$E485*$F485*$G485*$M485)</f>
        <v>0</v>
      </c>
      <c r="CI485" s="104"/>
      <c r="CJ485" s="104">
        <f t="shared" ref="CJ485:CJ487" si="1639">(CI485*$E485*$F485*$G485*$M485)</f>
        <v>0</v>
      </c>
      <c r="CK485" s="110"/>
      <c r="CL485" s="104">
        <f t="shared" ref="CL485:CL487" si="1640">(CK485*$E485*$F485*$G485*$M485)</f>
        <v>0</v>
      </c>
      <c r="CM485" s="104"/>
      <c r="CN485" s="104">
        <f t="shared" ref="CN485:CN487" si="1641">(CM485*$E485*$F485*$G485*$M485)</f>
        <v>0</v>
      </c>
      <c r="CO485" s="104"/>
      <c r="CP485" s="104">
        <f t="shared" ref="CP485:CP487" si="1642">(CO485*$E485*$F485*$G485*$N485)</f>
        <v>0</v>
      </c>
      <c r="CQ485" s="104"/>
      <c r="CR485" s="108"/>
      <c r="CS485" s="108"/>
      <c r="CT485" s="104"/>
      <c r="CU485" s="105">
        <f t="shared" si="1566"/>
        <v>4</v>
      </c>
      <c r="CV485" s="105">
        <f t="shared" si="1567"/>
        <v>1143235.2959999999</v>
      </c>
    </row>
    <row r="486" spans="1:100" ht="45" customHeight="1" x14ac:dyDescent="0.25">
      <c r="A486" s="76"/>
      <c r="B486" s="98">
        <v>436</v>
      </c>
      <c r="C486" s="212" t="s">
        <v>1053</v>
      </c>
      <c r="D486" s="126" t="s">
        <v>1054</v>
      </c>
      <c r="E486" s="80">
        <v>28004</v>
      </c>
      <c r="F486" s="101">
        <v>6.54</v>
      </c>
      <c r="G486" s="89">
        <v>1</v>
      </c>
      <c r="H486" s="90"/>
      <c r="I486" s="90"/>
      <c r="J486" s="90"/>
      <c r="K486" s="53"/>
      <c r="L486" s="102">
        <v>1.4</v>
      </c>
      <c r="M486" s="102">
        <v>1.68</v>
      </c>
      <c r="N486" s="102">
        <v>2.23</v>
      </c>
      <c r="O486" s="103">
        <v>2.57</v>
      </c>
      <c r="P486" s="104">
        <v>1</v>
      </c>
      <c r="Q486" s="104">
        <f t="shared" si="1606"/>
        <v>256404.62399999998</v>
      </c>
      <c r="R486" s="104"/>
      <c r="S486" s="108">
        <f t="shared" si="1607"/>
        <v>0</v>
      </c>
      <c r="T486" s="104"/>
      <c r="U486" s="104">
        <f t="shared" si="1608"/>
        <v>0</v>
      </c>
      <c r="V486" s="104"/>
      <c r="W486" s="104">
        <f t="shared" si="1609"/>
        <v>0</v>
      </c>
      <c r="X486" s="104"/>
      <c r="Y486" s="104">
        <f t="shared" si="1610"/>
        <v>0</v>
      </c>
      <c r="Z486" s="104"/>
      <c r="AA486" s="104">
        <f t="shared" si="1611"/>
        <v>0</v>
      </c>
      <c r="AB486" s="104"/>
      <c r="AC486" s="104"/>
      <c r="AD486" s="104"/>
      <c r="AE486" s="104">
        <f t="shared" si="1612"/>
        <v>0</v>
      </c>
      <c r="AF486" s="104"/>
      <c r="AG486" s="104">
        <f t="shared" si="1613"/>
        <v>0</v>
      </c>
      <c r="AH486" s="104"/>
      <c r="AI486" s="104">
        <f t="shared" si="1614"/>
        <v>0</v>
      </c>
      <c r="AJ486" s="104"/>
      <c r="AK486" s="105">
        <f t="shared" si="1615"/>
        <v>0</v>
      </c>
      <c r="AL486" s="109"/>
      <c r="AM486" s="104">
        <f t="shared" si="1616"/>
        <v>0</v>
      </c>
      <c r="AN486" s="104"/>
      <c r="AO486" s="108">
        <f t="shared" si="1617"/>
        <v>0</v>
      </c>
      <c r="AP486" s="104"/>
      <c r="AQ486" s="104">
        <f t="shared" si="1618"/>
        <v>0</v>
      </c>
      <c r="AR486" s="104"/>
      <c r="AS486" s="104"/>
      <c r="AT486" s="104"/>
      <c r="AU486" s="104">
        <f t="shared" si="1619"/>
        <v>0</v>
      </c>
      <c r="AV486" s="88" t="e">
        <f>AU486-#REF!</f>
        <v>#REF!</v>
      </c>
      <c r="AW486" s="104"/>
      <c r="AX486" s="104">
        <f t="shared" si="1620"/>
        <v>0</v>
      </c>
      <c r="AY486" s="104"/>
      <c r="AZ486" s="104">
        <f t="shared" si="1621"/>
        <v>0</v>
      </c>
      <c r="BA486" s="104"/>
      <c r="BB486" s="104">
        <f t="shared" si="1622"/>
        <v>0</v>
      </c>
      <c r="BC486" s="104"/>
      <c r="BD486" s="104">
        <f t="shared" si="1623"/>
        <v>0</v>
      </c>
      <c r="BE486" s="104"/>
      <c r="BF486" s="104">
        <f t="shared" si="1624"/>
        <v>0</v>
      </c>
      <c r="BG486" s="104"/>
      <c r="BH486" s="104">
        <f t="shared" si="1625"/>
        <v>0</v>
      </c>
      <c r="BI486" s="104"/>
      <c r="BJ486" s="108">
        <f t="shared" si="1626"/>
        <v>0</v>
      </c>
      <c r="BK486" s="104"/>
      <c r="BL486" s="104">
        <f t="shared" si="1627"/>
        <v>0</v>
      </c>
      <c r="BM486" s="104"/>
      <c r="BN486" s="104">
        <f t="shared" si="1628"/>
        <v>0</v>
      </c>
      <c r="BO486" s="104"/>
      <c r="BP486" s="104">
        <f t="shared" si="1629"/>
        <v>0</v>
      </c>
      <c r="BQ486" s="104"/>
      <c r="BR486" s="104">
        <f t="shared" si="1630"/>
        <v>0</v>
      </c>
      <c r="BS486" s="104"/>
      <c r="BT486" s="104">
        <f t="shared" si="1631"/>
        <v>0</v>
      </c>
      <c r="BU486" s="104"/>
      <c r="BV486" s="104">
        <f t="shared" si="1632"/>
        <v>0</v>
      </c>
      <c r="BW486" s="104"/>
      <c r="BX486" s="104">
        <f t="shared" si="1633"/>
        <v>0</v>
      </c>
      <c r="BY486" s="104"/>
      <c r="BZ486" s="104">
        <f t="shared" si="1634"/>
        <v>0</v>
      </c>
      <c r="CA486" s="104"/>
      <c r="CB486" s="104">
        <f t="shared" si="1635"/>
        <v>0</v>
      </c>
      <c r="CC486" s="104"/>
      <c r="CD486" s="104">
        <f t="shared" si="1636"/>
        <v>0</v>
      </c>
      <c r="CE486" s="109"/>
      <c r="CF486" s="104">
        <f t="shared" si="1637"/>
        <v>0</v>
      </c>
      <c r="CG486" s="104"/>
      <c r="CH486" s="108">
        <f t="shared" si="1638"/>
        <v>0</v>
      </c>
      <c r="CI486" s="104"/>
      <c r="CJ486" s="104">
        <f t="shared" si="1639"/>
        <v>0</v>
      </c>
      <c r="CK486" s="110"/>
      <c r="CL486" s="104">
        <f t="shared" si="1640"/>
        <v>0</v>
      </c>
      <c r="CM486" s="104"/>
      <c r="CN486" s="104">
        <f t="shared" si="1641"/>
        <v>0</v>
      </c>
      <c r="CO486" s="104"/>
      <c r="CP486" s="104">
        <f t="shared" si="1642"/>
        <v>0</v>
      </c>
      <c r="CQ486" s="104"/>
      <c r="CR486" s="108"/>
      <c r="CS486" s="108"/>
      <c r="CT486" s="104"/>
      <c r="CU486" s="105">
        <f t="shared" si="1566"/>
        <v>1</v>
      </c>
      <c r="CV486" s="105">
        <f t="shared" si="1567"/>
        <v>256404.62399999998</v>
      </c>
    </row>
    <row r="487" spans="1:100" ht="45" customHeight="1" x14ac:dyDescent="0.25">
      <c r="A487" s="76"/>
      <c r="B487" s="98">
        <v>437</v>
      </c>
      <c r="C487" s="212" t="s">
        <v>1055</v>
      </c>
      <c r="D487" s="126" t="s">
        <v>1056</v>
      </c>
      <c r="E487" s="80">
        <v>28004</v>
      </c>
      <c r="F487" s="101">
        <v>3.86</v>
      </c>
      <c r="G487" s="89">
        <v>1</v>
      </c>
      <c r="H487" s="90"/>
      <c r="I487" s="90"/>
      <c r="J487" s="90"/>
      <c r="K487" s="53"/>
      <c r="L487" s="102">
        <v>1.4</v>
      </c>
      <c r="M487" s="102">
        <v>1.68</v>
      </c>
      <c r="N487" s="102">
        <v>2.23</v>
      </c>
      <c r="O487" s="103">
        <v>2.57</v>
      </c>
      <c r="P487" s="104">
        <v>1</v>
      </c>
      <c r="Q487" s="104">
        <f t="shared" si="1606"/>
        <v>151333.61599999998</v>
      </c>
      <c r="R487" s="104"/>
      <c r="S487" s="108">
        <f t="shared" si="1607"/>
        <v>0</v>
      </c>
      <c r="T487" s="104"/>
      <c r="U487" s="104">
        <f t="shared" si="1608"/>
        <v>0</v>
      </c>
      <c r="V487" s="104"/>
      <c r="W487" s="104">
        <f t="shared" si="1609"/>
        <v>0</v>
      </c>
      <c r="X487" s="104"/>
      <c r="Y487" s="104">
        <f t="shared" si="1610"/>
        <v>0</v>
      </c>
      <c r="Z487" s="104"/>
      <c r="AA487" s="104">
        <f t="shared" si="1611"/>
        <v>0</v>
      </c>
      <c r="AB487" s="104"/>
      <c r="AC487" s="104"/>
      <c r="AD487" s="104"/>
      <c r="AE487" s="104">
        <f t="shared" si="1612"/>
        <v>0</v>
      </c>
      <c r="AF487" s="104"/>
      <c r="AG487" s="104">
        <f t="shared" si="1613"/>
        <v>0</v>
      </c>
      <c r="AH487" s="104"/>
      <c r="AI487" s="104">
        <f t="shared" si="1614"/>
        <v>0</v>
      </c>
      <c r="AJ487" s="104"/>
      <c r="AK487" s="105">
        <f t="shared" si="1615"/>
        <v>0</v>
      </c>
      <c r="AL487" s="109"/>
      <c r="AM487" s="104">
        <f t="shared" si="1616"/>
        <v>0</v>
      </c>
      <c r="AN487" s="104"/>
      <c r="AO487" s="108">
        <f t="shared" si="1617"/>
        <v>0</v>
      </c>
      <c r="AP487" s="104"/>
      <c r="AQ487" s="104">
        <f t="shared" si="1618"/>
        <v>0</v>
      </c>
      <c r="AR487" s="104"/>
      <c r="AS487" s="104"/>
      <c r="AT487" s="104"/>
      <c r="AU487" s="104">
        <f t="shared" si="1619"/>
        <v>0</v>
      </c>
      <c r="AV487" s="88" t="e">
        <f>AU487-#REF!</f>
        <v>#REF!</v>
      </c>
      <c r="AW487" s="104"/>
      <c r="AX487" s="104">
        <f t="shared" si="1620"/>
        <v>0</v>
      </c>
      <c r="AY487" s="104"/>
      <c r="AZ487" s="104">
        <f t="shared" si="1621"/>
        <v>0</v>
      </c>
      <c r="BA487" s="104"/>
      <c r="BB487" s="104">
        <f t="shared" si="1622"/>
        <v>0</v>
      </c>
      <c r="BC487" s="104"/>
      <c r="BD487" s="104">
        <f t="shared" si="1623"/>
        <v>0</v>
      </c>
      <c r="BE487" s="104"/>
      <c r="BF487" s="104">
        <f t="shared" si="1624"/>
        <v>0</v>
      </c>
      <c r="BG487" s="104"/>
      <c r="BH487" s="104">
        <f t="shared" si="1625"/>
        <v>0</v>
      </c>
      <c r="BI487" s="104"/>
      <c r="BJ487" s="108">
        <f t="shared" si="1626"/>
        <v>0</v>
      </c>
      <c r="BK487" s="104"/>
      <c r="BL487" s="104">
        <f t="shared" si="1627"/>
        <v>0</v>
      </c>
      <c r="BM487" s="104"/>
      <c r="BN487" s="104">
        <f t="shared" si="1628"/>
        <v>0</v>
      </c>
      <c r="BO487" s="104"/>
      <c r="BP487" s="104">
        <f t="shared" si="1629"/>
        <v>0</v>
      </c>
      <c r="BQ487" s="104"/>
      <c r="BR487" s="104">
        <f t="shared" si="1630"/>
        <v>0</v>
      </c>
      <c r="BS487" s="104"/>
      <c r="BT487" s="104">
        <f t="shared" si="1631"/>
        <v>0</v>
      </c>
      <c r="BU487" s="104"/>
      <c r="BV487" s="104">
        <f t="shared" si="1632"/>
        <v>0</v>
      </c>
      <c r="BW487" s="104"/>
      <c r="BX487" s="104">
        <f t="shared" si="1633"/>
        <v>0</v>
      </c>
      <c r="BY487" s="104"/>
      <c r="BZ487" s="104">
        <f t="shared" si="1634"/>
        <v>0</v>
      </c>
      <c r="CA487" s="104"/>
      <c r="CB487" s="104">
        <f t="shared" si="1635"/>
        <v>0</v>
      </c>
      <c r="CC487" s="104"/>
      <c r="CD487" s="104">
        <f t="shared" si="1636"/>
        <v>0</v>
      </c>
      <c r="CE487" s="109"/>
      <c r="CF487" s="104">
        <f t="shared" si="1637"/>
        <v>0</v>
      </c>
      <c r="CG487" s="104"/>
      <c r="CH487" s="108">
        <f t="shared" si="1638"/>
        <v>0</v>
      </c>
      <c r="CI487" s="104"/>
      <c r="CJ487" s="104">
        <f t="shared" si="1639"/>
        <v>0</v>
      </c>
      <c r="CK487" s="110"/>
      <c r="CL487" s="104">
        <f t="shared" si="1640"/>
        <v>0</v>
      </c>
      <c r="CM487" s="104"/>
      <c r="CN487" s="104">
        <f t="shared" si="1641"/>
        <v>0</v>
      </c>
      <c r="CO487" s="104"/>
      <c r="CP487" s="104">
        <f t="shared" si="1642"/>
        <v>0</v>
      </c>
      <c r="CQ487" s="104"/>
      <c r="CR487" s="108"/>
      <c r="CS487" s="108"/>
      <c r="CT487" s="104"/>
      <c r="CU487" s="105">
        <f t="shared" si="1566"/>
        <v>1</v>
      </c>
      <c r="CV487" s="105">
        <f t="shared" si="1567"/>
        <v>151333.61599999998</v>
      </c>
    </row>
    <row r="488" spans="1:100" s="197" customFormat="1" ht="21.75" customHeight="1" x14ac:dyDescent="0.3">
      <c r="A488" s="93">
        <v>38</v>
      </c>
      <c r="B488" s="191"/>
      <c r="C488" s="78" t="s">
        <v>1057</v>
      </c>
      <c r="D488" s="192" t="s">
        <v>1058</v>
      </c>
      <c r="E488" s="80">
        <v>28004</v>
      </c>
      <c r="F488" s="193">
        <v>1.5</v>
      </c>
      <c r="G488" s="89">
        <v>1</v>
      </c>
      <c r="H488" s="194"/>
      <c r="I488" s="194"/>
      <c r="J488" s="194"/>
      <c r="K488" s="95"/>
      <c r="L488" s="195">
        <v>1.4</v>
      </c>
      <c r="M488" s="195">
        <v>1.68</v>
      </c>
      <c r="N488" s="195">
        <v>2.23</v>
      </c>
      <c r="O488" s="196">
        <v>2.57</v>
      </c>
      <c r="P488" s="87">
        <f t="shared" ref="P488:CA488" si="1643">SUM(P489)</f>
        <v>0</v>
      </c>
      <c r="Q488" s="87">
        <f t="shared" si="1643"/>
        <v>0</v>
      </c>
      <c r="R488" s="87">
        <f t="shared" si="1643"/>
        <v>0</v>
      </c>
      <c r="S488" s="87">
        <f t="shared" si="1643"/>
        <v>0</v>
      </c>
      <c r="T488" s="87">
        <f t="shared" si="1643"/>
        <v>0</v>
      </c>
      <c r="U488" s="87">
        <f t="shared" si="1643"/>
        <v>0</v>
      </c>
      <c r="V488" s="87">
        <f t="shared" si="1643"/>
        <v>0</v>
      </c>
      <c r="W488" s="87">
        <f t="shared" si="1643"/>
        <v>0</v>
      </c>
      <c r="X488" s="87">
        <f t="shared" si="1643"/>
        <v>0</v>
      </c>
      <c r="Y488" s="87">
        <f t="shared" si="1643"/>
        <v>0</v>
      </c>
      <c r="Z488" s="87">
        <f t="shared" si="1643"/>
        <v>0</v>
      </c>
      <c r="AA488" s="87">
        <f t="shared" si="1643"/>
        <v>0</v>
      </c>
      <c r="AB488" s="87">
        <f t="shared" si="1643"/>
        <v>0</v>
      </c>
      <c r="AC488" s="87">
        <f t="shared" si="1643"/>
        <v>0</v>
      </c>
      <c r="AD488" s="87">
        <v>0</v>
      </c>
      <c r="AE488" s="87">
        <f t="shared" si="1643"/>
        <v>0</v>
      </c>
      <c r="AF488" s="87">
        <f t="shared" si="1643"/>
        <v>0</v>
      </c>
      <c r="AG488" s="87">
        <f t="shared" si="1643"/>
        <v>0</v>
      </c>
      <c r="AH488" s="87">
        <f t="shared" si="1643"/>
        <v>0</v>
      </c>
      <c r="AI488" s="87">
        <f t="shared" si="1643"/>
        <v>0</v>
      </c>
      <c r="AJ488" s="87">
        <f t="shared" si="1643"/>
        <v>0</v>
      </c>
      <c r="AK488" s="87">
        <f t="shared" si="1643"/>
        <v>0</v>
      </c>
      <c r="AL488" s="87">
        <f t="shared" si="1643"/>
        <v>0</v>
      </c>
      <c r="AM488" s="87">
        <f t="shared" si="1643"/>
        <v>0</v>
      </c>
      <c r="AN488" s="87">
        <f t="shared" si="1643"/>
        <v>85</v>
      </c>
      <c r="AO488" s="87">
        <f t="shared" si="1643"/>
        <v>6598302.4800000004</v>
      </c>
      <c r="AP488" s="87">
        <f t="shared" si="1643"/>
        <v>0</v>
      </c>
      <c r="AQ488" s="87">
        <f t="shared" si="1643"/>
        <v>0</v>
      </c>
      <c r="AR488" s="87">
        <f t="shared" si="1643"/>
        <v>0</v>
      </c>
      <c r="AS488" s="87">
        <f t="shared" si="1643"/>
        <v>0</v>
      </c>
      <c r="AT488" s="87">
        <f t="shared" si="1643"/>
        <v>0</v>
      </c>
      <c r="AU488" s="87">
        <f t="shared" si="1643"/>
        <v>0</v>
      </c>
      <c r="AV488" s="88" t="e">
        <f>AU488-#REF!</f>
        <v>#REF!</v>
      </c>
      <c r="AW488" s="87">
        <f t="shared" si="1643"/>
        <v>300</v>
      </c>
      <c r="AX488" s="87">
        <f t="shared" si="1643"/>
        <v>23288126.400000002</v>
      </c>
      <c r="AY488" s="87">
        <f t="shared" si="1643"/>
        <v>0</v>
      </c>
      <c r="AZ488" s="87">
        <f t="shared" si="1643"/>
        <v>0</v>
      </c>
      <c r="BA488" s="87">
        <f t="shared" si="1643"/>
        <v>0</v>
      </c>
      <c r="BB488" s="87">
        <f t="shared" si="1643"/>
        <v>0</v>
      </c>
      <c r="BC488" s="87">
        <f t="shared" si="1643"/>
        <v>250</v>
      </c>
      <c r="BD488" s="87"/>
      <c r="BE488" s="87">
        <f t="shared" si="1643"/>
        <v>0</v>
      </c>
      <c r="BF488" s="87">
        <f t="shared" si="1643"/>
        <v>0</v>
      </c>
      <c r="BG488" s="87">
        <f t="shared" si="1643"/>
        <v>0</v>
      </c>
      <c r="BH488" s="87">
        <f t="shared" si="1643"/>
        <v>0</v>
      </c>
      <c r="BI488" s="87">
        <f t="shared" si="1643"/>
        <v>0</v>
      </c>
      <c r="BJ488" s="87">
        <f t="shared" si="1643"/>
        <v>0</v>
      </c>
      <c r="BK488" s="87">
        <f t="shared" si="1643"/>
        <v>0</v>
      </c>
      <c r="BL488" s="87">
        <f t="shared" si="1643"/>
        <v>0</v>
      </c>
      <c r="BM488" s="87">
        <f t="shared" si="1643"/>
        <v>0</v>
      </c>
      <c r="BN488" s="87">
        <f t="shared" si="1643"/>
        <v>0</v>
      </c>
      <c r="BO488" s="87">
        <f t="shared" si="1643"/>
        <v>0</v>
      </c>
      <c r="BP488" s="87">
        <f t="shared" si="1643"/>
        <v>0</v>
      </c>
      <c r="BQ488" s="87">
        <f t="shared" si="1643"/>
        <v>80</v>
      </c>
      <c r="BR488" s="87"/>
      <c r="BS488" s="87">
        <f t="shared" si="1643"/>
        <v>0</v>
      </c>
      <c r="BT488" s="87">
        <f t="shared" si="1643"/>
        <v>0</v>
      </c>
      <c r="BU488" s="87">
        <f t="shared" si="1643"/>
        <v>400</v>
      </c>
      <c r="BV488" s="87">
        <f t="shared" si="1643"/>
        <v>18818688</v>
      </c>
      <c r="BW488" s="87">
        <f t="shared" si="1643"/>
        <v>0</v>
      </c>
      <c r="BX488" s="87">
        <f t="shared" si="1643"/>
        <v>0</v>
      </c>
      <c r="BY488" s="87">
        <f t="shared" si="1643"/>
        <v>355</v>
      </c>
      <c r="BZ488" s="87">
        <f t="shared" si="1643"/>
        <v>0</v>
      </c>
      <c r="CA488" s="87">
        <f t="shared" si="1643"/>
        <v>0</v>
      </c>
      <c r="CB488" s="87">
        <f t="shared" ref="CB488:CT488" si="1644">SUM(CB489)</f>
        <v>0</v>
      </c>
      <c r="CC488" s="87">
        <f t="shared" si="1644"/>
        <v>0</v>
      </c>
      <c r="CD488" s="87">
        <f t="shared" si="1644"/>
        <v>0</v>
      </c>
      <c r="CE488" s="87">
        <f t="shared" si="1644"/>
        <v>0</v>
      </c>
      <c r="CF488" s="87">
        <f t="shared" si="1644"/>
        <v>0</v>
      </c>
      <c r="CG488" s="87">
        <f t="shared" si="1644"/>
        <v>0</v>
      </c>
      <c r="CH488" s="87">
        <f t="shared" si="1644"/>
        <v>0</v>
      </c>
      <c r="CI488" s="87">
        <f t="shared" si="1644"/>
        <v>0</v>
      </c>
      <c r="CJ488" s="87">
        <f t="shared" si="1644"/>
        <v>0</v>
      </c>
      <c r="CK488" s="87">
        <f t="shared" si="1644"/>
        <v>0</v>
      </c>
      <c r="CL488" s="87">
        <f t="shared" si="1644"/>
        <v>0</v>
      </c>
      <c r="CM488" s="87">
        <f t="shared" si="1644"/>
        <v>0</v>
      </c>
      <c r="CN488" s="87">
        <f t="shared" si="1644"/>
        <v>0</v>
      </c>
      <c r="CO488" s="87">
        <f t="shared" si="1644"/>
        <v>130</v>
      </c>
      <c r="CP488" s="87"/>
      <c r="CQ488" s="87">
        <f t="shared" si="1644"/>
        <v>30</v>
      </c>
      <c r="CR488" s="87"/>
      <c r="CS488" s="87">
        <f t="shared" si="1644"/>
        <v>0</v>
      </c>
      <c r="CT488" s="87">
        <f t="shared" si="1644"/>
        <v>0</v>
      </c>
      <c r="CU488" s="87">
        <f>SUM(CU489)</f>
        <v>1630</v>
      </c>
      <c r="CV488" s="87">
        <f t="shared" ref="CV488" si="1645">SUM(CV489)</f>
        <v>48705116.880000003</v>
      </c>
    </row>
    <row r="489" spans="1:100" ht="30" customHeight="1" x14ac:dyDescent="0.25">
      <c r="A489" s="76"/>
      <c r="B489" s="98">
        <v>438</v>
      </c>
      <c r="C489" s="99" t="s">
        <v>1059</v>
      </c>
      <c r="D489" s="163" t="s">
        <v>1060</v>
      </c>
      <c r="E489" s="80">
        <v>28004</v>
      </c>
      <c r="F489" s="165">
        <v>1.5</v>
      </c>
      <c r="G489" s="165">
        <v>1</v>
      </c>
      <c r="H489" s="194"/>
      <c r="I489" s="194"/>
      <c r="J489" s="194"/>
      <c r="K489" s="53"/>
      <c r="L489" s="198">
        <v>1.4</v>
      </c>
      <c r="M489" s="198">
        <v>1.68</v>
      </c>
      <c r="N489" s="198">
        <v>2.23</v>
      </c>
      <c r="O489" s="199">
        <v>2.57</v>
      </c>
      <c r="P489" s="104"/>
      <c r="Q489" s="104">
        <f>(P489*$E489*$F489*$G489*$L489*$Q$11)</f>
        <v>0</v>
      </c>
      <c r="R489" s="104"/>
      <c r="S489" s="104">
        <f>(R489*$E489*$F489*$G489*$L489*$S$11)</f>
        <v>0</v>
      </c>
      <c r="T489" s="137"/>
      <c r="U489" s="104">
        <f>(T489*$E489*$F489*$G489*$L489*$U$11)</f>
        <v>0</v>
      </c>
      <c r="V489" s="200"/>
      <c r="W489" s="105">
        <f>(V489*$E489*$F489*$G489*$L489*$W$11)</f>
        <v>0</v>
      </c>
      <c r="X489" s="200"/>
      <c r="Y489" s="104">
        <f>(X489*$E489*$F489*$G489*$L489*$Y$11)</f>
        <v>0</v>
      </c>
      <c r="Z489" s="200"/>
      <c r="AA489" s="104">
        <f>(Z489*$E489*$F489*$G489*$L489*$AA$11)</f>
        <v>0</v>
      </c>
      <c r="AB489" s="200"/>
      <c r="AC489" s="104"/>
      <c r="AD489" s="137"/>
      <c r="AE489" s="104">
        <f>(AD489*$E489*$F489*$G489*$L489*$AE$11)</f>
        <v>0</v>
      </c>
      <c r="AF489" s="200"/>
      <c r="AG489" s="105">
        <f>(AF489*$E489*$F489*$G489*$L489*$AG$11)</f>
        <v>0</v>
      </c>
      <c r="AH489" s="137"/>
      <c r="AI489" s="104">
        <f>(AH489*$E489*$F489*$G489*$L489*$AI$11)</f>
        <v>0</v>
      </c>
      <c r="AJ489" s="137"/>
      <c r="AK489" s="104">
        <f>(AJ489*$E489*$F489*$G489*$M489*$AK$11)</f>
        <v>0</v>
      </c>
      <c r="AL489" s="201"/>
      <c r="AM489" s="104">
        <f>(AL489*$E489*$F489*$G489*$M489*$AM$11)</f>
        <v>0</v>
      </c>
      <c r="AN489" s="202">
        <v>85</v>
      </c>
      <c r="AO489" s="108">
        <f>(AN489*$E489*$F489*$G489*$M489*$AO$11)</f>
        <v>6598302.4800000004</v>
      </c>
      <c r="AP489" s="200"/>
      <c r="AQ489" s="104">
        <f>(AP489*$E489*$F489*$G489*$L489*$AQ$11)</f>
        <v>0</v>
      </c>
      <c r="AR489" s="200"/>
      <c r="AS489" s="105">
        <f>(AR489*$E489*$F489*$G489*$L489*$AS$11)</f>
        <v>0</v>
      </c>
      <c r="AT489" s="200"/>
      <c r="AU489" s="104">
        <f>(AT489*$E489*$F489*$G489*$L489*$AU$11)</f>
        <v>0</v>
      </c>
      <c r="AV489" s="88" t="e">
        <f>AU489-#REF!</f>
        <v>#REF!</v>
      </c>
      <c r="AW489" s="137">
        <v>300</v>
      </c>
      <c r="AX489" s="104">
        <f>(AW489*$E489*$F489*$G489*$M489*$AX$11)</f>
        <v>23288126.400000002</v>
      </c>
      <c r="AY489" s="200"/>
      <c r="AZ489" s="104">
        <f>(AY489*$E489*$F489*$G489*$M489*$AZ$11)</f>
        <v>0</v>
      </c>
      <c r="BA489" s="200"/>
      <c r="BB489" s="105">
        <f>(BA489*$E489*$F489*$G489*$M489*$BB$11)</f>
        <v>0</v>
      </c>
      <c r="BC489" s="200">
        <v>250</v>
      </c>
      <c r="BD489" s="104"/>
      <c r="BE489" s="200"/>
      <c r="BF489" s="104">
        <f>(BE489*$E489*$F489*$G489*$M489*$BF$11)</f>
        <v>0</v>
      </c>
      <c r="BG489" s="200"/>
      <c r="BH489" s="105">
        <f>(BG489*$E489*$F489*$G489*$M489*$BH$11)</f>
        <v>0</v>
      </c>
      <c r="BI489" s="200"/>
      <c r="BJ489" s="108">
        <f>(BI489*$E489*$F489*$G489*$M489*$BJ$11)</f>
        <v>0</v>
      </c>
      <c r="BK489" s="202"/>
      <c r="BL489" s="104">
        <f>(BK489*$E489*$F489*$G489*$L489*$BL$11)</f>
        <v>0</v>
      </c>
      <c r="BM489" s="200"/>
      <c r="BN489" s="104">
        <f>(BM489*$E489*$F489*$G489*$L489*$BN$11)</f>
        <v>0</v>
      </c>
      <c r="BO489" s="200"/>
      <c r="BP489" s="104">
        <f>(BO489*$E489*$F489*$G489*$L489*$BP$11)</f>
        <v>0</v>
      </c>
      <c r="BQ489" s="200">
        <v>80</v>
      </c>
      <c r="BR489" s="104"/>
      <c r="BS489" s="200"/>
      <c r="BT489" s="105">
        <f>(BS489*$E489*$F489*$G489*$L489*$BT$11)</f>
        <v>0</v>
      </c>
      <c r="BU489" s="200">
        <v>400</v>
      </c>
      <c r="BV489" s="105">
        <f>(BU489*$E489*$F489*$G489*$L489*$BV$11)</f>
        <v>18818688</v>
      </c>
      <c r="BW489" s="200"/>
      <c r="BX489" s="104">
        <f>(BW489*$E489*$F489*$G489*$L489*$BX$11)</f>
        <v>0</v>
      </c>
      <c r="BY489" s="200">
        <v>355</v>
      </c>
      <c r="BZ489" s="104"/>
      <c r="CA489" s="200"/>
      <c r="CB489" s="104">
        <f>(CA489*$E489*$F489*$G489*$L489*$CB$11)</f>
        <v>0</v>
      </c>
      <c r="CC489" s="200"/>
      <c r="CD489" s="104">
        <f>(CC489*$E489*$F489*$G489*$M489*$CD$11)</f>
        <v>0</v>
      </c>
      <c r="CE489" s="201"/>
      <c r="CF489" s="104">
        <f>(CE489*$E489*$F489*$G489*$M489*$CF$11)</f>
        <v>0</v>
      </c>
      <c r="CG489" s="200"/>
      <c r="CH489" s="108"/>
      <c r="CI489" s="202"/>
      <c r="CJ489" s="104">
        <f>(CI489*$E489*$F489*$G489*$M489*$CJ$11)</f>
        <v>0</v>
      </c>
      <c r="CK489" s="203"/>
      <c r="CL489" s="104">
        <f>(CK489*$E489*$F489*$G489*$M489*$CL$11)</f>
        <v>0</v>
      </c>
      <c r="CM489" s="200"/>
      <c r="CN489" s="104">
        <f>(CM489*$E489*$F489*$G489*$M489*$CN$11)</f>
        <v>0</v>
      </c>
      <c r="CO489" s="200">
        <v>130</v>
      </c>
      <c r="CP489" s="104"/>
      <c r="CQ489" s="200">
        <v>30</v>
      </c>
      <c r="CR489" s="111"/>
      <c r="CS489" s="108"/>
      <c r="CT489" s="104">
        <f>(CS489*$E489*$F489*$G489*$L489*CT$11)/12*6+(CS489*$E489*$F489*$G489*1*CT$11)/12*6</f>
        <v>0</v>
      </c>
      <c r="CU489" s="105">
        <f>SUM(P489,R489,T489,V489,X489,Z489,AB489,AD489,AF489,AL489,BO489,AH489,AR489,CA489,AT489,AW489,AJ489,BA489,AN489,BC489,CC489,BE489,BG489,BI489,BQ489,BK489,BM489,BS489,BU489,BW489,BY489,CE489,AY489,AP489,CG489,CI489,CK489,CM489,CO489,CQ489,CS489)</f>
        <v>1630</v>
      </c>
      <c r="CV489" s="105">
        <f>SUM(Q489,S489,U489,W489,Y489,AA489,AC489,AE489,AG489,AM489,BP489,AI489,AS489,CB489,AU489,AX489,AK489,BB489,AO489,BD489,CD489,BF489,BH489,BJ489,BR489,BL489,BN489,BT489,BV489,BX489,BZ489,CF489,AZ489,AQ489,CH489,CJ489,CL489,CN489,CP489,CR489,CT489)</f>
        <v>48705116.880000003</v>
      </c>
    </row>
    <row r="490" spans="1:100" s="42" customFormat="1" ht="19.5" customHeight="1" x14ac:dyDescent="0.25">
      <c r="A490" s="204" t="s">
        <v>1061</v>
      </c>
      <c r="B490" s="205"/>
      <c r="C490" s="205"/>
      <c r="D490" s="206" t="s">
        <v>1062</v>
      </c>
      <c r="E490" s="207"/>
      <c r="F490" s="208"/>
      <c r="G490" s="208"/>
      <c r="H490" s="209"/>
      <c r="I490" s="209"/>
      <c r="J490" s="209"/>
      <c r="K490" s="95"/>
      <c r="L490" s="208"/>
      <c r="M490" s="208"/>
      <c r="N490" s="208"/>
      <c r="O490" s="208"/>
      <c r="P490" s="210">
        <f t="shared" ref="P490:Y490" si="1646">P14+P16+P34+P37+P44+P51+P56+P58+P62+P74+P82+P87+P107+P117+P122+P142+P155+P163+P167+P247+P258+P268+P273+P280+P285+P298+P300+P315+P321+P335+P352+P372+P393+P402+P408+P461+P418+P488</f>
        <v>20874</v>
      </c>
      <c r="Q490" s="210">
        <f t="shared" si="1646"/>
        <v>1449267501.9138961</v>
      </c>
      <c r="R490" s="210">
        <f t="shared" si="1646"/>
        <v>14124</v>
      </c>
      <c r="S490" s="210">
        <f t="shared" si="1646"/>
        <v>1183255455.4162097</v>
      </c>
      <c r="T490" s="210">
        <f t="shared" si="1646"/>
        <v>12626</v>
      </c>
      <c r="U490" s="210">
        <f t="shared" si="1646"/>
        <v>757768807.91776061</v>
      </c>
      <c r="V490" s="210">
        <f t="shared" si="1646"/>
        <v>9690</v>
      </c>
      <c r="W490" s="210">
        <f t="shared" si="1646"/>
        <v>961275825.66287994</v>
      </c>
      <c r="X490" s="210">
        <f t="shared" si="1646"/>
        <v>7805</v>
      </c>
      <c r="Y490" s="210">
        <f t="shared" si="1646"/>
        <v>1173870129.6248124</v>
      </c>
      <c r="Z490" s="210">
        <f>Z14+Z16+Z34+Z37+Z44+Z51+Z56+Z58+Z62+Z74+Z82+Z87+Z107+Z117+Z122+Z142+Z155+Z163+Z167+Z247+Z258+Z268+Z273+Z280+Z285+Z298+Z300+Z315+Z321+Z335+Z352+Z372+Z393+Z402+Z408+Z461+Z418+Z488</f>
        <v>1352</v>
      </c>
      <c r="AA490" s="210">
        <f t="shared" ref="AA490:AI490" si="1647">AA14+AA16+AA34+AA37+AA44+AA51+AA56+AA58+AA62+AA74+AA82+AA87+AA107+AA117+AA122+AA142+AA155+AA163+AA167+AA247+AA258+AA268+AA273+AA280+AA285+AA298+AA300+AA315+AA321+AA335+AA352+AA372+AA393+AA402+AA408+AA461+AA418+AA488</f>
        <v>117191984.5063408</v>
      </c>
      <c r="AB490" s="210">
        <f t="shared" si="1647"/>
        <v>0</v>
      </c>
      <c r="AC490" s="210">
        <f t="shared" si="1647"/>
        <v>0</v>
      </c>
      <c r="AD490" s="210">
        <f t="shared" si="1647"/>
        <v>4646</v>
      </c>
      <c r="AE490" s="210">
        <f t="shared" si="1647"/>
        <v>247620559.92094398</v>
      </c>
      <c r="AF490" s="210">
        <f t="shared" si="1647"/>
        <v>17599</v>
      </c>
      <c r="AG490" s="210">
        <f t="shared" si="1647"/>
        <v>756915090.68332016</v>
      </c>
      <c r="AH490" s="210">
        <f t="shared" si="1647"/>
        <v>9589</v>
      </c>
      <c r="AI490" s="210">
        <f t="shared" si="1647"/>
        <v>449367818.38900501</v>
      </c>
      <c r="AJ490" s="210">
        <f>AJ14+AJ16+AJ34+AJ37+AJ44+AJ51+AJ56+AJ58+AJ62+AJ74+AJ82+AJ87+AJ107+AJ117+AJ122+AJ142+AJ155+AJ163+AJ167+AJ247+AJ258+AJ268+AJ273+AJ280+AJ285+AJ298+AJ300+AJ315+AJ321+AJ335+AJ352+AJ372+AJ393+AJ402+AJ408+AJ461+AJ418+AJ488</f>
        <v>13996</v>
      </c>
      <c r="AK490" s="210">
        <f>AK14+AK16+AK34+AK37+AK44+AK51+AK56+AK58+AK62+AK74+AK82+AK87+AK107+AK117+AK122+AK142+AK155+AK163+AK167+AK247+AK258+AK268+AK273+AK280+AK285+AK298+AK300+AK315+AK321+AK335+AK352+AK372+AK393+AK402+AK408+AK461+AK418+AK488</f>
        <v>1261680634.4327667</v>
      </c>
      <c r="AL490" s="210">
        <f t="shared" ref="AL490:AU490" si="1648">AL14+AL16+AL34+AL37+AL44+AL51+AL56+AL58+AL62+AL74+AL82+AL87+AL107+AL117+AL122+AL142+AL155+AL163+AL167+AL247+AL258+AL268+AL273+AL280+AL285+AL298+AL300+AL315+AL321+AL335+AL352+AL372+AL393+AL402+AL408+AL461+AL418+AL488</f>
        <v>4094</v>
      </c>
      <c r="AM490" s="210">
        <f t="shared" si="1648"/>
        <v>614960120.15457046</v>
      </c>
      <c r="AN490" s="210">
        <f t="shared" si="1648"/>
        <v>1334</v>
      </c>
      <c r="AO490" s="210">
        <f t="shared" si="1648"/>
        <v>57992649.605034903</v>
      </c>
      <c r="AP490" s="210">
        <f t="shared" si="1648"/>
        <v>2800</v>
      </c>
      <c r="AQ490" s="210">
        <f t="shared" si="1648"/>
        <v>145758971.736</v>
      </c>
      <c r="AR490" s="210">
        <f t="shared" si="1648"/>
        <v>7000</v>
      </c>
      <c r="AS490" s="210">
        <f t="shared" si="1648"/>
        <v>443484965.14559996</v>
      </c>
      <c r="AT490" s="210">
        <f t="shared" si="1648"/>
        <v>2232</v>
      </c>
      <c r="AU490" s="210">
        <v>69610158.879999995</v>
      </c>
      <c r="AV490" s="211" t="e">
        <f>AU490-#REF!</f>
        <v>#REF!</v>
      </c>
      <c r="AW490" s="210">
        <f t="shared" ref="AW490:CV490" si="1649">AW14+AW16+AW34+AW37+AW44+AW51+AW56+AW58+AW62+AW74+AW82+AW87+AW107+AW117+AW122+AW142+AW155+AW163+AW167+AW247+AW258+AW268+AW273+AW280+AW285+AW298+AW300+AW315+AW321+AW335+AW352+AW372+AW393+AW402+AW408+AW461+AW418+AW488</f>
        <v>20982</v>
      </c>
      <c r="AX490" s="210">
        <f t="shared" si="1649"/>
        <v>1173744192.4922094</v>
      </c>
      <c r="AY490" s="210">
        <f t="shared" si="1649"/>
        <v>2948</v>
      </c>
      <c r="AZ490" s="210">
        <f t="shared" si="1649"/>
        <v>175707022.63388801</v>
      </c>
      <c r="BA490" s="210">
        <f t="shared" si="1649"/>
        <v>7690</v>
      </c>
      <c r="BB490" s="210">
        <f t="shared" si="1649"/>
        <v>350207785.73760003</v>
      </c>
      <c r="BC490" s="210">
        <f t="shared" si="1649"/>
        <v>3100</v>
      </c>
      <c r="BD490" s="210">
        <v>114017856.95999999</v>
      </c>
      <c r="BE490" s="210">
        <f t="shared" si="1649"/>
        <v>2627</v>
      </c>
      <c r="BF490" s="210">
        <f t="shared" si="1649"/>
        <v>84895117.02437067</v>
      </c>
      <c r="BG490" s="210">
        <f t="shared" si="1649"/>
        <v>4013</v>
      </c>
      <c r="BH490" s="210">
        <v>262334685.03</v>
      </c>
      <c r="BI490" s="210">
        <f t="shared" si="1649"/>
        <v>5154</v>
      </c>
      <c r="BJ490" s="210">
        <v>208167629.50999999</v>
      </c>
      <c r="BK490" s="210">
        <f t="shared" si="1649"/>
        <v>1793</v>
      </c>
      <c r="BL490" s="210">
        <f t="shared" si="1649"/>
        <v>69233908.715252802</v>
      </c>
      <c r="BM490" s="210">
        <f t="shared" si="1649"/>
        <v>1772</v>
      </c>
      <c r="BN490" s="210">
        <f t="shared" si="1649"/>
        <v>81467253.489510372</v>
      </c>
      <c r="BO490" s="210">
        <f t="shared" si="1649"/>
        <v>584</v>
      </c>
      <c r="BP490" s="210">
        <f t="shared" si="1649"/>
        <v>25552798.678399995</v>
      </c>
      <c r="BQ490" s="210">
        <f t="shared" si="1649"/>
        <v>4184</v>
      </c>
      <c r="BR490" s="210">
        <v>148916612.5</v>
      </c>
      <c r="BS490" s="210">
        <f t="shared" si="1649"/>
        <v>774</v>
      </c>
      <c r="BT490" s="210">
        <f t="shared" si="1649"/>
        <v>21784936.649279997</v>
      </c>
      <c r="BU490" s="210">
        <f t="shared" si="1649"/>
        <v>2283</v>
      </c>
      <c r="BV490" s="210">
        <f t="shared" si="1649"/>
        <v>63092387.9364608</v>
      </c>
      <c r="BW490" s="210">
        <f t="shared" si="1649"/>
        <v>2720</v>
      </c>
      <c r="BX490" s="210">
        <v>100163879.09</v>
      </c>
      <c r="BY490" s="210">
        <f t="shared" si="1649"/>
        <v>5663</v>
      </c>
      <c r="BZ490" s="210">
        <v>251098459.81</v>
      </c>
      <c r="CA490" s="210">
        <f t="shared" si="1649"/>
        <v>3650</v>
      </c>
      <c r="CB490" s="210">
        <v>87009126.230000004</v>
      </c>
      <c r="CC490" s="210">
        <f t="shared" si="1649"/>
        <v>3050</v>
      </c>
      <c r="CD490" s="210">
        <v>88088110.719999999</v>
      </c>
      <c r="CE490" s="210">
        <f t="shared" si="1649"/>
        <v>5069</v>
      </c>
      <c r="CF490" s="210">
        <f t="shared" si="1649"/>
        <v>177514149.78843516</v>
      </c>
      <c r="CG490" s="210">
        <f t="shared" si="1649"/>
        <v>0</v>
      </c>
      <c r="CH490" s="210">
        <f t="shared" si="1649"/>
        <v>0</v>
      </c>
      <c r="CI490" s="210">
        <f t="shared" si="1649"/>
        <v>638</v>
      </c>
      <c r="CJ490" s="210">
        <f t="shared" si="1649"/>
        <v>22978606.029120006</v>
      </c>
      <c r="CK490" s="210">
        <f t="shared" si="1649"/>
        <v>277</v>
      </c>
      <c r="CL490" s="210">
        <v>33547732.140000001</v>
      </c>
      <c r="CM490" s="210">
        <f t="shared" si="1649"/>
        <v>2716</v>
      </c>
      <c r="CN490" s="210">
        <f t="shared" si="1649"/>
        <v>105728018.32988411</v>
      </c>
      <c r="CO490" s="210">
        <f t="shared" si="1649"/>
        <v>890</v>
      </c>
      <c r="CP490" s="210">
        <v>62779066.899999999</v>
      </c>
      <c r="CQ490" s="210">
        <f t="shared" si="1649"/>
        <v>1350</v>
      </c>
      <c r="CR490" s="210">
        <v>168702010.22999999</v>
      </c>
      <c r="CS490" s="210">
        <f t="shared" si="1649"/>
        <v>0</v>
      </c>
      <c r="CT490" s="210">
        <f t="shared" si="1649"/>
        <v>0</v>
      </c>
      <c r="CU490" s="210">
        <f t="shared" si="1649"/>
        <v>213688</v>
      </c>
      <c r="CV490" s="210">
        <f t="shared" si="1649"/>
        <v>11972316692.61355</v>
      </c>
    </row>
  </sheetData>
  <autoFilter ref="A14:CV490"/>
  <mergeCells count="171">
    <mergeCell ref="P1:R1"/>
    <mergeCell ref="P2:R2"/>
    <mergeCell ref="BA3:BB3"/>
    <mergeCell ref="BC3:BD3"/>
    <mergeCell ref="CC3:CD3"/>
    <mergeCell ref="CK3:CL3"/>
    <mergeCell ref="J6:J10"/>
    <mergeCell ref="K6:K10"/>
    <mergeCell ref="L6:O6"/>
    <mergeCell ref="P6:Q6"/>
    <mergeCell ref="R6:S6"/>
    <mergeCell ref="T6:U6"/>
    <mergeCell ref="CQ3:CR3"/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AH6:AI6"/>
    <mergeCell ref="AJ6:AK6"/>
    <mergeCell ref="AL6:AM6"/>
    <mergeCell ref="AN6:AO6"/>
    <mergeCell ref="AP6:AQ6"/>
    <mergeCell ref="AR6:AS6"/>
    <mergeCell ref="V6:W6"/>
    <mergeCell ref="X6:Y6"/>
    <mergeCell ref="Z6:AA6"/>
    <mergeCell ref="AB6:AC6"/>
    <mergeCell ref="AD6:AE6"/>
    <mergeCell ref="AF6:AG6"/>
    <mergeCell ref="BK6:BL6"/>
    <mergeCell ref="BM6:BN6"/>
    <mergeCell ref="BO6:BP6"/>
    <mergeCell ref="BQ6:BR6"/>
    <mergeCell ref="AT6:AU6"/>
    <mergeCell ref="AW6:AX6"/>
    <mergeCell ref="AY6:AZ6"/>
    <mergeCell ref="BA6:BB6"/>
    <mergeCell ref="BC6:BD6"/>
    <mergeCell ref="BE6:BF6"/>
    <mergeCell ref="CQ6:CR6"/>
    <mergeCell ref="CS6:CT6"/>
    <mergeCell ref="CU6:CV6"/>
    <mergeCell ref="P7:Q7"/>
    <mergeCell ref="R7:S7"/>
    <mergeCell ref="T7:U7"/>
    <mergeCell ref="V7:W7"/>
    <mergeCell ref="X7:Y7"/>
    <mergeCell ref="Z7:AA7"/>
    <mergeCell ref="AB7:AC7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BG6:BH6"/>
    <mergeCell ref="BI6:BJ6"/>
    <mergeCell ref="CS7:CT7"/>
    <mergeCell ref="CU7:CV7"/>
    <mergeCell ref="L8:O8"/>
    <mergeCell ref="P8:Q8"/>
    <mergeCell ref="R8:S8"/>
    <mergeCell ref="T8:U8"/>
    <mergeCell ref="V8:W8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X8:Y8"/>
    <mergeCell ref="Z8:AA8"/>
    <mergeCell ref="AB8:AC8"/>
    <mergeCell ref="AD8:AE8"/>
    <mergeCell ref="AF8:AG8"/>
    <mergeCell ref="AH8:AI8"/>
    <mergeCell ref="CM7:CN7"/>
    <mergeCell ref="CO7:CP7"/>
    <mergeCell ref="CQ7:CR7"/>
    <mergeCell ref="BM7:BN7"/>
    <mergeCell ref="AP7:AQ7"/>
    <mergeCell ref="AR7:AS7"/>
    <mergeCell ref="AT7:AU7"/>
    <mergeCell ref="AW7:AX7"/>
    <mergeCell ref="AY7:AZ7"/>
    <mergeCell ref="BA7:BB7"/>
    <mergeCell ref="AD7:AE7"/>
    <mergeCell ref="AF7:AG7"/>
    <mergeCell ref="AH7:AI7"/>
    <mergeCell ref="AJ7:AK7"/>
    <mergeCell ref="AL7:AM7"/>
    <mergeCell ref="AN7:AO7"/>
    <mergeCell ref="AW8:AX8"/>
    <mergeCell ref="AY8:AZ8"/>
    <mergeCell ref="BA8:BB8"/>
    <mergeCell ref="BC8:BD8"/>
    <mergeCell ref="BE8:BF8"/>
    <mergeCell ref="BG8:BH8"/>
    <mergeCell ref="AJ8:AK8"/>
    <mergeCell ref="AL8:AM8"/>
    <mergeCell ref="AN8:AO8"/>
    <mergeCell ref="AP8:AQ8"/>
    <mergeCell ref="AR8:AS8"/>
    <mergeCell ref="AT8:AU8"/>
    <mergeCell ref="BY8:BZ8"/>
    <mergeCell ref="CA8:CB8"/>
    <mergeCell ref="CC8:CD8"/>
    <mergeCell ref="CE8:CF8"/>
    <mergeCell ref="BI8:BJ8"/>
    <mergeCell ref="BK8:BL8"/>
    <mergeCell ref="BM8:BN8"/>
    <mergeCell ref="BO8:BP8"/>
    <mergeCell ref="BQ8:BR8"/>
    <mergeCell ref="BS8:BT8"/>
    <mergeCell ref="BK9:BL9"/>
    <mergeCell ref="BM9:BN9"/>
    <mergeCell ref="BO9:BP9"/>
    <mergeCell ref="BQ9:BR9"/>
    <mergeCell ref="BS9:BT9"/>
    <mergeCell ref="BU9:BV9"/>
    <mergeCell ref="CS8:CT8"/>
    <mergeCell ref="L9:L10"/>
    <mergeCell ref="M9:M10"/>
    <mergeCell ref="N9:N10"/>
    <mergeCell ref="O9:O10"/>
    <mergeCell ref="P9:Q9"/>
    <mergeCell ref="R9:S9"/>
    <mergeCell ref="T9:U9"/>
    <mergeCell ref="V9:W9"/>
    <mergeCell ref="X9:Y9"/>
    <mergeCell ref="CG8:CH8"/>
    <mergeCell ref="CI8:CJ8"/>
    <mergeCell ref="CK8:CL8"/>
    <mergeCell ref="CM8:CN8"/>
    <mergeCell ref="CO8:CP8"/>
    <mergeCell ref="CQ8:CR8"/>
    <mergeCell ref="BU8:BV8"/>
    <mergeCell ref="BW8:BX8"/>
    <mergeCell ref="CK9:CL9"/>
    <mergeCell ref="CM9:CN9"/>
    <mergeCell ref="CO9:CP9"/>
    <mergeCell ref="CQ9:CR9"/>
    <mergeCell ref="CS9:CT9"/>
    <mergeCell ref="BW9:BX9"/>
    <mergeCell ref="BY9:BZ9"/>
    <mergeCell ref="CA9:CB9"/>
    <mergeCell ref="CC9:CD9"/>
    <mergeCell ref="CG9:CH9"/>
    <mergeCell ref="CI9:CJ9"/>
  </mergeCells>
  <pageMargins left="0" right="0" top="0.3937007874015748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2024-02-07T07:06:02Z</dcterms:created>
  <dcterms:modified xsi:type="dcterms:W3CDTF">2024-02-07T23:27:14Z</dcterms:modified>
</cp:coreProperties>
</file>