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90" yWindow="30" windowWidth="15990" windowHeight="12600"/>
  </bookViews>
  <sheets>
    <sheet name="план. ст-ть" sheetId="1" r:id="rId1"/>
  </sheets>
  <externalReferences>
    <externalReference r:id="rId2"/>
    <externalReference r:id="rId3"/>
  </externalReferences>
  <definedNames>
    <definedName name="_xlnm._FilterDatabase" localSheetId="0" hidden="1">'план. ст-ть'!$A$8:$CW$129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I123" i="1" l="1"/>
  <c r="AH123" i="1"/>
  <c r="AG123" i="1"/>
  <c r="AF123" i="1"/>
  <c r="T123" i="1"/>
  <c r="I123" i="1"/>
  <c r="H123" i="1"/>
  <c r="F123" i="1"/>
  <c r="AE122" i="1"/>
  <c r="AC122" i="1"/>
  <c r="Y122" i="1"/>
  <c r="W122" i="1" s="1"/>
  <c r="V122" i="1" s="1"/>
  <c r="P122" i="1"/>
  <c r="K122" i="1"/>
  <c r="G122" i="1"/>
  <c r="AE121" i="1"/>
  <c r="Y121" i="1"/>
  <c r="P121" i="1"/>
  <c r="K121" i="1"/>
  <c r="J121" i="1"/>
  <c r="G121" i="1"/>
  <c r="AE120" i="1"/>
  <c r="AC120" i="1"/>
  <c r="P120" i="1"/>
  <c r="K120" i="1"/>
  <c r="G120" i="1"/>
  <c r="Y119" i="1"/>
  <c r="P119" i="1"/>
  <c r="G119" i="1"/>
  <c r="AC118" i="1"/>
  <c r="Y118" i="1"/>
  <c r="W118" i="1" s="1"/>
  <c r="V118" i="1" s="1"/>
  <c r="P118" i="1"/>
  <c r="K118" i="1"/>
  <c r="G118" i="1"/>
  <c r="Y117" i="1"/>
  <c r="W117" i="1" s="1"/>
  <c r="V117" i="1" s="1"/>
  <c r="AC117" i="1"/>
  <c r="P117" i="1"/>
  <c r="K117" i="1"/>
  <c r="G117" i="1"/>
  <c r="Y116" i="1"/>
  <c r="K116" i="1"/>
  <c r="G116" i="1"/>
  <c r="AC115" i="1"/>
  <c r="Y115" i="1"/>
  <c r="W115" i="1" s="1"/>
  <c r="V115" i="1" s="1"/>
  <c r="P115" i="1"/>
  <c r="K115" i="1"/>
  <c r="J115" i="1" s="1"/>
  <c r="G115" i="1"/>
  <c r="AC114" i="1"/>
  <c r="Y114" i="1"/>
  <c r="W114" i="1" s="1"/>
  <c r="V114" i="1" s="1"/>
  <c r="P114" i="1"/>
  <c r="K114" i="1"/>
  <c r="G114" i="1"/>
  <c r="AC113" i="1"/>
  <c r="Y113" i="1"/>
  <c r="W113" i="1" s="1"/>
  <c r="V113" i="1" s="1"/>
  <c r="P113" i="1"/>
  <c r="K113" i="1"/>
  <c r="G113" i="1"/>
  <c r="Y112" i="1"/>
  <c r="W112" i="1" s="1"/>
  <c r="V112" i="1" s="1"/>
  <c r="AC112" i="1"/>
  <c r="P112" i="1"/>
  <c r="K112" i="1"/>
  <c r="G112" i="1"/>
  <c r="P111" i="1"/>
  <c r="K111" i="1"/>
  <c r="G111" i="1"/>
  <c r="AC110" i="1"/>
  <c r="Y110" i="1"/>
  <c r="W110" i="1" s="1"/>
  <c r="V110" i="1" s="1"/>
  <c r="P110" i="1"/>
  <c r="K110" i="1"/>
  <c r="G110" i="1"/>
  <c r="AC109" i="1"/>
  <c r="Y109" i="1"/>
  <c r="W109" i="1" s="1"/>
  <c r="V109" i="1" s="1"/>
  <c r="P109" i="1"/>
  <c r="K109" i="1"/>
  <c r="G109" i="1"/>
  <c r="P108" i="1"/>
  <c r="K108" i="1"/>
  <c r="G108" i="1"/>
  <c r="Y107" i="1"/>
  <c r="W107" i="1" s="1"/>
  <c r="V107" i="1" s="1"/>
  <c r="P107" i="1"/>
  <c r="K107" i="1"/>
  <c r="G107" i="1"/>
  <c r="P106" i="1"/>
  <c r="K106" i="1"/>
  <c r="G106" i="1"/>
  <c r="P105" i="1"/>
  <c r="K105" i="1"/>
  <c r="G105" i="1"/>
  <c r="Y104" i="1"/>
  <c r="P104" i="1"/>
  <c r="K104" i="1"/>
  <c r="G104" i="1"/>
  <c r="AC103" i="1"/>
  <c r="P103" i="1"/>
  <c r="K103" i="1"/>
  <c r="G103" i="1"/>
  <c r="Y102" i="1"/>
  <c r="W102" i="1" s="1"/>
  <c r="V102" i="1" s="1"/>
  <c r="AC102" i="1"/>
  <c r="P102" i="1"/>
  <c r="K102" i="1"/>
  <c r="G102" i="1"/>
  <c r="AC101" i="1"/>
  <c r="P101" i="1"/>
  <c r="K101" i="1"/>
  <c r="G101" i="1"/>
  <c r="AC100" i="1"/>
  <c r="Y100" i="1"/>
  <c r="W100" i="1" s="1"/>
  <c r="V100" i="1" s="1"/>
  <c r="P100" i="1"/>
  <c r="J100" i="1" s="1"/>
  <c r="K100" i="1"/>
  <c r="G100" i="1"/>
  <c r="AC99" i="1"/>
  <c r="Y99" i="1"/>
  <c r="W99" i="1" s="1"/>
  <c r="V99" i="1" s="1"/>
  <c r="P99" i="1"/>
  <c r="K99" i="1"/>
  <c r="G99" i="1"/>
  <c r="AC98" i="1"/>
  <c r="Y98" i="1"/>
  <c r="W98" i="1" s="1"/>
  <c r="V98" i="1" s="1"/>
  <c r="K98" i="1"/>
  <c r="G98" i="1"/>
  <c r="Y97" i="1"/>
  <c r="P97" i="1"/>
  <c r="G97" i="1"/>
  <c r="AC96" i="1"/>
  <c r="Y96" i="1"/>
  <c r="W96" i="1"/>
  <c r="V96" i="1" s="1"/>
  <c r="P96" i="1"/>
  <c r="K96" i="1"/>
  <c r="G96" i="1"/>
  <c r="AC95" i="1"/>
  <c r="Y95" i="1"/>
  <c r="W95" i="1" s="1"/>
  <c r="V95" i="1" s="1"/>
  <c r="P95" i="1"/>
  <c r="K95" i="1"/>
  <c r="G95" i="1"/>
  <c r="AC94" i="1"/>
  <c r="Y94" i="1"/>
  <c r="W94" i="1" s="1"/>
  <c r="V94" i="1" s="1"/>
  <c r="P94" i="1"/>
  <c r="K94" i="1"/>
  <c r="G94" i="1"/>
  <c r="Y93" i="1"/>
  <c r="W93" i="1" s="1"/>
  <c r="V93" i="1" s="1"/>
  <c r="AC93" i="1"/>
  <c r="P93" i="1"/>
  <c r="K93" i="1"/>
  <c r="G93" i="1"/>
  <c r="P92" i="1"/>
  <c r="K92" i="1"/>
  <c r="G92" i="1"/>
  <c r="Y91" i="1"/>
  <c r="AC91" i="1"/>
  <c r="P91" i="1"/>
  <c r="K91" i="1"/>
  <c r="G91" i="1"/>
  <c r="Y90" i="1"/>
  <c r="P90" i="1"/>
  <c r="K90" i="1"/>
  <c r="G90" i="1"/>
  <c r="AC89" i="1"/>
  <c r="P89" i="1"/>
  <c r="K89" i="1"/>
  <c r="G89" i="1"/>
  <c r="AC88" i="1"/>
  <c r="P88" i="1"/>
  <c r="K88" i="1"/>
  <c r="G88" i="1"/>
  <c r="AC87" i="1"/>
  <c r="Y87" i="1"/>
  <c r="W87" i="1" s="1"/>
  <c r="V87" i="1" s="1"/>
  <c r="P87" i="1"/>
  <c r="K87" i="1"/>
  <c r="G87" i="1"/>
  <c r="Y86" i="1"/>
  <c r="P86" i="1"/>
  <c r="K86" i="1"/>
  <c r="G86" i="1"/>
  <c r="AC85" i="1"/>
  <c r="Y85" i="1"/>
  <c r="W85" i="1" s="1"/>
  <c r="V85" i="1" s="1"/>
  <c r="P85" i="1"/>
  <c r="K85" i="1"/>
  <c r="G85" i="1"/>
  <c r="AC84" i="1"/>
  <c r="Y84" i="1"/>
  <c r="W84" i="1" s="1"/>
  <c r="V84" i="1" s="1"/>
  <c r="P84" i="1"/>
  <c r="K84" i="1"/>
  <c r="J84" i="1" s="1"/>
  <c r="G84" i="1"/>
  <c r="AC83" i="1"/>
  <c r="Y83" i="1"/>
  <c r="W83" i="1" s="1"/>
  <c r="V83" i="1" s="1"/>
  <c r="P83" i="1"/>
  <c r="K83" i="1"/>
  <c r="G83" i="1"/>
  <c r="AC82" i="1"/>
  <c r="Y82" i="1"/>
  <c r="W82" i="1" s="1"/>
  <c r="V82" i="1" s="1"/>
  <c r="P82" i="1"/>
  <c r="K82" i="1"/>
  <c r="G82" i="1"/>
  <c r="AC81" i="1"/>
  <c r="Y81" i="1"/>
  <c r="W81" i="1" s="1"/>
  <c r="V81" i="1" s="1"/>
  <c r="P81" i="1"/>
  <c r="K81" i="1"/>
  <c r="G81" i="1"/>
  <c r="AC80" i="1"/>
  <c r="Y80" i="1"/>
  <c r="W80" i="1" s="1"/>
  <c r="V80" i="1" s="1"/>
  <c r="P80" i="1"/>
  <c r="K80" i="1"/>
  <c r="G80" i="1"/>
  <c r="AC79" i="1"/>
  <c r="Y79" i="1"/>
  <c r="W79" i="1"/>
  <c r="V79" i="1" s="1"/>
  <c r="P79" i="1"/>
  <c r="K79" i="1"/>
  <c r="G79" i="1"/>
  <c r="AC78" i="1"/>
  <c r="Y78" i="1"/>
  <c r="W78" i="1" s="1"/>
  <c r="V78" i="1" s="1"/>
  <c r="P78" i="1"/>
  <c r="J78" i="1" s="1"/>
  <c r="K78" i="1"/>
  <c r="G78" i="1"/>
  <c r="AC77" i="1"/>
  <c r="Y77" i="1"/>
  <c r="W77" i="1" s="1"/>
  <c r="V77" i="1" s="1"/>
  <c r="P77" i="1"/>
  <c r="K77" i="1"/>
  <c r="J77" i="1" s="1"/>
  <c r="G77" i="1"/>
  <c r="AC76" i="1"/>
  <c r="Y76" i="1"/>
  <c r="W76" i="1" s="1"/>
  <c r="V76" i="1" s="1"/>
  <c r="P76" i="1"/>
  <c r="K76" i="1"/>
  <c r="G76" i="1"/>
  <c r="AC75" i="1"/>
  <c r="Y75" i="1"/>
  <c r="W75" i="1" s="1"/>
  <c r="V75" i="1" s="1"/>
  <c r="P75" i="1"/>
  <c r="K75" i="1"/>
  <c r="G75" i="1"/>
  <c r="AC74" i="1"/>
  <c r="Y74" i="1"/>
  <c r="W74" i="1" s="1"/>
  <c r="V74" i="1" s="1"/>
  <c r="P74" i="1"/>
  <c r="K74" i="1"/>
  <c r="G74" i="1"/>
  <c r="AC73" i="1"/>
  <c r="Y73" i="1"/>
  <c r="W73" i="1" s="1"/>
  <c r="V73" i="1" s="1"/>
  <c r="P73" i="1"/>
  <c r="K73" i="1"/>
  <c r="G73" i="1"/>
  <c r="AC72" i="1"/>
  <c r="Y72" i="1"/>
  <c r="W72" i="1" s="1"/>
  <c r="V72" i="1" s="1"/>
  <c r="P72" i="1"/>
  <c r="K72" i="1"/>
  <c r="G72" i="1"/>
  <c r="AC71" i="1"/>
  <c r="Y71" i="1"/>
  <c r="W71" i="1" s="1"/>
  <c r="V71" i="1" s="1"/>
  <c r="P71" i="1"/>
  <c r="K71" i="1"/>
  <c r="G71" i="1"/>
  <c r="AC70" i="1"/>
  <c r="Y70" i="1"/>
  <c r="W70" i="1" s="1"/>
  <c r="V70" i="1" s="1"/>
  <c r="P70" i="1"/>
  <c r="K70" i="1"/>
  <c r="G70" i="1"/>
  <c r="AC69" i="1"/>
  <c r="Y69" i="1"/>
  <c r="W69" i="1"/>
  <c r="V69" i="1" s="1"/>
  <c r="P69" i="1"/>
  <c r="K69" i="1"/>
  <c r="J69" i="1" s="1"/>
  <c r="G69" i="1"/>
  <c r="AC68" i="1"/>
  <c r="Y68" i="1"/>
  <c r="W68" i="1" s="1"/>
  <c r="V68" i="1" s="1"/>
  <c r="P68" i="1"/>
  <c r="K68" i="1"/>
  <c r="G68" i="1"/>
  <c r="AC67" i="1"/>
  <c r="Y67" i="1"/>
  <c r="W67" i="1" s="1"/>
  <c r="V67" i="1" s="1"/>
  <c r="P67" i="1"/>
  <c r="K67" i="1"/>
  <c r="G67" i="1"/>
  <c r="AC66" i="1"/>
  <c r="Y66" i="1"/>
  <c r="W66" i="1" s="1"/>
  <c r="V66" i="1" s="1"/>
  <c r="P66" i="1"/>
  <c r="K66" i="1"/>
  <c r="G66" i="1"/>
  <c r="AC65" i="1"/>
  <c r="Y65" i="1"/>
  <c r="W65" i="1" s="1"/>
  <c r="V65" i="1" s="1"/>
  <c r="P65" i="1"/>
  <c r="K65" i="1"/>
  <c r="G65" i="1"/>
  <c r="AC64" i="1"/>
  <c r="Y64" i="1"/>
  <c r="W64" i="1"/>
  <c r="V64" i="1"/>
  <c r="P64" i="1"/>
  <c r="K64" i="1"/>
  <c r="G64" i="1"/>
  <c r="AC63" i="1"/>
  <c r="Y63" i="1"/>
  <c r="W63" i="1" s="1"/>
  <c r="V63" i="1" s="1"/>
  <c r="P63" i="1"/>
  <c r="K63" i="1"/>
  <c r="G63" i="1"/>
  <c r="AC62" i="1"/>
  <c r="Y62" i="1"/>
  <c r="W62" i="1"/>
  <c r="V62" i="1" s="1"/>
  <c r="P62" i="1"/>
  <c r="K62" i="1"/>
  <c r="G62" i="1"/>
  <c r="AC61" i="1"/>
  <c r="Y61" i="1"/>
  <c r="W61" i="1" s="1"/>
  <c r="V61" i="1" s="1"/>
  <c r="P61" i="1"/>
  <c r="K61" i="1"/>
  <c r="G61" i="1"/>
  <c r="AC60" i="1"/>
  <c r="Y60" i="1"/>
  <c r="W60" i="1" s="1"/>
  <c r="V60" i="1" s="1"/>
  <c r="P60" i="1"/>
  <c r="K60" i="1"/>
  <c r="G60" i="1"/>
  <c r="Y59" i="1"/>
  <c r="AC59" i="1"/>
  <c r="P59" i="1"/>
  <c r="K59" i="1"/>
  <c r="G59" i="1"/>
  <c r="AC58" i="1"/>
  <c r="Y58" i="1"/>
  <c r="W58" i="1" s="1"/>
  <c r="V58" i="1" s="1"/>
  <c r="P58" i="1"/>
  <c r="K58" i="1"/>
  <c r="G58" i="1"/>
  <c r="AC57" i="1"/>
  <c r="Y57" i="1"/>
  <c r="W57" i="1" s="1"/>
  <c r="V57" i="1" s="1"/>
  <c r="P57" i="1"/>
  <c r="K57" i="1"/>
  <c r="G57" i="1"/>
  <c r="AC56" i="1"/>
  <c r="Y56" i="1"/>
  <c r="W56" i="1" s="1"/>
  <c r="V56" i="1" s="1"/>
  <c r="P56" i="1"/>
  <c r="K56" i="1"/>
  <c r="G56" i="1"/>
  <c r="AC55" i="1"/>
  <c r="Y55" i="1"/>
  <c r="W55" i="1"/>
  <c r="V55" i="1"/>
  <c r="P55" i="1"/>
  <c r="J55" i="1" s="1"/>
  <c r="K55" i="1"/>
  <c r="G55" i="1"/>
  <c r="AC54" i="1"/>
  <c r="Y54" i="1"/>
  <c r="W54" i="1" s="1"/>
  <c r="V54" i="1" s="1"/>
  <c r="P54" i="1"/>
  <c r="J54" i="1" s="1"/>
  <c r="K54" i="1"/>
  <c r="G54" i="1"/>
  <c r="AD123" i="1"/>
  <c r="AC53" i="1"/>
  <c r="Y53" i="1"/>
  <c r="W53" i="1" s="1"/>
  <c r="V53" i="1" s="1"/>
  <c r="P53" i="1"/>
  <c r="K53" i="1"/>
  <c r="G53" i="1"/>
  <c r="AC52" i="1"/>
  <c r="Y52" i="1"/>
  <c r="W52" i="1" s="1"/>
  <c r="V52" i="1" s="1"/>
  <c r="P52" i="1"/>
  <c r="K52" i="1"/>
  <c r="G52" i="1"/>
  <c r="AC51" i="1"/>
  <c r="Y51" i="1"/>
  <c r="W51" i="1" s="1"/>
  <c r="V51" i="1" s="1"/>
  <c r="P51" i="1"/>
  <c r="K51" i="1"/>
  <c r="G51" i="1"/>
  <c r="AC50" i="1"/>
  <c r="Y50" i="1"/>
  <c r="W50" i="1" s="1"/>
  <c r="P50" i="1"/>
  <c r="K50" i="1"/>
  <c r="G50" i="1"/>
  <c r="AC49" i="1"/>
  <c r="Y49" i="1"/>
  <c r="W49" i="1" s="1"/>
  <c r="V49" i="1" s="1"/>
  <c r="P49" i="1"/>
  <c r="K49" i="1"/>
  <c r="G49" i="1"/>
  <c r="AC48" i="1"/>
  <c r="Y48" i="1"/>
  <c r="W48" i="1" s="1"/>
  <c r="V48" i="1" s="1"/>
  <c r="P48" i="1"/>
  <c r="K48" i="1"/>
  <c r="G48" i="1"/>
  <c r="AC47" i="1"/>
  <c r="Y47" i="1"/>
  <c r="W47" i="1" s="1"/>
  <c r="V47" i="1" s="1"/>
  <c r="P47" i="1"/>
  <c r="K47" i="1"/>
  <c r="G47" i="1"/>
  <c r="AC46" i="1"/>
  <c r="Y46" i="1"/>
  <c r="W46" i="1" s="1"/>
  <c r="V46" i="1" s="1"/>
  <c r="P46" i="1"/>
  <c r="K46" i="1"/>
  <c r="G46" i="1"/>
  <c r="AC45" i="1"/>
  <c r="Y45" i="1"/>
  <c r="W45" i="1"/>
  <c r="V45" i="1" s="1"/>
  <c r="P45" i="1"/>
  <c r="K45" i="1"/>
  <c r="G45" i="1"/>
  <c r="AC44" i="1"/>
  <c r="Y44" i="1"/>
  <c r="W44" i="1" s="1"/>
  <c r="V44" i="1" s="1"/>
  <c r="P44" i="1"/>
  <c r="K44" i="1"/>
  <c r="G44" i="1"/>
  <c r="AC43" i="1"/>
  <c r="Y43" i="1"/>
  <c r="W43" i="1" s="1"/>
  <c r="V43" i="1" s="1"/>
  <c r="P43" i="1"/>
  <c r="J43" i="1" s="1"/>
  <c r="K43" i="1"/>
  <c r="G43" i="1"/>
  <c r="AC42" i="1"/>
  <c r="Y42" i="1"/>
  <c r="W42" i="1" s="1"/>
  <c r="V42" i="1" s="1"/>
  <c r="P42" i="1"/>
  <c r="K42" i="1"/>
  <c r="G42" i="1"/>
  <c r="AC41" i="1"/>
  <c r="Y41" i="1"/>
  <c r="W41" i="1" s="1"/>
  <c r="V41" i="1" s="1"/>
  <c r="P41" i="1"/>
  <c r="K41" i="1"/>
  <c r="G41" i="1"/>
  <c r="AC40" i="1"/>
  <c r="Y40" i="1"/>
  <c r="W40" i="1"/>
  <c r="V40" i="1" s="1"/>
  <c r="P40" i="1"/>
  <c r="K40" i="1"/>
  <c r="G40" i="1"/>
  <c r="AC39" i="1"/>
  <c r="Y39" i="1"/>
  <c r="W39" i="1" s="1"/>
  <c r="V39" i="1" s="1"/>
  <c r="P39" i="1"/>
  <c r="K39" i="1"/>
  <c r="G39" i="1"/>
  <c r="AC38" i="1"/>
  <c r="Y38" i="1"/>
  <c r="W38" i="1" s="1"/>
  <c r="V38" i="1" s="1"/>
  <c r="P38" i="1"/>
  <c r="K38" i="1"/>
  <c r="J38" i="1" s="1"/>
  <c r="G38" i="1"/>
  <c r="AC37" i="1"/>
  <c r="Y37" i="1"/>
  <c r="W37" i="1" s="1"/>
  <c r="V37" i="1" s="1"/>
  <c r="P37" i="1"/>
  <c r="G37" i="1"/>
  <c r="AC36" i="1"/>
  <c r="Y36" i="1"/>
  <c r="W36" i="1" s="1"/>
  <c r="V36" i="1" s="1"/>
  <c r="P36" i="1"/>
  <c r="J36" i="1" s="1"/>
  <c r="U36" i="1" s="1"/>
  <c r="K36" i="1"/>
  <c r="G36" i="1"/>
  <c r="AC35" i="1"/>
  <c r="Y35" i="1"/>
  <c r="W35" i="1" s="1"/>
  <c r="V35" i="1" s="1"/>
  <c r="P35" i="1"/>
  <c r="J35" i="1" s="1"/>
  <c r="K35" i="1"/>
  <c r="G35" i="1"/>
  <c r="AC34" i="1"/>
  <c r="Y34" i="1"/>
  <c r="W34" i="1" s="1"/>
  <c r="V34" i="1" s="1"/>
  <c r="K34" i="1"/>
  <c r="G34" i="1"/>
  <c r="AC33" i="1"/>
  <c r="Y33" i="1"/>
  <c r="P33" i="1"/>
  <c r="K33" i="1"/>
  <c r="G33" i="1"/>
  <c r="Y32" i="1"/>
  <c r="AC32" i="1"/>
  <c r="P32" i="1"/>
  <c r="K32" i="1"/>
  <c r="G32" i="1"/>
  <c r="AC31" i="1"/>
  <c r="Y31" i="1"/>
  <c r="W31" i="1" s="1"/>
  <c r="V31" i="1" s="1"/>
  <c r="P31" i="1"/>
  <c r="K31" i="1"/>
  <c r="G31" i="1"/>
  <c r="Y30" i="1"/>
  <c r="AC30" i="1"/>
  <c r="P30" i="1"/>
  <c r="J30" i="1" s="1"/>
  <c r="U30" i="1" s="1"/>
  <c r="K30" i="1"/>
  <c r="G30" i="1"/>
  <c r="Y29" i="1"/>
  <c r="P29" i="1"/>
  <c r="K29" i="1"/>
  <c r="G29" i="1"/>
  <c r="Y28" i="1"/>
  <c r="P28" i="1"/>
  <c r="K28" i="1"/>
  <c r="G28" i="1"/>
  <c r="AC27" i="1"/>
  <c r="P27" i="1"/>
  <c r="K27" i="1"/>
  <c r="G27" i="1"/>
  <c r="Y26" i="1"/>
  <c r="P26" i="1"/>
  <c r="K26" i="1"/>
  <c r="G26" i="1"/>
  <c r="AC25" i="1"/>
  <c r="Y25" i="1"/>
  <c r="W25" i="1" s="1"/>
  <c r="V25" i="1" s="1"/>
  <c r="P25" i="1"/>
  <c r="K25" i="1"/>
  <c r="G25" i="1"/>
  <c r="AC24" i="1"/>
  <c r="Y24" i="1"/>
  <c r="W24" i="1" s="1"/>
  <c r="V24" i="1" s="1"/>
  <c r="P24" i="1"/>
  <c r="K24" i="1"/>
  <c r="G24" i="1"/>
  <c r="AC23" i="1"/>
  <c r="Y23" i="1"/>
  <c r="W23" i="1" s="1"/>
  <c r="V23" i="1" s="1"/>
  <c r="P23" i="1"/>
  <c r="K23" i="1"/>
  <c r="J23" i="1" s="1"/>
  <c r="G23" i="1"/>
  <c r="AC22" i="1"/>
  <c r="Y22" i="1"/>
  <c r="W22" i="1"/>
  <c r="V22" i="1" s="1"/>
  <c r="P22" i="1"/>
  <c r="K22" i="1"/>
  <c r="G22" i="1"/>
  <c r="Y21" i="1"/>
  <c r="P21" i="1"/>
  <c r="K21" i="1"/>
  <c r="J21" i="1" s="1"/>
  <c r="G21" i="1"/>
  <c r="P20" i="1"/>
  <c r="K20" i="1"/>
  <c r="G20" i="1"/>
  <c r="AC19" i="1"/>
  <c r="Y19" i="1"/>
  <c r="W19" i="1" s="1"/>
  <c r="V19" i="1" s="1"/>
  <c r="P19" i="1"/>
  <c r="K19" i="1"/>
  <c r="J19" i="1"/>
  <c r="G19" i="1"/>
  <c r="AC18" i="1"/>
  <c r="Y18" i="1"/>
  <c r="W18" i="1" s="1"/>
  <c r="V18" i="1" s="1"/>
  <c r="P18" i="1"/>
  <c r="K18" i="1"/>
  <c r="G18" i="1"/>
  <c r="AC17" i="1"/>
  <c r="Y17" i="1"/>
  <c r="W17" i="1"/>
  <c r="V17" i="1" s="1"/>
  <c r="P17" i="1"/>
  <c r="K17" i="1"/>
  <c r="G17" i="1"/>
  <c r="AC16" i="1"/>
  <c r="Y16" i="1"/>
  <c r="W16" i="1" s="1"/>
  <c r="V16" i="1" s="1"/>
  <c r="P16" i="1"/>
  <c r="K16" i="1"/>
  <c r="J16" i="1" s="1"/>
  <c r="G16" i="1"/>
  <c r="AC15" i="1"/>
  <c r="Y15" i="1"/>
  <c r="W15" i="1" s="1"/>
  <c r="V15" i="1" s="1"/>
  <c r="P15" i="1"/>
  <c r="K15" i="1"/>
  <c r="G15" i="1"/>
  <c r="AC14" i="1"/>
  <c r="Y14" i="1"/>
  <c r="P14" i="1"/>
  <c r="K14" i="1"/>
  <c r="G14" i="1"/>
  <c r="AC13" i="1"/>
  <c r="Y13" i="1"/>
  <c r="W13" i="1" s="1"/>
  <c r="P13" i="1"/>
  <c r="K13" i="1"/>
  <c r="G13" i="1"/>
  <c r="AC12" i="1"/>
  <c r="Y12" i="1"/>
  <c r="W12" i="1" s="1"/>
  <c r="V12" i="1" s="1"/>
  <c r="P12" i="1"/>
  <c r="K12" i="1"/>
  <c r="G12" i="1"/>
  <c r="AC11" i="1"/>
  <c r="Y11" i="1"/>
  <c r="W11" i="1" s="1"/>
  <c r="V11" i="1" s="1"/>
  <c r="K11" i="1"/>
  <c r="G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P10" i="1"/>
  <c r="K10" i="1"/>
  <c r="G10" i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J14" i="1" l="1"/>
  <c r="U14" i="1" s="1"/>
  <c r="U23" i="1"/>
  <c r="AK23" i="1" s="1"/>
  <c r="J83" i="1"/>
  <c r="U83" i="1" s="1"/>
  <c r="AK83" i="1" s="1"/>
  <c r="J85" i="1"/>
  <c r="U85" i="1" s="1"/>
  <c r="J113" i="1"/>
  <c r="J62" i="1"/>
  <c r="J82" i="1"/>
  <c r="U82" i="1" s="1"/>
  <c r="J118" i="1"/>
  <c r="U118" i="1" s="1"/>
  <c r="AK118" i="1" s="1"/>
  <c r="J29" i="1"/>
  <c r="J49" i="1"/>
  <c r="U49" i="1" s="1"/>
  <c r="AK49" i="1" s="1"/>
  <c r="J79" i="1"/>
  <c r="J86" i="1"/>
  <c r="J111" i="1"/>
  <c r="U111" i="1" s="1"/>
  <c r="AE123" i="1"/>
  <c r="AK82" i="1"/>
  <c r="J25" i="1"/>
  <c r="U25" i="1" s="1"/>
  <c r="AK25" i="1" s="1"/>
  <c r="J33" i="1"/>
  <c r="J45" i="1"/>
  <c r="U45" i="1" s="1"/>
  <c r="AK45" i="1" s="1"/>
  <c r="J60" i="1"/>
  <c r="J66" i="1"/>
  <c r="U66" i="1" s="1"/>
  <c r="AK66" i="1" s="1"/>
  <c r="J63" i="1"/>
  <c r="J102" i="1"/>
  <c r="U102" i="1" s="1"/>
  <c r="AK102" i="1" s="1"/>
  <c r="J67" i="1"/>
  <c r="U67" i="1" s="1"/>
  <c r="AK67" i="1" s="1"/>
  <c r="J32" i="1"/>
  <c r="J57" i="1"/>
  <c r="U57" i="1" s="1"/>
  <c r="AK57" i="1" s="1"/>
  <c r="J112" i="1"/>
  <c r="J20" i="1"/>
  <c r="J40" i="1"/>
  <c r="U40" i="1" s="1"/>
  <c r="AK40" i="1" s="1"/>
  <c r="U115" i="1"/>
  <c r="AK115" i="1" s="1"/>
  <c r="J92" i="1"/>
  <c r="U92" i="1" s="1"/>
  <c r="J103" i="1"/>
  <c r="J114" i="1"/>
  <c r="U114" i="1" s="1"/>
  <c r="AK114" i="1" s="1"/>
  <c r="J73" i="1"/>
  <c r="J120" i="1"/>
  <c r="J122" i="1"/>
  <c r="U122" i="1" s="1"/>
  <c r="AK122" i="1" s="1"/>
  <c r="V13" i="1"/>
  <c r="J24" i="1"/>
  <c r="U24" i="1" s="1"/>
  <c r="AK24" i="1" s="1"/>
  <c r="U38" i="1"/>
  <c r="J15" i="1"/>
  <c r="U15" i="1" s="1"/>
  <c r="AK15" i="1" s="1"/>
  <c r="AC28" i="1"/>
  <c r="M123" i="1"/>
  <c r="J42" i="1"/>
  <c r="U42" i="1" s="1"/>
  <c r="AK42" i="1" s="1"/>
  <c r="J53" i="1"/>
  <c r="J59" i="1"/>
  <c r="J64" i="1"/>
  <c r="U64" i="1" s="1"/>
  <c r="AK64" i="1" s="1"/>
  <c r="U77" i="1"/>
  <c r="AK77" i="1" s="1"/>
  <c r="Y88" i="1"/>
  <c r="W88" i="1" s="1"/>
  <c r="V88" i="1" s="1"/>
  <c r="Y89" i="1"/>
  <c r="W89" i="1" s="1"/>
  <c r="V89" i="1" s="1"/>
  <c r="J91" i="1"/>
  <c r="U91" i="1" s="1"/>
  <c r="K97" i="1"/>
  <c r="J97" i="1" s="1"/>
  <c r="J101" i="1"/>
  <c r="Y103" i="1"/>
  <c r="W103" i="1" s="1"/>
  <c r="V103" i="1" s="1"/>
  <c r="AC107" i="1"/>
  <c r="AC111" i="1"/>
  <c r="Y120" i="1"/>
  <c r="W120" i="1" s="1"/>
  <c r="V120" i="1" s="1"/>
  <c r="Y106" i="1"/>
  <c r="W106" i="1" s="1"/>
  <c r="V106" i="1" s="1"/>
  <c r="K119" i="1"/>
  <c r="J119" i="1" s="1"/>
  <c r="J26" i="1"/>
  <c r="U33" i="1"/>
  <c r="J70" i="1"/>
  <c r="J76" i="1"/>
  <c r="U76" i="1" s="1"/>
  <c r="AK76" i="1" s="1"/>
  <c r="J81" i="1"/>
  <c r="U81" i="1" s="1"/>
  <c r="U86" i="1"/>
  <c r="J89" i="1"/>
  <c r="J90" i="1"/>
  <c r="W91" i="1"/>
  <c r="V91" i="1" s="1"/>
  <c r="P98" i="1"/>
  <c r="J98" i="1" s="1"/>
  <c r="U98" i="1" s="1"/>
  <c r="AK98" i="1" s="1"/>
  <c r="J107" i="1"/>
  <c r="J110" i="1"/>
  <c r="U110" i="1" s="1"/>
  <c r="AK110" i="1" s="1"/>
  <c r="W121" i="1"/>
  <c r="V121" i="1" s="1"/>
  <c r="U29" i="1"/>
  <c r="W59" i="1"/>
  <c r="V59" i="1" s="1"/>
  <c r="J61" i="1"/>
  <c r="U61" i="1" s="1"/>
  <c r="AK61" i="1" s="1"/>
  <c r="J65" i="1"/>
  <c r="J68" i="1"/>
  <c r="Y105" i="1"/>
  <c r="W105" i="1" s="1"/>
  <c r="V105" i="1" s="1"/>
  <c r="Y108" i="1"/>
  <c r="W108" i="1" s="1"/>
  <c r="V108" i="1" s="1"/>
  <c r="J27" i="1"/>
  <c r="U27" i="1" s="1"/>
  <c r="J50" i="1"/>
  <c r="J52" i="1"/>
  <c r="U54" i="1"/>
  <c r="AK54" i="1" s="1"/>
  <c r="Y92" i="1"/>
  <c r="W92" i="1" s="1"/>
  <c r="V92" i="1" s="1"/>
  <c r="Y20" i="1"/>
  <c r="W20" i="1" s="1"/>
  <c r="V20" i="1" s="1"/>
  <c r="W26" i="1"/>
  <c r="V26" i="1" s="1"/>
  <c r="W32" i="1"/>
  <c r="V32" i="1" s="1"/>
  <c r="J71" i="1"/>
  <c r="U71" i="1" s="1"/>
  <c r="AK71" i="1" s="1"/>
  <c r="J80" i="1"/>
  <c r="J88" i="1"/>
  <c r="U88" i="1" s="1"/>
  <c r="AK88" i="1" s="1"/>
  <c r="AC90" i="1"/>
  <c r="J93" i="1"/>
  <c r="W33" i="1"/>
  <c r="V33" i="1" s="1"/>
  <c r="J39" i="1"/>
  <c r="J41" i="1"/>
  <c r="U41" i="1" s="1"/>
  <c r="AK41" i="1" s="1"/>
  <c r="J46" i="1"/>
  <c r="U46" i="1" s="1"/>
  <c r="AK46" i="1" s="1"/>
  <c r="J56" i="1"/>
  <c r="J87" i="1"/>
  <c r="U87" i="1" s="1"/>
  <c r="AK87" i="1" s="1"/>
  <c r="J106" i="1"/>
  <c r="J108" i="1"/>
  <c r="U108" i="1" s="1"/>
  <c r="Y111" i="1"/>
  <c r="W111" i="1" s="1"/>
  <c r="V111" i="1" s="1"/>
  <c r="J117" i="1"/>
  <c r="U117" i="1" s="1"/>
  <c r="AK117" i="1" s="1"/>
  <c r="AC121" i="1"/>
  <c r="R123" i="1"/>
  <c r="P11" i="1"/>
  <c r="J11" i="1" s="1"/>
  <c r="U11" i="1" s="1"/>
  <c r="AK11" i="1" s="1"/>
  <c r="AK36" i="1"/>
  <c r="U32" i="1"/>
  <c r="AK32" i="1" s="1"/>
  <c r="J44" i="1"/>
  <c r="U63" i="1"/>
  <c r="AK63" i="1" s="1"/>
  <c r="AA123" i="1"/>
  <c r="W29" i="1"/>
  <c r="V29" i="1" s="1"/>
  <c r="AC29" i="1"/>
  <c r="U35" i="1"/>
  <c r="AK35" i="1" s="1"/>
  <c r="S123" i="1"/>
  <c r="P34" i="1"/>
  <c r="J34" i="1" s="1"/>
  <c r="J13" i="1"/>
  <c r="J18" i="1"/>
  <c r="O123" i="1"/>
  <c r="Z123" i="1"/>
  <c r="Y10" i="1"/>
  <c r="W10" i="1" s="1"/>
  <c r="J22" i="1"/>
  <c r="AC21" i="1"/>
  <c r="W21" i="1"/>
  <c r="V21" i="1" s="1"/>
  <c r="Y27" i="1"/>
  <c r="W27" i="1" s="1"/>
  <c r="V27" i="1" s="1"/>
  <c r="W30" i="1"/>
  <c r="V30" i="1" s="1"/>
  <c r="AK30" i="1" s="1"/>
  <c r="J47" i="1"/>
  <c r="J51" i="1"/>
  <c r="U51" i="1" s="1"/>
  <c r="AK51" i="1" s="1"/>
  <c r="U62" i="1"/>
  <c r="AK62" i="1" s="1"/>
  <c r="J10" i="1"/>
  <c r="AB123" i="1"/>
  <c r="AC10" i="1"/>
  <c r="W14" i="1"/>
  <c r="V14" i="1" s="1"/>
  <c r="AC20" i="1"/>
  <c r="J28" i="1"/>
  <c r="N123" i="1"/>
  <c r="J75" i="1"/>
  <c r="J17" i="1"/>
  <c r="V50" i="1"/>
  <c r="U78" i="1"/>
  <c r="AK78" i="1" s="1"/>
  <c r="J12" i="1"/>
  <c r="U16" i="1"/>
  <c r="AK16" i="1" s="1"/>
  <c r="U19" i="1"/>
  <c r="AK19" i="1" s="1"/>
  <c r="U21" i="1"/>
  <c r="J72" i="1"/>
  <c r="AK81" i="1"/>
  <c r="W28" i="1"/>
  <c r="V28" i="1" s="1"/>
  <c r="X123" i="1"/>
  <c r="AJ123" i="1"/>
  <c r="Q123" i="1"/>
  <c r="AC26" i="1"/>
  <c r="L123" i="1"/>
  <c r="J31" i="1"/>
  <c r="U31" i="1" s="1"/>
  <c r="AK31" i="1" s="1"/>
  <c r="K37" i="1"/>
  <c r="J37" i="1" s="1"/>
  <c r="U43" i="1"/>
  <c r="AK43" i="1" s="1"/>
  <c r="J48" i="1"/>
  <c r="U55" i="1"/>
  <c r="AK55" i="1" s="1"/>
  <c r="J58" i="1"/>
  <c r="J74" i="1"/>
  <c r="W86" i="1"/>
  <c r="V86" i="1" s="1"/>
  <c r="AC86" i="1"/>
  <c r="W90" i="1"/>
  <c r="V90" i="1" s="1"/>
  <c r="AC108" i="1"/>
  <c r="U113" i="1"/>
  <c r="AK113" i="1" s="1"/>
  <c r="AC116" i="1"/>
  <c r="W116" i="1"/>
  <c r="V116" i="1" s="1"/>
  <c r="AC92" i="1"/>
  <c r="U100" i="1"/>
  <c r="AK100" i="1" s="1"/>
  <c r="AC104" i="1"/>
  <c r="W104" i="1"/>
  <c r="V104" i="1" s="1"/>
  <c r="AC106" i="1"/>
  <c r="AC119" i="1"/>
  <c r="W119" i="1"/>
  <c r="V119" i="1" s="1"/>
  <c r="U69" i="1"/>
  <c r="AK69" i="1" s="1"/>
  <c r="J109" i="1"/>
  <c r="U84" i="1"/>
  <c r="AK84" i="1" s="1"/>
  <c r="AC97" i="1"/>
  <c r="W97" i="1"/>
  <c r="V97" i="1" s="1"/>
  <c r="AC105" i="1"/>
  <c r="P116" i="1"/>
  <c r="J116" i="1" s="1"/>
  <c r="U121" i="1"/>
  <c r="G123" i="1"/>
  <c r="U79" i="1"/>
  <c r="AK79" i="1" s="1"/>
  <c r="J96" i="1"/>
  <c r="U103" i="1"/>
  <c r="J105" i="1"/>
  <c r="J95" i="1"/>
  <c r="U95" i="1" s="1"/>
  <c r="AK95" i="1" s="1"/>
  <c r="J99" i="1"/>
  <c r="J104" i="1"/>
  <c r="U104" i="1" s="1"/>
  <c r="J94" i="1"/>
  <c r="U94" i="1" s="1"/>
  <c r="AK94" i="1" s="1"/>
  <c r="AK14" i="1" l="1"/>
  <c r="AK91" i="1"/>
  <c r="AK111" i="1"/>
  <c r="AK21" i="1"/>
  <c r="AK103" i="1"/>
  <c r="AK104" i="1"/>
  <c r="AK27" i="1"/>
  <c r="AK33" i="1"/>
  <c r="U60" i="1"/>
  <c r="AK60" i="1" s="1"/>
  <c r="U47" i="1"/>
  <c r="AK47" i="1" s="1"/>
  <c r="AK86" i="1"/>
  <c r="U112" i="1"/>
  <c r="AK112" i="1" s="1"/>
  <c r="U53" i="1"/>
  <c r="AK53" i="1" s="1"/>
  <c r="AK85" i="1"/>
  <c r="U65" i="1"/>
  <c r="AK65" i="1" s="1"/>
  <c r="U101" i="1"/>
  <c r="AK101" i="1" s="1"/>
  <c r="U90" i="1"/>
  <c r="U26" i="1"/>
  <c r="AK26" i="1" s="1"/>
  <c r="U106" i="1"/>
  <c r="AK106" i="1" s="1"/>
  <c r="U120" i="1"/>
  <c r="AK38" i="1"/>
  <c r="U80" i="1"/>
  <c r="AK80" i="1" s="1"/>
  <c r="AK29" i="1"/>
  <c r="U119" i="1"/>
  <c r="U70" i="1"/>
  <c r="AK70" i="1" s="1"/>
  <c r="U20" i="1"/>
  <c r="U17" i="1"/>
  <c r="AK17" i="1" s="1"/>
  <c r="U73" i="1"/>
  <c r="AK73" i="1" s="1"/>
  <c r="U39" i="1"/>
  <c r="AK39" i="1" s="1"/>
  <c r="U34" i="1"/>
  <c r="AK34" i="1" s="1"/>
  <c r="U68" i="1"/>
  <c r="AK68" i="1" s="1"/>
  <c r="AK120" i="1"/>
  <c r="U59" i="1"/>
  <c r="AK59" i="1" s="1"/>
  <c r="AK108" i="1"/>
  <c r="U93" i="1"/>
  <c r="AK93" i="1" s="1"/>
  <c r="U99" i="1"/>
  <c r="AK99" i="1" s="1"/>
  <c r="U50" i="1"/>
  <c r="AK50" i="1" s="1"/>
  <c r="P123" i="1"/>
  <c r="U56" i="1"/>
  <c r="AK56" i="1" s="1"/>
  <c r="U52" i="1"/>
  <c r="AK52" i="1" s="1"/>
  <c r="U97" i="1"/>
  <c r="AK97" i="1" s="1"/>
  <c r="U107" i="1"/>
  <c r="AK107" i="1" s="1"/>
  <c r="U75" i="1"/>
  <c r="AK75" i="1" s="1"/>
  <c r="AK92" i="1"/>
  <c r="AC123" i="1"/>
  <c r="U89" i="1"/>
  <c r="AK89" i="1" s="1"/>
  <c r="AK121" i="1"/>
  <c r="U37" i="1"/>
  <c r="AK37" i="1" s="1"/>
  <c r="U72" i="1"/>
  <c r="AK72" i="1" s="1"/>
  <c r="U96" i="1"/>
  <c r="AK96" i="1" s="1"/>
  <c r="U109" i="1"/>
  <c r="AK109" i="1" s="1"/>
  <c r="Y123" i="1"/>
  <c r="U48" i="1"/>
  <c r="AK48" i="1" s="1"/>
  <c r="U28" i="1"/>
  <c r="AK28" i="1" s="1"/>
  <c r="U105" i="1"/>
  <c r="AK105" i="1" s="1"/>
  <c r="K123" i="1"/>
  <c r="U13" i="1"/>
  <c r="AK13" i="1" s="1"/>
  <c r="U44" i="1"/>
  <c r="AK44" i="1" s="1"/>
  <c r="U116" i="1"/>
  <c r="AK116" i="1" s="1"/>
  <c r="U74" i="1"/>
  <c r="AK74" i="1" s="1"/>
  <c r="U12" i="1"/>
  <c r="AK12" i="1" s="1"/>
  <c r="J123" i="1"/>
  <c r="U10" i="1"/>
  <c r="U22" i="1"/>
  <c r="AK22" i="1" s="1"/>
  <c r="U18" i="1"/>
  <c r="AK18" i="1" s="1"/>
  <c r="U58" i="1"/>
  <c r="AK58" i="1" s="1"/>
  <c r="AK119" i="1"/>
  <c r="W123" i="1"/>
  <c r="V10" i="1"/>
  <c r="V123" i="1" s="1"/>
  <c r="AK20" i="1" l="1"/>
  <c r="AK90" i="1"/>
  <c r="U123" i="1"/>
  <c r="AK10" i="1"/>
  <c r="AK123" i="1" l="1"/>
</calcChain>
</file>

<file path=xl/sharedStrings.xml><?xml version="1.0" encoding="utf-8"?>
<sst xmlns="http://schemas.openxmlformats.org/spreadsheetml/2006/main" count="184" uniqueCount="183">
  <si>
    <t>Приложение №15
 к протоколу Комиссии по разработке ТП ОМС 
от  31.01.2024 №1</t>
  </si>
  <si>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2023 год</t>
  </si>
  <si>
    <t xml:space="preserve">кс    </t>
  </si>
  <si>
    <t>сдп</t>
  </si>
  <si>
    <t xml:space="preserve">дс   </t>
  </si>
  <si>
    <t xml:space="preserve">вмп   </t>
  </si>
  <si>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</si>
  <si>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</si>
  <si>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</si>
  <si>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</si>
  <si>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</si>
  <si>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</si>
  <si>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</si>
  <si>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 xml:space="preserve">1.2 результативность 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</si>
  <si>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</si>
  <si>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</si>
  <si>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</si>
  <si>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</si>
  <si>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</si>
  <si>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</si>
  <si>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</si>
  <si>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</si>
  <si>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</si>
  <si>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</si>
  <si>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</si>
  <si>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</si>
  <si>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</si>
  <si>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</si>
  <si>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</si>
  <si>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</si>
  <si>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</si>
  <si>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</si>
  <si>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</si>
  <si>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</si>
  <si>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</si>
  <si>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лиц, всего-в том числе в:</t>
  </si>
  <si>
    <t>8.2.1 амбулаторных условиях</t>
  </si>
  <si>
    <t>8.2.2. результативность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</si>
  <si>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</si>
  <si>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</si>
  <si>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</si>
  <si>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</si>
  <si>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</si>
  <si>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</si>
  <si>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</si>
  <si>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</si>
  <si>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</si>
  <si>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</si>
  <si>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</si>
  <si>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</si>
  <si>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</si>
  <si>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</si>
  <si>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</si>
  <si>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</si>
  <si>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</si>
  <si>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>Финансовое обеспечение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</si>
  <si>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</si>
  <si>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</si>
  <si>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</si>
  <si>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</si>
  <si>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</si>
  <si>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</si>
  <si>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</si>
  <si>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</si>
  <si>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</si>
  <si>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полный подушевой норматив</t>
  </si>
  <si>
    <t>1+2+3+4+5+8+9</t>
  </si>
  <si>
    <t>КГБУЗ "Краевая клиническая больница" им. проф. С.И. Сергеева МЗХК</t>
  </si>
  <si>
    <t>КГБУЗ "Краевая клиническая больница" имени профессора О.В. Владимирцева МЗХК</t>
  </si>
  <si>
    <t>КГБУЗ «Перинатальный центр» им.проф. Г.С.Постола МЗХК</t>
  </si>
  <si>
    <t>КГБУЗ "Детская краевая клиническая больница" имени А.К. Пиотровича МЗХК</t>
  </si>
  <si>
    <t>КГБУЗ "Краевой клинический центр онкологии" МЗХК (сводная)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</si>
  <si>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</si>
  <si>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</si>
  <si>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</si>
  <si>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КГАУЗ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</si>
  <si>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</si>
  <si>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</si>
  <si>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</si>
  <si>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</si>
  <si>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</si>
  <si>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ФГБНУ  "Дальневосточный научный центр физиологии и патологии дыхания"  НИИ охраны материнства и детства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</si>
  <si>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</si>
  <si>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</si>
  <si>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</si>
  <si>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</si>
  <si>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</si>
  <si>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</si>
  <si>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</si>
  <si>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</si>
  <si>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дом" им. Венцовых МЗ 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</si>
  <si>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</si>
  <si>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</si>
  <si>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</si>
  <si>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Железнодорожного района" МЗ 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</si>
  <si>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</si>
  <si>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</si>
  <si>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</si>
  <si>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</si>
  <si>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</si>
  <si>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</si>
  <si>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</si>
  <si>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</si>
  <si>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</si>
  <si>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</si>
  <si>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</si>
  <si>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</si>
  <si>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</si>
  <si>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</si>
  <si>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</si>
  <si>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</si>
  <si>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"Белый клен"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</si>
  <si>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</si>
  <si>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</si>
  <si>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</si>
  <si>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</si>
  <si>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</si>
  <si>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</si>
  <si>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</si>
  <si>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</si>
  <si>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</si>
  <si>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</si>
  <si>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</si>
  <si>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</si>
  <si>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</si>
  <si>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</si>
  <si>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</si>
  <si>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</si>
  <si>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ООО "Эверест"</t>
  </si>
  <si>
    <t>ООО "НПФ "Хеликс"</t>
  </si>
  <si>
    <t>ООО "Виталаб"</t>
  </si>
  <si>
    <t>ООО "М-ЛАЙН"</t>
  </si>
  <si>
    <t>ООО "Нейроклиника"</t>
  </si>
  <si>
    <t>ООО "Меди"</t>
  </si>
  <si>
    <t>ООО "Наша клиника -Медицина"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</si>
  <si>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</si>
  <si>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</si>
  <si>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</si>
  <si>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"ЛУЧ"</t>
  </si>
  <si>
    <t xml:space="preserve">ООО "ЦСОИЭС" </t>
  </si>
  <si>
    <t>ООО "ЭКО-центр"</t>
  </si>
  <si>
    <t>ООО "Эмбрилайф" ЦИЭР</t>
  </si>
  <si>
    <t>ООО "ЦЕНТР ЭКО"</t>
  </si>
  <si>
    <t>ФГБОУ ВО Амурская ГМА Минздрава России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</si>
  <si>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</si>
  <si>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</si>
  <si>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</si>
  <si>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</si>
  <si>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</si>
  <si>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</si>
  <si>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</si>
  <si>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</si>
  <si>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</si>
  <si>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КГАУЗ "Комсомольская стоматологическая поликлиника"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</si>
  <si>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</si>
  <si>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</si>
  <si>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</si>
  <si>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"Альтернатива" г.Комсомольск</t>
  </si>
  <si>
    <t xml:space="preserve">ООО "МЦ "Кедр"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</si>
  <si>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</si>
  <si>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</si>
  <si>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</si>
  <si>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</si>
  <si>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</si>
  <si>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</si>
  <si>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</si>
  <si>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</si>
  <si>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</si>
  <si>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</si>
  <si>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</si>
  <si>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</si>
  <si>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</si>
  <si>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ИП Шамгунова Е.Н.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</si>
  <si>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</si>
  <si>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</si>
  <si>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</si>
  <si>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</si>
  <si>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</si>
  <si>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</si>
  <si>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</si>
  <si>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 xml:space="preserve">Итого 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</si>
  <si>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13 к решению Комиссии от 31.01.2024  № 1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</si>
  <si>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№14 к решению Комиссии №1 от 31.01.2024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</si>
</sst>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_ ;\-#,##0.00\ "/>
    <numFmt numFmtId="167" formatCode="_-* #,##0_р_._-;\-* #,##0_р_._-;_-* &quot;-&quot;??_р_._-;_-@_-"/>
    <numFmt numFmtId="168" formatCode="_-* #,##0.0000_р_._-;\-* #,##0.00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3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8" fillId="0" borderId="0"/>
    <xf numFmtId="0" fontId="14" fillId="0" borderId="0"/>
    <xf numFmtId="0" fontId="16" fillId="0" borderId="0"/>
    <xf numFmtId="0" fontId="14" fillId="0" borderId="0"/>
    <xf numFmtId="0" fontId="9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4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4" fillId="0" borderId="0" xfId="3" applyFont="1" applyFill="1" applyAlignment="1">
      <alignment horizontal="center" vertical="center"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4" fillId="0" borderId="0" xfId="3" applyNumberFormat="1" applyFont="1" applyFill="1" applyAlignment="1">
      <alignment horizontal="center"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1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1" fontId="3" fillId="0" borderId="4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3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1" fontId="3" fillId="0" borderId="8" xfId="2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" fontId="10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10" fillId="0" borderId="6" xfId="4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3" fillId="0" borderId="2" xfId="2" applyFont="1" applyFill="1" applyBorder="1"/>
    <xf numFmtId="1" fontId="3" fillId="0" borderId="2" xfId="4" applyNumberFormat="1" applyFont="1" applyFill="1" applyBorder="1" applyAlignment="1">
      <alignment horizontal="right" wrapText="1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6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43" fontId="3" fillId="0" borderId="0" xfId="2" applyNumberFormat="1" applyFont="1" applyFill="1"/>
    <xf numFmtId="164" fontId="3" fillId="0" borderId="0" xfId="2" applyNumberFormat="1" applyFont="1" applyFill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0" fontId="3" fillId="0" borderId="2" xfId="4" applyFont="1" applyFill="1" applyBorder="1" applyAlignment="1">
      <alignment wrapText="1"/>
    </xf>
    <xf numFmtId="0" fontId="3" fillId="0" borderId="2" xfId="4" applyFont="1" applyFill="1" applyBorder="1" applyAlignment="1">
      <alignment vertical="justify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2" fontId="3" fillId="0" borderId="0" xfId="2" applyNumberFormat="1" applyFont="1" applyFill="1"/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7" fontId="5" fillId="0" borderId="2" xfId="1" applyNumberFormat="1" applyFont="1" applyFill="1" applyBorder="1"/>
    <xf numFmtId="165" fontId="5" fillId="0" borderId="2" xfId="1" applyNumberFormat="1" applyFont="1" applyFill="1" applyBorder="1"/>
    <xf numFmtId="168" fontId="5" fillId="0" borderId="2" xfId="1" applyNumberFormat="1" applyFont="1" applyFill="1" applyBorder="1"/>
    <xf numFmtId="4" fontId="5" fillId="0" borderId="0" xfId="2" applyNumberFormat="1" applyFont="1" applyFill="1"/>
    <xf numFmtId="0" fontId="3" fillId="0" borderId="0" xfId="2" applyFont="1" applyFill="1" applyBorder="1"/>
    <xf numFmtId="14" fontId="3" fillId="0" borderId="0" xfId="4" applyNumberFormat="1" applyFont="1" applyFill="1" applyBorder="1" applyAlignment="1">
      <alignment wrapText="1"/>
    </xf>
    <xf numFmtId="1" fontId="3" fillId="0" borderId="0" xfId="4" applyNumberFormat="1" applyFont="1" applyFill="1" applyBorder="1" applyAlignment="1">
      <alignment wrapText="1"/>
    </xf>
    <xf numFmtId="0" fontId="3" fillId="0" borderId="0" xfId="4" applyFont="1" applyFill="1" applyBorder="1" applyAlignment="1">
      <alignment wrapText="1"/>
    </xf>
    <xf numFmtId="167" fontId="3" fillId="0" borderId="0" xfId="1" applyNumberFormat="1" applyFont="1" applyFill="1" applyBorder="1"/>
    <xf numFmtId="164" fontId="3" fillId="0" borderId="0" xfId="1" applyFont="1" applyFill="1" applyBorder="1"/>
    <xf numFmtId="164" fontId="3" fillId="0" borderId="0" xfId="1" applyNumberFormat="1" applyFont="1" applyFill="1" applyBorder="1"/>
    <xf numFmtId="166" fontId="3" fillId="0" borderId="0" xfId="1" applyNumberFormat="1" applyFont="1" applyFill="1" applyBorder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7" fontId="5" fillId="0" borderId="0" xfId="1" applyNumberFormat="1" applyFont="1" applyFill="1" applyBorder="1"/>
    <xf numFmtId="164" fontId="5" fillId="0" borderId="0" xfId="1" applyFont="1" applyFill="1" applyBorder="1"/>
    <xf numFmtId="164" fontId="5" fillId="0" borderId="0" xfId="1" applyNumberFormat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5" applyFont="1" applyFill="1"/>
    <xf numFmtId="166" fontId="5" fillId="0" borderId="2" xfId="1" applyNumberFormat="1" applyFont="1" applyFill="1" applyBorder="1"/>
    <xf numFmtId="0" fontId="3" fillId="0" borderId="2" xfId="2" applyFont="1" applyFill="1" applyBorder="1" applyAlignment="1">
      <alignment horizontal="left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17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3"/>
    <cellStyle name="Обычный 3 2" xfId="14"/>
    <cellStyle name="Обычный 3 2 2" xfId="2"/>
    <cellStyle name="Обычный 3 2 3" xfId="3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4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5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CT131"/>
  <sheetViews>
    <sheetView tabSelected="1" zoomScale="50" zoomScaleNormal="50" workbookViewId="0">
      <pane xSplit="5" ySplit="9" topLeftCell="AA109" activePane="bottomRight" state="frozen"/>
      <selection pane="topRight" activeCell="E1" sqref="E1"/>
      <selection pane="bottomLeft" activeCell="A10" sqref="A10"/>
      <selection pane="bottomRight" activeCell="AO120" sqref="AO120:AP122"/>
    </sheetView>
  </sheetViews>
  <sheetFormatPr defaultColWidth="9.42578125" defaultRowHeight="18.75" x14ac:dyDescent="0.3"/>
  <cols>
    <col min="1" max="2" width="6.85546875" style="11" customWidth="1"/>
    <col min="3" max="3" width="46.28515625" style="1" customWidth="1"/>
    <col min="4" max="4" width="12.28515625" style="2" hidden="1" customWidth="1"/>
    <col min="5" max="5" width="16.7109375" style="1" hidden="1" customWidth="1"/>
    <col min="6" max="6" width="12.140625" style="1" customWidth="1"/>
    <col min="7" max="7" width="26.140625" style="11" customWidth="1"/>
    <col min="8" max="8" width="27.5703125" style="11" customWidth="1"/>
    <col min="9" max="9" width="25.5703125" style="11" customWidth="1"/>
    <col min="10" max="10" width="27.85546875" style="11" customWidth="1"/>
    <col min="11" max="11" width="28.42578125" style="11" customWidth="1"/>
    <col min="12" max="14" width="26.5703125" style="11" customWidth="1"/>
    <col min="15" max="15" width="27.5703125" style="11" customWidth="1"/>
    <col min="16" max="16" width="25.28515625" style="11" customWidth="1"/>
    <col min="17" max="17" width="25.7109375" style="11" customWidth="1"/>
    <col min="18" max="19" width="25.28515625" style="11" customWidth="1"/>
    <col min="20" max="20" width="25.42578125" style="11" customWidth="1"/>
    <col min="21" max="21" width="27.5703125" style="14" customWidth="1"/>
    <col min="22" max="22" width="26.7109375" style="11" customWidth="1"/>
    <col min="23" max="23" width="30" style="11" customWidth="1"/>
    <col min="24" max="24" width="27.140625" style="11" customWidth="1"/>
    <col min="25" max="27" width="26.42578125" style="11" customWidth="1"/>
    <col min="28" max="28" width="26.5703125" style="11" customWidth="1"/>
    <col min="29" max="29" width="26.7109375" style="14" customWidth="1"/>
    <col min="30" max="31" width="26.85546875" style="11" customWidth="1"/>
    <col min="32" max="32" width="23.42578125" style="11" customWidth="1"/>
    <col min="33" max="33" width="22.28515625" style="11" customWidth="1"/>
    <col min="34" max="34" width="23.28515625" style="11" customWidth="1"/>
    <col min="35" max="35" width="21.5703125" style="11" customWidth="1"/>
    <col min="36" max="36" width="23" style="11" customWidth="1"/>
    <col min="37" max="40" width="29.42578125" style="11" customWidth="1"/>
    <col min="41" max="42" width="21.28515625" style="11" customWidth="1"/>
    <col min="43" max="46" width="9.42578125" style="11" customWidth="1"/>
    <col min="47" max="16384" width="9.42578125" style="11"/>
  </cols>
  <sheetData>
    <row r="1" spans="1:39" s="1" customFormat="1" ht="15" customHeight="1" x14ac:dyDescent="0.3">
      <c r="D1" s="2"/>
      <c r="J1" s="95"/>
      <c r="O1" s="96" t="s">
        <v>0</v>
      </c>
      <c r="P1" s="96"/>
      <c r="Q1" s="96"/>
      <c r="R1" s="96"/>
      <c r="S1" s="3"/>
      <c r="U1" s="4"/>
      <c r="W1" s="95"/>
      <c r="X1" s="5"/>
      <c r="Y1" s="5"/>
      <c r="Z1" s="5"/>
      <c r="AA1" s="5"/>
      <c r="AC1" s="6"/>
      <c r="AD1" s="97"/>
      <c r="AE1" s="97"/>
      <c r="AF1" s="97"/>
      <c r="AG1" s="97"/>
      <c r="AH1" s="97"/>
      <c r="AI1" s="97"/>
      <c r="AJ1" s="98"/>
      <c r="AK1" s="98"/>
    </row>
    <row r="2" spans="1:39" s="1" customFormat="1" ht="21" customHeight="1" x14ac:dyDescent="0.3">
      <c r="D2" s="2"/>
      <c r="J2" s="95"/>
      <c r="O2" s="96"/>
      <c r="P2" s="96"/>
      <c r="Q2" s="96"/>
      <c r="R2" s="96"/>
      <c r="S2" s="7"/>
      <c r="U2" s="8"/>
      <c r="W2" s="95"/>
      <c r="X2" s="5"/>
      <c r="Y2" s="5"/>
      <c r="Z2" s="5"/>
      <c r="AA2" s="5"/>
      <c r="AC2" s="6"/>
      <c r="AK2" s="9"/>
    </row>
    <row r="3" spans="1:39" s="1" customFormat="1" ht="15" customHeight="1" x14ac:dyDescent="0.3">
      <c r="D3" s="2"/>
      <c r="O3" s="96"/>
      <c r="P3" s="96"/>
      <c r="Q3" s="96"/>
      <c r="R3" s="96"/>
      <c r="S3" s="3"/>
      <c r="U3" s="4"/>
      <c r="W3" s="10"/>
      <c r="X3" s="10"/>
      <c r="Y3" s="10"/>
      <c r="Z3" s="10"/>
      <c r="AA3" s="10"/>
      <c r="AC3" s="6"/>
      <c r="AD3" s="6"/>
      <c r="AE3" s="6"/>
      <c r="AF3" s="6"/>
      <c r="AG3" s="6"/>
      <c r="AH3" s="6"/>
      <c r="AI3" s="6"/>
      <c r="AJ3" s="6"/>
      <c r="AK3" s="6"/>
    </row>
    <row r="4" spans="1:39" ht="25.5" customHeight="1" x14ac:dyDescent="0.3">
      <c r="C4" s="99" t="s">
        <v>1</v>
      </c>
      <c r="D4" s="99"/>
      <c r="E4" s="99"/>
      <c r="F4" s="99"/>
      <c r="G4" s="99"/>
      <c r="H4" s="99"/>
      <c r="I4" s="99"/>
      <c r="J4" s="99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</row>
    <row r="5" spans="1:39" ht="13.5" customHeight="1" x14ac:dyDescent="0.3">
      <c r="J5" s="12"/>
      <c r="T5" s="12"/>
      <c r="U5" s="13"/>
      <c r="X5" s="11" t="s">
        <v>2</v>
      </c>
      <c r="Z5" s="11" t="s">
        <v>3</v>
      </c>
      <c r="AA5" s="11" t="s">
        <v>4</v>
      </c>
      <c r="AB5" s="11" t="s">
        <v>5</v>
      </c>
      <c r="AK5" s="15" t="s">
        <v>6</v>
      </c>
    </row>
    <row r="6" spans="1:39" s="17" customFormat="1" ht="47.45" customHeight="1" x14ac:dyDescent="0.3">
      <c r="A6" s="89" t="s">
        <v>7</v>
      </c>
      <c r="B6" s="18"/>
      <c r="C6" s="91" t="s">
        <v>8</v>
      </c>
      <c r="D6" s="16"/>
      <c r="E6" s="91" t="s">
        <v>9</v>
      </c>
      <c r="F6" s="93" t="s">
        <v>10</v>
      </c>
      <c r="G6" s="89" t="s">
        <v>11</v>
      </c>
      <c r="H6" s="101" t="s">
        <v>12</v>
      </c>
      <c r="I6" s="89" t="s">
        <v>13</v>
      </c>
      <c r="J6" s="89" t="s">
        <v>14</v>
      </c>
      <c r="K6" s="89" t="s">
        <v>15</v>
      </c>
      <c r="L6" s="94" t="s">
        <v>16</v>
      </c>
      <c r="M6" s="94" t="s">
        <v>17</v>
      </c>
      <c r="N6" s="89" t="s">
        <v>18</v>
      </c>
      <c r="O6" s="89" t="s">
        <v>19</v>
      </c>
      <c r="P6" s="89" t="s">
        <v>20</v>
      </c>
      <c r="Q6" s="89" t="s">
        <v>21</v>
      </c>
      <c r="R6" s="89" t="s">
        <v>22</v>
      </c>
      <c r="S6" s="90" t="s">
        <v>23</v>
      </c>
      <c r="T6" s="104" t="s">
        <v>24</v>
      </c>
      <c r="U6" s="108" t="s">
        <v>25</v>
      </c>
      <c r="V6" s="111" t="s">
        <v>26</v>
      </c>
      <c r="W6" s="89" t="s">
        <v>27</v>
      </c>
      <c r="X6" s="89" t="s">
        <v>28</v>
      </c>
      <c r="Y6" s="89" t="s">
        <v>29</v>
      </c>
      <c r="Z6" s="89" t="s">
        <v>30</v>
      </c>
      <c r="AA6" s="89" t="s">
        <v>31</v>
      </c>
      <c r="AB6" s="89" t="s">
        <v>32</v>
      </c>
      <c r="AC6" s="108" t="s">
        <v>33</v>
      </c>
      <c r="AD6" s="89" t="s">
        <v>34</v>
      </c>
      <c r="AE6" s="109" t="s">
        <v>35</v>
      </c>
      <c r="AF6" s="89" t="s">
        <v>36</v>
      </c>
      <c r="AG6" s="89" t="s">
        <v>37</v>
      </c>
      <c r="AH6" s="89" t="s">
        <v>38</v>
      </c>
      <c r="AI6" s="89" t="s">
        <v>39</v>
      </c>
      <c r="AJ6" s="104" t="s">
        <v>40</v>
      </c>
      <c r="AK6" s="106" t="s">
        <v>41</v>
      </c>
    </row>
    <row r="7" spans="1:39" s="17" customFormat="1" ht="134.44999999999999" customHeight="1" x14ac:dyDescent="0.3">
      <c r="A7" s="90"/>
      <c r="B7" s="19"/>
      <c r="C7" s="92"/>
      <c r="D7" s="20"/>
      <c r="E7" s="92"/>
      <c r="F7" s="93"/>
      <c r="G7" s="89"/>
      <c r="H7" s="101"/>
      <c r="I7" s="89"/>
      <c r="J7" s="89"/>
      <c r="K7" s="89"/>
      <c r="L7" s="94"/>
      <c r="M7" s="94"/>
      <c r="N7" s="89"/>
      <c r="O7" s="89"/>
      <c r="P7" s="89"/>
      <c r="Q7" s="89"/>
      <c r="R7" s="89"/>
      <c r="S7" s="102"/>
      <c r="T7" s="105"/>
      <c r="U7" s="108"/>
      <c r="V7" s="111"/>
      <c r="W7" s="89"/>
      <c r="X7" s="89"/>
      <c r="Y7" s="89"/>
      <c r="Z7" s="89"/>
      <c r="AA7" s="89"/>
      <c r="AB7" s="89"/>
      <c r="AC7" s="108"/>
      <c r="AD7" s="89"/>
      <c r="AE7" s="110"/>
      <c r="AF7" s="89"/>
      <c r="AG7" s="89"/>
      <c r="AH7" s="89"/>
      <c r="AI7" s="89"/>
      <c r="AJ7" s="105"/>
      <c r="AK7" s="107"/>
    </row>
    <row r="8" spans="1:39" s="28" customFormat="1" ht="54.6" customHeight="1" x14ac:dyDescent="0.3">
      <c r="A8" s="21"/>
      <c r="B8" s="21"/>
      <c r="C8" s="22"/>
      <c r="D8" s="23"/>
      <c r="E8" s="22"/>
      <c r="F8" s="22"/>
      <c r="G8" s="22" t="s">
        <v>42</v>
      </c>
      <c r="H8" s="22" t="s">
        <v>43</v>
      </c>
      <c r="I8" s="22" t="s">
        <v>44</v>
      </c>
      <c r="J8" s="22" t="s">
        <v>45</v>
      </c>
      <c r="K8" s="22" t="s">
        <v>46</v>
      </c>
      <c r="L8" s="22" t="s">
        <v>47</v>
      </c>
      <c r="M8" s="22" t="s">
        <v>48</v>
      </c>
      <c r="N8" s="22" t="s">
        <v>49</v>
      </c>
      <c r="O8" s="22" t="s">
        <v>50</v>
      </c>
      <c r="P8" s="22" t="s">
        <v>51</v>
      </c>
      <c r="Q8" s="22" t="s">
        <v>52</v>
      </c>
      <c r="R8" s="22" t="s">
        <v>53</v>
      </c>
      <c r="S8" s="22" t="s">
        <v>54</v>
      </c>
      <c r="T8" s="22" t="s">
        <v>55</v>
      </c>
      <c r="U8" s="24" t="s">
        <v>56</v>
      </c>
      <c r="V8" s="25" t="s">
        <v>57</v>
      </c>
      <c r="W8" s="25" t="s">
        <v>58</v>
      </c>
      <c r="X8" s="22" t="s">
        <v>59</v>
      </c>
      <c r="Y8" s="26" t="s">
        <v>60</v>
      </c>
      <c r="Z8" s="22" t="s">
        <v>61</v>
      </c>
      <c r="AA8" s="22" t="s">
        <v>62</v>
      </c>
      <c r="AB8" s="25" t="s">
        <v>63</v>
      </c>
      <c r="AC8" s="27" t="s">
        <v>57</v>
      </c>
      <c r="AD8" s="22" t="s">
        <v>64</v>
      </c>
      <c r="AE8" s="22" t="s">
        <v>65</v>
      </c>
      <c r="AF8" s="22"/>
      <c r="AG8" s="22"/>
      <c r="AH8" s="22"/>
      <c r="AI8" s="22"/>
      <c r="AJ8" s="22"/>
      <c r="AK8" s="24" t="s">
        <v>66</v>
      </c>
    </row>
    <row r="9" spans="1:39" s="28" customFormat="1" ht="18" x14ac:dyDescent="0.35">
      <c r="A9" s="21"/>
      <c r="B9" s="29"/>
      <c r="C9" s="30"/>
      <c r="D9" s="31">
        <v>1</v>
      </c>
      <c r="E9" s="31">
        <f>D9+1</f>
        <v>2</v>
      </c>
      <c r="F9" s="31">
        <f t="shared" ref="F9:U9" si="0">E9+1</f>
        <v>3</v>
      </c>
      <c r="G9" s="31">
        <f t="shared" si="0"/>
        <v>4</v>
      </c>
      <c r="H9" s="31">
        <f t="shared" si="0"/>
        <v>5</v>
      </c>
      <c r="I9" s="31">
        <f t="shared" si="0"/>
        <v>6</v>
      </c>
      <c r="J9" s="31">
        <f t="shared" si="0"/>
        <v>7</v>
      </c>
      <c r="K9" s="31">
        <f t="shared" si="0"/>
        <v>8</v>
      </c>
      <c r="L9" s="31">
        <f t="shared" si="0"/>
        <v>9</v>
      </c>
      <c r="M9" s="31">
        <f t="shared" si="0"/>
        <v>10</v>
      </c>
      <c r="N9" s="31">
        <f t="shared" si="0"/>
        <v>11</v>
      </c>
      <c r="O9" s="31">
        <f t="shared" si="0"/>
        <v>12</v>
      </c>
      <c r="P9" s="31">
        <f t="shared" si="0"/>
        <v>13</v>
      </c>
      <c r="Q9" s="31">
        <f t="shared" si="0"/>
        <v>14</v>
      </c>
      <c r="R9" s="31">
        <f t="shared" si="0"/>
        <v>15</v>
      </c>
      <c r="S9" s="31">
        <f t="shared" si="0"/>
        <v>16</v>
      </c>
      <c r="T9" s="31">
        <f t="shared" si="0"/>
        <v>17</v>
      </c>
      <c r="U9" s="31">
        <f t="shared" si="0"/>
        <v>18</v>
      </c>
      <c r="V9" s="25"/>
      <c r="W9" s="25"/>
      <c r="X9" s="30"/>
      <c r="Y9" s="32"/>
      <c r="Z9" s="30"/>
      <c r="AA9" s="30"/>
      <c r="AB9" s="33"/>
      <c r="AC9" s="34"/>
      <c r="AD9" s="30"/>
      <c r="AE9" s="30"/>
      <c r="AF9" s="30"/>
      <c r="AG9" s="30"/>
      <c r="AH9" s="30"/>
      <c r="AI9" s="30"/>
      <c r="AJ9" s="30"/>
      <c r="AK9" s="35"/>
    </row>
    <row r="10" spans="1:39" ht="56.25" x14ac:dyDescent="0.3">
      <c r="A10" s="36">
        <v>1</v>
      </c>
      <c r="B10" s="36"/>
      <c r="C10" s="48" t="s">
        <v>67</v>
      </c>
      <c r="D10" s="37">
        <v>270005</v>
      </c>
      <c r="E10" s="38">
        <v>352001</v>
      </c>
      <c r="F10" s="38"/>
      <c r="G10" s="39">
        <f>H10+I10</f>
        <v>0</v>
      </c>
      <c r="H10" s="39"/>
      <c r="I10" s="40"/>
      <c r="J10" s="39">
        <f t="shared" ref="J10:J73" si="1">O10+P10+K10</f>
        <v>137279532.08994114</v>
      </c>
      <c r="K10" s="39">
        <f>L10+M10+N10</f>
        <v>0</v>
      </c>
      <c r="L10" s="39"/>
      <c r="M10" s="39"/>
      <c r="N10" s="39"/>
      <c r="O10" s="39">
        <v>58802962.659941129</v>
      </c>
      <c r="P10" s="39">
        <f t="shared" ref="P10:P73" si="2">Q10+R10+S10</f>
        <v>78476569.430000007</v>
      </c>
      <c r="Q10" s="39">
        <v>49890754.43</v>
      </c>
      <c r="R10" s="39">
        <v>28585815</v>
      </c>
      <c r="S10" s="39"/>
      <c r="T10" s="41"/>
      <c r="U10" s="42">
        <f t="shared" ref="U10:U30" si="3">G10+J10+T10</f>
        <v>137279532.08994114</v>
      </c>
      <c r="V10" s="39">
        <f>W10+AB10</f>
        <v>2221774680.4836078</v>
      </c>
      <c r="W10" s="39">
        <f>X10+Y10</f>
        <v>1616287849.6276076</v>
      </c>
      <c r="X10" s="39">
        <v>1437473742.2115476</v>
      </c>
      <c r="Y10" s="42">
        <f t="shared" ref="Y10:Y73" si="4">Z10+AA10</f>
        <v>178814107.41606003</v>
      </c>
      <c r="Z10" s="39">
        <v>125247778.83453605</v>
      </c>
      <c r="AA10" s="39">
        <v>53566328.581524</v>
      </c>
      <c r="AB10" s="39">
        <v>605486830.85600007</v>
      </c>
      <c r="AC10" s="42">
        <f>X10+AB10</f>
        <v>2042960573.0675478</v>
      </c>
      <c r="AD10" s="39"/>
      <c r="AE10" s="39"/>
      <c r="AF10" s="39"/>
      <c r="AG10" s="39"/>
      <c r="AH10" s="39"/>
      <c r="AI10" s="39"/>
      <c r="AJ10" s="39">
        <v>203091388.59999999</v>
      </c>
      <c r="AK10" s="43">
        <f t="shared" ref="AK10:AK73" si="5">U10+V10+AD10+AJ10</f>
        <v>2562145601.1735487</v>
      </c>
      <c r="AM10" s="45"/>
    </row>
    <row r="11" spans="1:39" ht="56.25" x14ac:dyDescent="0.3">
      <c r="A11" s="36">
        <f t="shared" ref="A11:A74" si="6">A10+1</f>
        <v>2</v>
      </c>
      <c r="B11" s="36"/>
      <c r="C11" s="48" t="s">
        <v>68</v>
      </c>
      <c r="D11" s="37">
        <v>270004</v>
      </c>
      <c r="E11" s="38">
        <v>310001</v>
      </c>
      <c r="F11" s="38"/>
      <c r="G11" s="39">
        <f t="shared" ref="G11:G74" si="7">H11+I11</f>
        <v>0</v>
      </c>
      <c r="H11" s="39"/>
      <c r="I11" s="40"/>
      <c r="J11" s="39">
        <f t="shared" si="1"/>
        <v>97518401.904447004</v>
      </c>
      <c r="K11" s="39">
        <f t="shared" ref="K11:K74" si="8">L11+M11+N11</f>
        <v>0</v>
      </c>
      <c r="L11" s="39"/>
      <c r="M11" s="39"/>
      <c r="N11" s="39"/>
      <c r="O11" s="39">
        <v>32832079.444447</v>
      </c>
      <c r="P11" s="39">
        <f t="shared" si="2"/>
        <v>64686322.460000001</v>
      </c>
      <c r="Q11" s="39">
        <v>13986952.460000001</v>
      </c>
      <c r="R11" s="39">
        <v>50699370</v>
      </c>
      <c r="S11" s="39"/>
      <c r="T11" s="41"/>
      <c r="U11" s="42">
        <f t="shared" si="3"/>
        <v>97518401.904447004</v>
      </c>
      <c r="V11" s="39">
        <f t="shared" ref="V11:V74" si="9">W11+AB11</f>
        <v>1645100890.5380716</v>
      </c>
      <c r="W11" s="39">
        <f t="shared" ref="W11:W74" si="10">X11+Y11</f>
        <v>1112252986.0180717</v>
      </c>
      <c r="X11" s="39">
        <v>1103489203.4380717</v>
      </c>
      <c r="Y11" s="42">
        <f t="shared" si="4"/>
        <v>8763782.5799999982</v>
      </c>
      <c r="Z11" s="39">
        <v>8763782.5799999982</v>
      </c>
      <c r="AA11" s="39"/>
      <c r="AB11" s="39">
        <v>532847904.5200001</v>
      </c>
      <c r="AC11" s="42">
        <f t="shared" ref="AC11:AC74" si="11">X11+AB11</f>
        <v>1636337107.9580717</v>
      </c>
      <c r="AD11" s="39"/>
      <c r="AE11" s="39"/>
      <c r="AF11" s="39"/>
      <c r="AG11" s="39"/>
      <c r="AH11" s="39"/>
      <c r="AI11" s="39"/>
      <c r="AJ11" s="39">
        <v>3325543.8299999996</v>
      </c>
      <c r="AK11" s="43">
        <f t="shared" si="5"/>
        <v>1745944836.2725186</v>
      </c>
      <c r="AM11" s="45"/>
    </row>
    <row r="12" spans="1:39" ht="37.5" x14ac:dyDescent="0.3">
      <c r="A12" s="36">
        <f t="shared" si="6"/>
        <v>3</v>
      </c>
      <c r="B12" s="36"/>
      <c r="C12" s="48" t="s">
        <v>69</v>
      </c>
      <c r="D12" s="37">
        <v>270007</v>
      </c>
      <c r="E12" s="38">
        <v>252002</v>
      </c>
      <c r="F12" s="38"/>
      <c r="G12" s="39">
        <f t="shared" si="7"/>
        <v>0</v>
      </c>
      <c r="H12" s="39"/>
      <c r="I12" s="40"/>
      <c r="J12" s="39">
        <f t="shared" si="1"/>
        <v>96422992.433089733</v>
      </c>
      <c r="K12" s="39">
        <f t="shared" si="8"/>
        <v>0</v>
      </c>
      <c r="L12" s="39"/>
      <c r="M12" s="39"/>
      <c r="N12" s="39"/>
      <c r="O12" s="39">
        <v>64970097.463089742</v>
      </c>
      <c r="P12" s="39">
        <f t="shared" si="2"/>
        <v>31452894.969999991</v>
      </c>
      <c r="Q12" s="39">
        <v>28001022.969999991</v>
      </c>
      <c r="R12" s="39">
        <v>3451872</v>
      </c>
      <c r="S12" s="39"/>
      <c r="T12" s="41"/>
      <c r="U12" s="42">
        <f>G12+J12+T12</f>
        <v>96422992.433089733</v>
      </c>
      <c r="V12" s="39">
        <f t="shared" si="9"/>
        <v>956177394.18235183</v>
      </c>
      <c r="W12" s="39">
        <f t="shared" si="10"/>
        <v>940070453.44235182</v>
      </c>
      <c r="X12" s="39">
        <v>775834746.31005263</v>
      </c>
      <c r="Y12" s="42">
        <f t="shared" si="4"/>
        <v>164235707.13229918</v>
      </c>
      <c r="Z12" s="39">
        <v>145961992.6522992</v>
      </c>
      <c r="AA12" s="39">
        <v>18273714.48</v>
      </c>
      <c r="AB12" s="39">
        <v>16106940.739999998</v>
      </c>
      <c r="AC12" s="42">
        <f t="shared" si="11"/>
        <v>791941687.05005264</v>
      </c>
      <c r="AD12" s="39"/>
      <c r="AE12" s="39"/>
      <c r="AF12" s="39"/>
      <c r="AG12" s="39"/>
      <c r="AH12" s="39"/>
      <c r="AI12" s="39"/>
      <c r="AJ12" s="39">
        <v>1431910.17</v>
      </c>
      <c r="AK12" s="43">
        <f t="shared" si="5"/>
        <v>1054032296.7854415</v>
      </c>
      <c r="AM12" s="45"/>
    </row>
    <row r="13" spans="1:39" ht="56.25" x14ac:dyDescent="0.3">
      <c r="A13" s="36">
        <f t="shared" si="6"/>
        <v>4</v>
      </c>
      <c r="B13" s="36"/>
      <c r="C13" s="48" t="s">
        <v>70</v>
      </c>
      <c r="D13" s="37">
        <v>270148</v>
      </c>
      <c r="E13" s="38">
        <v>252001</v>
      </c>
      <c r="F13" s="38">
        <v>1</v>
      </c>
      <c r="G13" s="39">
        <f t="shared" si="7"/>
        <v>0</v>
      </c>
      <c r="H13" s="39"/>
      <c r="I13" s="40"/>
      <c r="J13" s="39">
        <f t="shared" si="1"/>
        <v>97695556.920374542</v>
      </c>
      <c r="K13" s="39">
        <f t="shared" si="8"/>
        <v>0</v>
      </c>
      <c r="L13" s="39"/>
      <c r="M13" s="39"/>
      <c r="N13" s="39"/>
      <c r="O13" s="39">
        <v>11815227.420374541</v>
      </c>
      <c r="P13" s="39">
        <f t="shared" si="2"/>
        <v>85880329.5</v>
      </c>
      <c r="Q13" s="39">
        <v>41653219.5</v>
      </c>
      <c r="R13" s="39">
        <v>44227110</v>
      </c>
      <c r="S13" s="39"/>
      <c r="T13" s="41"/>
      <c r="U13" s="42">
        <f t="shared" si="3"/>
        <v>97695556.920374542</v>
      </c>
      <c r="V13" s="39">
        <f t="shared" si="9"/>
        <v>723489943.56728053</v>
      </c>
      <c r="W13" s="39">
        <f t="shared" si="10"/>
        <v>700883730.15928054</v>
      </c>
      <c r="X13" s="39">
        <v>621102987.15928054</v>
      </c>
      <c r="Y13" s="42">
        <f t="shared" si="4"/>
        <v>79780742.999999985</v>
      </c>
      <c r="Z13" s="39">
        <v>68993351.279999986</v>
      </c>
      <c r="AA13" s="39">
        <v>10787391.719999999</v>
      </c>
      <c r="AB13" s="39">
        <v>22606213.408</v>
      </c>
      <c r="AC13" s="42">
        <f t="shared" si="11"/>
        <v>643709200.56728053</v>
      </c>
      <c r="AD13" s="39"/>
      <c r="AE13" s="39"/>
      <c r="AF13" s="39"/>
      <c r="AG13" s="39"/>
      <c r="AH13" s="39"/>
      <c r="AI13" s="39"/>
      <c r="AJ13" s="39">
        <v>1009079.95</v>
      </c>
      <c r="AK13" s="43">
        <f t="shared" si="5"/>
        <v>822194580.43765509</v>
      </c>
      <c r="AM13" s="45"/>
    </row>
    <row r="14" spans="1:39" ht="37.5" x14ac:dyDescent="0.3">
      <c r="A14" s="36">
        <f t="shared" si="6"/>
        <v>5</v>
      </c>
      <c r="B14" s="36"/>
      <c r="C14" s="47" t="s">
        <v>71</v>
      </c>
      <c r="D14" s="37">
        <v>270008</v>
      </c>
      <c r="E14" s="38">
        <v>351001</v>
      </c>
      <c r="F14" s="38"/>
      <c r="G14" s="39">
        <f t="shared" si="7"/>
        <v>0</v>
      </c>
      <c r="H14" s="39"/>
      <c r="I14" s="40"/>
      <c r="J14" s="39">
        <f t="shared" si="1"/>
        <v>441103676.30471712</v>
      </c>
      <c r="K14" s="39">
        <f t="shared" si="8"/>
        <v>0</v>
      </c>
      <c r="L14" s="39"/>
      <c r="M14" s="39"/>
      <c r="N14" s="39"/>
      <c r="O14" s="39">
        <v>404959548.00471705</v>
      </c>
      <c r="P14" s="39">
        <f>Q14+R14+S14</f>
        <v>36144128.300000072</v>
      </c>
      <c r="Q14" s="39">
        <v>36144128.300000072</v>
      </c>
      <c r="R14" s="39">
        <v>0</v>
      </c>
      <c r="S14" s="39"/>
      <c r="T14" s="41"/>
      <c r="U14" s="42">
        <f t="shared" si="3"/>
        <v>441103676.30471712</v>
      </c>
      <c r="V14" s="39">
        <f t="shared" si="9"/>
        <v>2113523913.219171</v>
      </c>
      <c r="W14" s="39">
        <f>X14+Y14</f>
        <v>2025636343.8503711</v>
      </c>
      <c r="X14" s="39">
        <v>1018870076.3658179</v>
      </c>
      <c r="Y14" s="42">
        <f t="shared" si="4"/>
        <v>1006766267.4845532</v>
      </c>
      <c r="Z14" s="39">
        <v>424691846.71399438</v>
      </c>
      <c r="AA14" s="39">
        <v>582074420.77055883</v>
      </c>
      <c r="AB14" s="39">
        <v>87887569.368800014</v>
      </c>
      <c r="AC14" s="42">
        <f t="shared" si="11"/>
        <v>1106757645.7346179</v>
      </c>
      <c r="AD14" s="39"/>
      <c r="AE14" s="39"/>
      <c r="AF14" s="39"/>
      <c r="AG14" s="39"/>
      <c r="AH14" s="39"/>
      <c r="AI14" s="39"/>
      <c r="AJ14" s="39"/>
      <c r="AK14" s="43">
        <f t="shared" si="5"/>
        <v>2554627589.5238881</v>
      </c>
      <c r="AM14" s="45"/>
    </row>
    <row r="15" spans="1:39" ht="42" customHeight="1" x14ac:dyDescent="0.3">
      <c r="A15" s="36">
        <f t="shared" si="6"/>
        <v>6</v>
      </c>
      <c r="B15" s="36"/>
      <c r="C15" s="47" t="s">
        <v>72</v>
      </c>
      <c r="D15" s="37">
        <v>270002</v>
      </c>
      <c r="E15" s="38">
        <v>301001</v>
      </c>
      <c r="F15" s="38"/>
      <c r="G15" s="39">
        <f t="shared" si="7"/>
        <v>0</v>
      </c>
      <c r="H15" s="39"/>
      <c r="I15" s="40"/>
      <c r="J15" s="39">
        <f t="shared" si="1"/>
        <v>363356792.27652824</v>
      </c>
      <c r="K15" s="39">
        <f t="shared" si="8"/>
        <v>0</v>
      </c>
      <c r="L15" s="39"/>
      <c r="M15" s="39"/>
      <c r="N15" s="39"/>
      <c r="O15" s="39">
        <v>233694593.50652823</v>
      </c>
      <c r="P15" s="39">
        <f t="shared" si="2"/>
        <v>129662198.77000001</v>
      </c>
      <c r="Q15" s="39">
        <v>129662198.77000001</v>
      </c>
      <c r="R15" s="39">
        <v>0</v>
      </c>
      <c r="S15" s="39"/>
      <c r="T15" s="41"/>
      <c r="U15" s="42">
        <f t="shared" si="3"/>
        <v>363356792.27652824</v>
      </c>
      <c r="V15" s="39">
        <f t="shared" si="9"/>
        <v>84485313.359999985</v>
      </c>
      <c r="W15" s="39">
        <f t="shared" si="10"/>
        <v>84485313.359999985</v>
      </c>
      <c r="X15" s="39"/>
      <c r="Y15" s="42">
        <f t="shared" si="4"/>
        <v>84485313.359999985</v>
      </c>
      <c r="Z15" s="39"/>
      <c r="AA15" s="39">
        <v>84485313.359999985</v>
      </c>
      <c r="AB15" s="39"/>
      <c r="AC15" s="42">
        <f t="shared" si="11"/>
        <v>0</v>
      </c>
      <c r="AD15" s="39"/>
      <c r="AE15" s="39"/>
      <c r="AF15" s="39"/>
      <c r="AG15" s="39"/>
      <c r="AH15" s="39"/>
      <c r="AI15" s="39"/>
      <c r="AJ15" s="39"/>
      <c r="AK15" s="43">
        <f t="shared" si="5"/>
        <v>447842105.63652825</v>
      </c>
      <c r="AM15" s="45"/>
    </row>
    <row r="16" spans="1:39" ht="56.25" x14ac:dyDescent="0.3">
      <c r="A16" s="36">
        <f t="shared" si="6"/>
        <v>7</v>
      </c>
      <c r="B16" s="36"/>
      <c r="C16" s="47" t="s">
        <v>73</v>
      </c>
      <c r="D16" s="37">
        <v>270003</v>
      </c>
      <c r="E16" s="38">
        <v>301003</v>
      </c>
      <c r="F16" s="38"/>
      <c r="G16" s="39">
        <f t="shared" si="7"/>
        <v>0</v>
      </c>
      <c r="H16" s="39"/>
      <c r="I16" s="40"/>
      <c r="J16" s="39">
        <f t="shared" si="1"/>
        <v>110036388.93000001</v>
      </c>
      <c r="K16" s="39">
        <f t="shared" si="8"/>
        <v>0</v>
      </c>
      <c r="L16" s="39"/>
      <c r="M16" s="39"/>
      <c r="N16" s="39"/>
      <c r="O16" s="39">
        <v>0</v>
      </c>
      <c r="P16" s="39">
        <f t="shared" si="2"/>
        <v>110036388.93000001</v>
      </c>
      <c r="Q16" s="39">
        <v>110036388.93000001</v>
      </c>
      <c r="R16" s="39">
        <v>0</v>
      </c>
      <c r="S16" s="39"/>
      <c r="T16" s="41"/>
      <c r="U16" s="42">
        <f t="shared" si="3"/>
        <v>110036388.93000001</v>
      </c>
      <c r="V16" s="39">
        <f t="shared" si="9"/>
        <v>91232009.819999993</v>
      </c>
      <c r="W16" s="39">
        <f t="shared" si="10"/>
        <v>91232009.819999993</v>
      </c>
      <c r="X16" s="39"/>
      <c r="Y16" s="42">
        <f t="shared" si="4"/>
        <v>91232009.819999993</v>
      </c>
      <c r="Z16" s="39"/>
      <c r="AA16" s="39">
        <v>91232009.819999993</v>
      </c>
      <c r="AB16" s="39"/>
      <c r="AC16" s="42">
        <f t="shared" si="11"/>
        <v>0</v>
      </c>
      <c r="AD16" s="39"/>
      <c r="AE16" s="39"/>
      <c r="AF16" s="39"/>
      <c r="AG16" s="39"/>
      <c r="AH16" s="39"/>
      <c r="AI16" s="39"/>
      <c r="AJ16" s="39"/>
      <c r="AK16" s="43">
        <f t="shared" si="5"/>
        <v>201268398.75</v>
      </c>
      <c r="AM16" s="45"/>
    </row>
    <row r="17" spans="1:39" x14ac:dyDescent="0.3">
      <c r="A17" s="36">
        <f t="shared" si="6"/>
        <v>8</v>
      </c>
      <c r="B17" s="36"/>
      <c r="C17" s="47" t="s">
        <v>74</v>
      </c>
      <c r="D17" s="37">
        <v>270014</v>
      </c>
      <c r="E17" s="38">
        <v>307003</v>
      </c>
      <c r="F17" s="38"/>
      <c r="G17" s="39">
        <f t="shared" si="7"/>
        <v>0</v>
      </c>
      <c r="H17" s="39"/>
      <c r="I17" s="40"/>
      <c r="J17" s="39">
        <f t="shared" si="1"/>
        <v>77066096.799999997</v>
      </c>
      <c r="K17" s="39">
        <f t="shared" si="8"/>
        <v>0</v>
      </c>
      <c r="L17" s="39"/>
      <c r="M17" s="39"/>
      <c r="N17" s="39"/>
      <c r="O17" s="39">
        <v>0</v>
      </c>
      <c r="P17" s="39">
        <f t="shared" si="2"/>
        <v>77066096.799999997</v>
      </c>
      <c r="Q17" s="39">
        <v>77066096.799999997</v>
      </c>
      <c r="R17" s="39">
        <v>0</v>
      </c>
      <c r="S17" s="39"/>
      <c r="T17" s="41"/>
      <c r="U17" s="42">
        <f t="shared" si="3"/>
        <v>77066096.799999997</v>
      </c>
      <c r="V17" s="39">
        <f t="shared" si="9"/>
        <v>0</v>
      </c>
      <c r="W17" s="39">
        <f t="shared" si="10"/>
        <v>0</v>
      </c>
      <c r="X17" s="39"/>
      <c r="Y17" s="42">
        <f t="shared" si="4"/>
        <v>0</v>
      </c>
      <c r="Z17" s="39"/>
      <c r="AA17" s="39"/>
      <c r="AB17" s="39"/>
      <c r="AC17" s="42">
        <f t="shared" si="11"/>
        <v>0</v>
      </c>
      <c r="AD17" s="39"/>
      <c r="AE17" s="39"/>
      <c r="AF17" s="39"/>
      <c r="AG17" s="39"/>
      <c r="AH17" s="39"/>
      <c r="AI17" s="39"/>
      <c r="AJ17" s="39"/>
      <c r="AK17" s="43">
        <f t="shared" si="5"/>
        <v>77066096.799999997</v>
      </c>
      <c r="AM17" s="45"/>
    </row>
    <row r="18" spans="1:39" ht="37.5" x14ac:dyDescent="0.3">
      <c r="A18" s="36">
        <f t="shared" si="6"/>
        <v>9</v>
      </c>
      <c r="B18" s="36"/>
      <c r="C18" s="47" t="s">
        <v>75</v>
      </c>
      <c r="D18" s="37">
        <v>270006</v>
      </c>
      <c r="E18" s="38">
        <v>307002</v>
      </c>
      <c r="F18" s="38"/>
      <c r="G18" s="39">
        <f t="shared" si="7"/>
        <v>0</v>
      </c>
      <c r="H18" s="39"/>
      <c r="I18" s="40"/>
      <c r="J18" s="39">
        <f t="shared" si="1"/>
        <v>87578598.799999997</v>
      </c>
      <c r="K18" s="39">
        <f t="shared" si="8"/>
        <v>0</v>
      </c>
      <c r="L18" s="39"/>
      <c r="M18" s="39"/>
      <c r="N18" s="39"/>
      <c r="O18" s="39">
        <v>0</v>
      </c>
      <c r="P18" s="39">
        <f t="shared" si="2"/>
        <v>87578598.799999997</v>
      </c>
      <c r="Q18" s="39">
        <v>87578598.799999997</v>
      </c>
      <c r="R18" s="39">
        <v>0</v>
      </c>
      <c r="S18" s="39"/>
      <c r="T18" s="41"/>
      <c r="U18" s="42">
        <f t="shared" si="3"/>
        <v>87578598.799999997</v>
      </c>
      <c r="V18" s="39">
        <f t="shared" si="9"/>
        <v>0</v>
      </c>
      <c r="W18" s="39">
        <f t="shared" si="10"/>
        <v>0</v>
      </c>
      <c r="X18" s="39"/>
      <c r="Y18" s="42">
        <f t="shared" si="4"/>
        <v>0</v>
      </c>
      <c r="Z18" s="39"/>
      <c r="AA18" s="39"/>
      <c r="AB18" s="39"/>
      <c r="AC18" s="42">
        <f t="shared" si="11"/>
        <v>0</v>
      </c>
      <c r="AD18" s="39"/>
      <c r="AE18" s="39"/>
      <c r="AF18" s="39"/>
      <c r="AG18" s="39"/>
      <c r="AH18" s="39"/>
      <c r="AI18" s="39"/>
      <c r="AJ18" s="39"/>
      <c r="AK18" s="43">
        <f t="shared" si="5"/>
        <v>87578598.799999997</v>
      </c>
      <c r="AM18" s="45"/>
    </row>
    <row r="19" spans="1:39" ht="56.25" x14ac:dyDescent="0.3">
      <c r="A19" s="36">
        <f t="shared" si="6"/>
        <v>10</v>
      </c>
      <c r="B19" s="36"/>
      <c r="C19" s="48" t="s">
        <v>76</v>
      </c>
      <c r="D19" s="37">
        <v>270161</v>
      </c>
      <c r="E19" s="38">
        <v>352002</v>
      </c>
      <c r="F19" s="38"/>
      <c r="G19" s="39">
        <f t="shared" si="7"/>
        <v>0</v>
      </c>
      <c r="H19" s="39"/>
      <c r="I19" s="40"/>
      <c r="J19" s="39">
        <f t="shared" si="1"/>
        <v>25789358.199999999</v>
      </c>
      <c r="K19" s="39">
        <f t="shared" si="8"/>
        <v>0</v>
      </c>
      <c r="L19" s="39"/>
      <c r="M19" s="39"/>
      <c r="N19" s="39"/>
      <c r="O19" s="39">
        <v>25789358.199999999</v>
      </c>
      <c r="P19" s="39">
        <f t="shared" si="2"/>
        <v>0</v>
      </c>
      <c r="Q19" s="39"/>
      <c r="R19" s="39"/>
      <c r="S19" s="39"/>
      <c r="T19" s="41"/>
      <c r="U19" s="42">
        <f>G19+J19+T19</f>
        <v>25789358.199999999</v>
      </c>
      <c r="V19" s="39">
        <f t="shared" si="9"/>
        <v>47764082.962944001</v>
      </c>
      <c r="W19" s="39">
        <f t="shared" si="10"/>
        <v>47764082.962944001</v>
      </c>
      <c r="X19" s="39"/>
      <c r="Y19" s="42">
        <f t="shared" si="4"/>
        <v>47764082.962944001</v>
      </c>
      <c r="Z19" s="39"/>
      <c r="AA19" s="39">
        <v>47764082.962944001</v>
      </c>
      <c r="AB19" s="39"/>
      <c r="AC19" s="42">
        <f t="shared" si="11"/>
        <v>0</v>
      </c>
      <c r="AD19" s="39"/>
      <c r="AE19" s="39"/>
      <c r="AF19" s="39"/>
      <c r="AG19" s="39"/>
      <c r="AH19" s="39"/>
      <c r="AI19" s="39"/>
      <c r="AJ19" s="39"/>
      <c r="AK19" s="43">
        <f t="shared" si="5"/>
        <v>73553441.162944004</v>
      </c>
      <c r="AM19" s="45"/>
    </row>
    <row r="20" spans="1:39" ht="37.5" x14ac:dyDescent="0.3">
      <c r="A20" s="36">
        <f t="shared" si="6"/>
        <v>11</v>
      </c>
      <c r="B20" s="36"/>
      <c r="C20" s="48" t="s">
        <v>77</v>
      </c>
      <c r="D20" s="37">
        <v>270149</v>
      </c>
      <c r="E20" s="38">
        <v>351002</v>
      </c>
      <c r="F20" s="38"/>
      <c r="G20" s="39">
        <f t="shared" si="7"/>
        <v>0</v>
      </c>
      <c r="H20" s="39"/>
      <c r="I20" s="40"/>
      <c r="J20" s="39">
        <f t="shared" si="1"/>
        <v>70758557.669999987</v>
      </c>
      <c r="K20" s="39">
        <f t="shared" si="8"/>
        <v>0</v>
      </c>
      <c r="L20" s="39"/>
      <c r="M20" s="39"/>
      <c r="N20" s="39"/>
      <c r="O20" s="39">
        <v>13022600.000000002</v>
      </c>
      <c r="P20" s="39">
        <f t="shared" si="2"/>
        <v>57735957.669999987</v>
      </c>
      <c r="Q20" s="39">
        <v>57735957.669999987</v>
      </c>
      <c r="R20" s="39"/>
      <c r="S20" s="39"/>
      <c r="T20" s="41"/>
      <c r="U20" s="42">
        <f t="shared" si="3"/>
        <v>70758557.669999987</v>
      </c>
      <c r="V20" s="39">
        <f t="shared" si="9"/>
        <v>152307396.5200128</v>
      </c>
      <c r="W20" s="39">
        <f t="shared" si="10"/>
        <v>143306771.96001279</v>
      </c>
      <c r="X20" s="39">
        <v>121056988.58074479</v>
      </c>
      <c r="Y20" s="42">
        <f t="shared" si="4"/>
        <v>22249783.379267994</v>
      </c>
      <c r="Z20" s="39">
        <v>3634114.6358279996</v>
      </c>
      <c r="AA20" s="39">
        <v>18615668.743439995</v>
      </c>
      <c r="AB20" s="39">
        <v>9000624.5599999987</v>
      </c>
      <c r="AC20" s="42">
        <f t="shared" si="11"/>
        <v>130057613.14074479</v>
      </c>
      <c r="AD20" s="39"/>
      <c r="AE20" s="39"/>
      <c r="AF20" s="39"/>
      <c r="AG20" s="39"/>
      <c r="AH20" s="39"/>
      <c r="AI20" s="39"/>
      <c r="AJ20" s="39"/>
      <c r="AK20" s="43">
        <f t="shared" si="5"/>
        <v>223065954.19001278</v>
      </c>
      <c r="AM20" s="45"/>
    </row>
    <row r="21" spans="1:39" ht="56.25" x14ac:dyDescent="0.3">
      <c r="A21" s="36">
        <f t="shared" si="6"/>
        <v>12</v>
      </c>
      <c r="B21" s="36"/>
      <c r="C21" s="48" t="s">
        <v>78</v>
      </c>
      <c r="D21" s="37">
        <v>270015</v>
      </c>
      <c r="E21" s="38">
        <v>353001</v>
      </c>
      <c r="F21" s="38"/>
      <c r="G21" s="39">
        <f t="shared" si="7"/>
        <v>0</v>
      </c>
      <c r="H21" s="39"/>
      <c r="I21" s="40"/>
      <c r="J21" s="39">
        <f t="shared" si="1"/>
        <v>150049.20000000001</v>
      </c>
      <c r="K21" s="39">
        <f t="shared" si="8"/>
        <v>0</v>
      </c>
      <c r="L21" s="39"/>
      <c r="M21" s="39"/>
      <c r="N21" s="39"/>
      <c r="O21" s="39"/>
      <c r="P21" s="39">
        <f t="shared" si="2"/>
        <v>150049.20000000001</v>
      </c>
      <c r="Q21" s="39">
        <v>150049.20000000001</v>
      </c>
      <c r="R21" s="39">
        <v>0</v>
      </c>
      <c r="S21" s="39"/>
      <c r="T21" s="41"/>
      <c r="U21" s="42">
        <f t="shared" si="3"/>
        <v>150049.20000000001</v>
      </c>
      <c r="V21" s="39">
        <f t="shared" si="9"/>
        <v>73520801.811499208</v>
      </c>
      <c r="W21" s="39">
        <f t="shared" si="10"/>
        <v>73520801.811499208</v>
      </c>
      <c r="X21" s="39">
        <v>5332694.1369647998</v>
      </c>
      <c r="Y21" s="42">
        <f t="shared" si="4"/>
        <v>68188107.67453441</v>
      </c>
      <c r="Z21" s="39"/>
      <c r="AA21" s="39">
        <v>68188107.67453441</v>
      </c>
      <c r="AB21" s="39"/>
      <c r="AC21" s="42">
        <f t="shared" si="11"/>
        <v>5332694.1369647998</v>
      </c>
      <c r="AD21" s="39"/>
      <c r="AE21" s="39"/>
      <c r="AF21" s="39"/>
      <c r="AG21" s="39"/>
      <c r="AH21" s="39"/>
      <c r="AI21" s="39"/>
      <c r="AJ21" s="39"/>
      <c r="AK21" s="43">
        <f t="shared" si="5"/>
        <v>73670851.011499211</v>
      </c>
      <c r="AM21" s="45"/>
    </row>
    <row r="22" spans="1:39" ht="37.5" x14ac:dyDescent="0.3">
      <c r="A22" s="36">
        <f t="shared" si="6"/>
        <v>13</v>
      </c>
      <c r="B22" s="36"/>
      <c r="C22" s="48" t="s">
        <v>79</v>
      </c>
      <c r="D22" s="37">
        <v>270044</v>
      </c>
      <c r="E22" s="38">
        <v>5155001</v>
      </c>
      <c r="F22" s="38"/>
      <c r="G22" s="39">
        <f t="shared" si="7"/>
        <v>0</v>
      </c>
      <c r="H22" s="39"/>
      <c r="I22" s="40"/>
      <c r="J22" s="39">
        <f t="shared" si="1"/>
        <v>0</v>
      </c>
      <c r="K22" s="39">
        <f t="shared" si="8"/>
        <v>0</v>
      </c>
      <c r="L22" s="39"/>
      <c r="M22" s="39"/>
      <c r="N22" s="39"/>
      <c r="O22" s="39"/>
      <c r="P22" s="39">
        <f t="shared" si="2"/>
        <v>0</v>
      </c>
      <c r="Q22" s="39"/>
      <c r="R22" s="39"/>
      <c r="S22" s="39"/>
      <c r="T22" s="41"/>
      <c r="U22" s="42">
        <f t="shared" si="3"/>
        <v>0</v>
      </c>
      <c r="V22" s="39">
        <f t="shared" si="9"/>
        <v>0</v>
      </c>
      <c r="W22" s="39">
        <f t="shared" si="10"/>
        <v>0</v>
      </c>
      <c r="X22" s="39"/>
      <c r="Y22" s="42">
        <f t="shared" si="4"/>
        <v>0</v>
      </c>
      <c r="Z22" s="39"/>
      <c r="AA22" s="39"/>
      <c r="AB22" s="39"/>
      <c r="AC22" s="42">
        <f t="shared" si="11"/>
        <v>0</v>
      </c>
      <c r="AD22" s="39"/>
      <c r="AE22" s="39"/>
      <c r="AF22" s="39"/>
      <c r="AG22" s="39"/>
      <c r="AH22" s="39"/>
      <c r="AI22" s="39"/>
      <c r="AJ22" s="39"/>
      <c r="AK22" s="43">
        <f t="shared" si="5"/>
        <v>0</v>
      </c>
      <c r="AM22" s="45"/>
    </row>
    <row r="23" spans="1:39" ht="56.25" x14ac:dyDescent="0.3">
      <c r="A23" s="36">
        <f t="shared" si="6"/>
        <v>14</v>
      </c>
      <c r="B23" s="36"/>
      <c r="C23" s="48" t="s">
        <v>80</v>
      </c>
      <c r="D23" s="37">
        <v>270113</v>
      </c>
      <c r="E23" s="38">
        <v>352005</v>
      </c>
      <c r="F23" s="38"/>
      <c r="G23" s="39">
        <f t="shared" si="7"/>
        <v>0</v>
      </c>
      <c r="H23" s="39"/>
      <c r="I23" s="40"/>
      <c r="J23" s="39">
        <f t="shared" si="1"/>
        <v>30366058.48</v>
      </c>
      <c r="K23" s="39">
        <f t="shared" si="8"/>
        <v>0</v>
      </c>
      <c r="L23" s="39"/>
      <c r="M23" s="39"/>
      <c r="N23" s="39"/>
      <c r="O23" s="39">
        <v>19648258.48</v>
      </c>
      <c r="P23" s="39">
        <f t="shared" si="2"/>
        <v>10717800</v>
      </c>
      <c r="Q23" s="39">
        <v>10717800</v>
      </c>
      <c r="R23" s="39"/>
      <c r="S23" s="39"/>
      <c r="T23" s="41"/>
      <c r="U23" s="42">
        <f t="shared" si="3"/>
        <v>30366058.48</v>
      </c>
      <c r="V23" s="39">
        <f t="shared" si="9"/>
        <v>0</v>
      </c>
      <c r="W23" s="39">
        <f t="shared" si="10"/>
        <v>0</v>
      </c>
      <c r="X23" s="39"/>
      <c r="Y23" s="42">
        <f t="shared" si="4"/>
        <v>0</v>
      </c>
      <c r="Z23" s="39"/>
      <c r="AA23" s="39"/>
      <c r="AB23" s="39"/>
      <c r="AC23" s="42">
        <f t="shared" si="11"/>
        <v>0</v>
      </c>
      <c r="AD23" s="39"/>
      <c r="AE23" s="39"/>
      <c r="AF23" s="39"/>
      <c r="AG23" s="39"/>
      <c r="AH23" s="39"/>
      <c r="AI23" s="39"/>
      <c r="AJ23" s="39"/>
      <c r="AK23" s="43">
        <f t="shared" si="5"/>
        <v>30366058.48</v>
      </c>
      <c r="AM23" s="45"/>
    </row>
    <row r="24" spans="1:39" ht="75" x14ac:dyDescent="0.3">
      <c r="A24" s="36">
        <f t="shared" si="6"/>
        <v>15</v>
      </c>
      <c r="B24" s="36"/>
      <c r="C24" s="49" t="s">
        <v>81</v>
      </c>
      <c r="D24" s="50">
        <v>270115</v>
      </c>
      <c r="E24" s="51">
        <v>352006</v>
      </c>
      <c r="F24" s="38"/>
      <c r="G24" s="39">
        <f t="shared" si="7"/>
        <v>0</v>
      </c>
      <c r="H24" s="39"/>
      <c r="I24" s="40"/>
      <c r="J24" s="39">
        <f t="shared" si="1"/>
        <v>1622990</v>
      </c>
      <c r="K24" s="39">
        <f t="shared" si="8"/>
        <v>0</v>
      </c>
      <c r="L24" s="39"/>
      <c r="M24" s="39"/>
      <c r="N24" s="39"/>
      <c r="O24" s="39"/>
      <c r="P24" s="39">
        <f t="shared" si="2"/>
        <v>1622990</v>
      </c>
      <c r="Q24" s="39">
        <v>1622990</v>
      </c>
      <c r="R24" s="39"/>
      <c r="S24" s="39"/>
      <c r="T24" s="41"/>
      <c r="U24" s="42">
        <f t="shared" si="3"/>
        <v>1622990</v>
      </c>
      <c r="V24" s="39">
        <f t="shared" si="9"/>
        <v>0</v>
      </c>
      <c r="W24" s="39">
        <f t="shared" si="10"/>
        <v>0</v>
      </c>
      <c r="X24" s="39"/>
      <c r="Y24" s="42">
        <f t="shared" si="4"/>
        <v>0</v>
      </c>
      <c r="Z24" s="39"/>
      <c r="AA24" s="39"/>
      <c r="AB24" s="39"/>
      <c r="AC24" s="42">
        <f t="shared" si="11"/>
        <v>0</v>
      </c>
      <c r="AD24" s="39"/>
      <c r="AE24" s="39"/>
      <c r="AF24" s="39"/>
      <c r="AG24" s="39"/>
      <c r="AH24" s="39"/>
      <c r="AI24" s="39"/>
      <c r="AJ24" s="39"/>
      <c r="AK24" s="43">
        <f t="shared" si="5"/>
        <v>1622990</v>
      </c>
      <c r="AM24" s="45"/>
    </row>
    <row r="25" spans="1:39" ht="37.5" x14ac:dyDescent="0.3">
      <c r="A25" s="36">
        <f t="shared" si="6"/>
        <v>16</v>
      </c>
      <c r="B25" s="36"/>
      <c r="C25" s="48" t="s">
        <v>82</v>
      </c>
      <c r="D25" s="37">
        <v>270165</v>
      </c>
      <c r="E25" s="38">
        <v>2301165</v>
      </c>
      <c r="F25" s="38">
        <v>1</v>
      </c>
      <c r="G25" s="39">
        <f t="shared" si="7"/>
        <v>0</v>
      </c>
      <c r="H25" s="39"/>
      <c r="I25" s="40"/>
      <c r="J25" s="39">
        <f t="shared" si="1"/>
        <v>0</v>
      </c>
      <c r="K25" s="39">
        <f t="shared" si="8"/>
        <v>0</v>
      </c>
      <c r="L25" s="39"/>
      <c r="M25" s="39"/>
      <c r="N25" s="39"/>
      <c r="O25" s="39"/>
      <c r="P25" s="39">
        <f t="shared" si="2"/>
        <v>0</v>
      </c>
      <c r="Q25" s="39"/>
      <c r="R25" s="39"/>
      <c r="S25" s="39"/>
      <c r="T25" s="41"/>
      <c r="U25" s="42">
        <f t="shared" si="3"/>
        <v>0</v>
      </c>
      <c r="V25" s="39">
        <f t="shared" si="9"/>
        <v>0</v>
      </c>
      <c r="W25" s="39">
        <f t="shared" si="10"/>
        <v>0</v>
      </c>
      <c r="X25" s="39"/>
      <c r="Y25" s="42">
        <f t="shared" si="4"/>
        <v>0</v>
      </c>
      <c r="Z25" s="39"/>
      <c r="AA25" s="39"/>
      <c r="AB25" s="39"/>
      <c r="AC25" s="42">
        <f t="shared" si="11"/>
        <v>0</v>
      </c>
      <c r="AD25" s="39"/>
      <c r="AE25" s="39"/>
      <c r="AF25" s="39"/>
      <c r="AG25" s="39"/>
      <c r="AH25" s="39"/>
      <c r="AI25" s="39"/>
      <c r="AJ25" s="39">
        <v>162238540.26999998</v>
      </c>
      <c r="AK25" s="43">
        <f t="shared" si="5"/>
        <v>162238540.26999998</v>
      </c>
      <c r="AM25" s="45"/>
    </row>
    <row r="26" spans="1:39" ht="37.5" x14ac:dyDescent="0.3">
      <c r="A26" s="36">
        <f t="shared" si="6"/>
        <v>17</v>
      </c>
      <c r="B26" s="36"/>
      <c r="C26" s="48" t="s">
        <v>83</v>
      </c>
      <c r="D26" s="37">
        <v>270016</v>
      </c>
      <c r="E26" s="38">
        <v>2141002</v>
      </c>
      <c r="F26" s="38"/>
      <c r="G26" s="39">
        <f t="shared" si="7"/>
        <v>0</v>
      </c>
      <c r="H26" s="39"/>
      <c r="I26" s="40"/>
      <c r="J26" s="39">
        <f t="shared" si="1"/>
        <v>1555499.82</v>
      </c>
      <c r="K26" s="39">
        <f t="shared" si="8"/>
        <v>0</v>
      </c>
      <c r="L26" s="39"/>
      <c r="M26" s="39"/>
      <c r="N26" s="39"/>
      <c r="O26" s="39"/>
      <c r="P26" s="39">
        <f t="shared" si="2"/>
        <v>1555499.82</v>
      </c>
      <c r="Q26" s="39">
        <v>0</v>
      </c>
      <c r="R26" s="39">
        <v>1555499.82</v>
      </c>
      <c r="S26" s="39"/>
      <c r="T26" s="41"/>
      <c r="U26" s="42">
        <f t="shared" si="3"/>
        <v>1555499.82</v>
      </c>
      <c r="V26" s="39">
        <f t="shared" si="9"/>
        <v>41672421.660733037</v>
      </c>
      <c r="W26" s="39">
        <f t="shared" si="10"/>
        <v>38921985.692733034</v>
      </c>
      <c r="X26" s="39">
        <v>33894146.782733038</v>
      </c>
      <c r="Y26" s="42">
        <f t="shared" si="4"/>
        <v>5027838.9099999992</v>
      </c>
      <c r="Z26" s="39">
        <v>5027838.9099999992</v>
      </c>
      <c r="AA26" s="39"/>
      <c r="AB26" s="39">
        <v>2750435.9680000003</v>
      </c>
      <c r="AC26" s="42">
        <f t="shared" si="11"/>
        <v>36644582.75073304</v>
      </c>
      <c r="AD26" s="39"/>
      <c r="AE26" s="39"/>
      <c r="AF26" s="39"/>
      <c r="AG26" s="39"/>
      <c r="AH26" s="39"/>
      <c r="AI26" s="39"/>
      <c r="AJ26" s="39"/>
      <c r="AK26" s="43">
        <f t="shared" si="5"/>
        <v>43227921.480733037</v>
      </c>
      <c r="AM26" s="45"/>
    </row>
    <row r="27" spans="1:39" ht="56.25" x14ac:dyDescent="0.3">
      <c r="A27" s="36">
        <f t="shared" si="6"/>
        <v>18</v>
      </c>
      <c r="B27" s="36"/>
      <c r="C27" s="48" t="s">
        <v>84</v>
      </c>
      <c r="D27" s="37">
        <v>270017</v>
      </c>
      <c r="E27" s="38">
        <v>2141010</v>
      </c>
      <c r="F27" s="38">
        <v>1</v>
      </c>
      <c r="G27" s="39">
        <f t="shared" si="7"/>
        <v>39859070.220000006</v>
      </c>
      <c r="H27" s="39">
        <v>33993320.340000004</v>
      </c>
      <c r="I27" s="40">
        <v>5865749.8799999999</v>
      </c>
      <c r="J27" s="39">
        <f t="shared" si="1"/>
        <v>193026754.94182003</v>
      </c>
      <c r="K27" s="39">
        <f t="shared" si="8"/>
        <v>115073517.45182</v>
      </c>
      <c r="L27" s="39">
        <v>98320306.981820002</v>
      </c>
      <c r="M27" s="39">
        <v>8830571.3600000013</v>
      </c>
      <c r="N27" s="39">
        <v>7922639.1100000003</v>
      </c>
      <c r="O27" s="39">
        <v>12602169.619999999</v>
      </c>
      <c r="P27" s="39">
        <f t="shared" si="2"/>
        <v>65351067.870000005</v>
      </c>
      <c r="Q27" s="39">
        <v>973650.15000000992</v>
      </c>
      <c r="R27" s="39">
        <v>22652910</v>
      </c>
      <c r="S27" s="39">
        <v>41724507.719999999</v>
      </c>
      <c r="T27" s="41"/>
      <c r="U27" s="42">
        <f t="shared" si="3"/>
        <v>232885825.16182002</v>
      </c>
      <c r="V27" s="39">
        <f t="shared" si="9"/>
        <v>607689297.53242207</v>
      </c>
      <c r="W27" s="39">
        <f t="shared" si="10"/>
        <v>561226978.85242212</v>
      </c>
      <c r="X27" s="39">
        <v>513697694.1647101</v>
      </c>
      <c r="Y27" s="42">
        <f t="shared" si="4"/>
        <v>47529284.687711999</v>
      </c>
      <c r="Z27" s="39">
        <v>19854136.150272001</v>
      </c>
      <c r="AA27" s="39">
        <v>27675148.537440002</v>
      </c>
      <c r="AB27" s="39">
        <v>46462318.68</v>
      </c>
      <c r="AC27" s="42">
        <f t="shared" si="11"/>
        <v>560160012.84471011</v>
      </c>
      <c r="AD27" s="39"/>
      <c r="AE27" s="39"/>
      <c r="AF27" s="39"/>
      <c r="AG27" s="39"/>
      <c r="AH27" s="39"/>
      <c r="AI27" s="39"/>
      <c r="AJ27" s="39">
        <v>1637520.4</v>
      </c>
      <c r="AK27" s="43">
        <f t="shared" si="5"/>
        <v>842212643.0942421</v>
      </c>
      <c r="AM27" s="45"/>
    </row>
    <row r="28" spans="1:39" ht="56.25" x14ac:dyDescent="0.3">
      <c r="A28" s="36">
        <f t="shared" si="6"/>
        <v>19</v>
      </c>
      <c r="B28" s="36"/>
      <c r="C28" s="48" t="s">
        <v>85</v>
      </c>
      <c r="D28" s="37">
        <v>270018</v>
      </c>
      <c r="E28" s="38">
        <v>2144011</v>
      </c>
      <c r="F28" s="38">
        <v>1</v>
      </c>
      <c r="G28" s="39">
        <f t="shared" si="7"/>
        <v>0</v>
      </c>
      <c r="H28" s="39"/>
      <c r="I28" s="40"/>
      <c r="J28" s="52">
        <f t="shared" si="1"/>
        <v>11916849.211819299</v>
      </c>
      <c r="K28" s="39">
        <f t="shared" si="8"/>
        <v>0</v>
      </c>
      <c r="L28" s="39"/>
      <c r="M28" s="39"/>
      <c r="N28" s="39"/>
      <c r="O28" s="39">
        <v>11916849.211819299</v>
      </c>
      <c r="P28" s="39">
        <f t="shared" si="2"/>
        <v>0</v>
      </c>
      <c r="Q28" s="39">
        <v>0</v>
      </c>
      <c r="R28" s="39">
        <v>0</v>
      </c>
      <c r="S28" s="39"/>
      <c r="T28" s="41"/>
      <c r="U28" s="42">
        <f t="shared" si="3"/>
        <v>11916849.211819299</v>
      </c>
      <c r="V28" s="39">
        <f t="shared" si="9"/>
        <v>387228950.93535733</v>
      </c>
      <c r="W28" s="39">
        <f t="shared" si="10"/>
        <v>380930224.24735731</v>
      </c>
      <c r="X28" s="39">
        <v>370333893.88735729</v>
      </c>
      <c r="Y28" s="42">
        <f t="shared" si="4"/>
        <v>10596330.359999999</v>
      </c>
      <c r="Z28" s="39">
        <v>10596330.359999999</v>
      </c>
      <c r="AA28" s="39"/>
      <c r="AB28" s="39">
        <v>6298726.6880000001</v>
      </c>
      <c r="AC28" s="42">
        <f t="shared" si="11"/>
        <v>376632620.57535732</v>
      </c>
      <c r="AD28" s="39"/>
      <c r="AE28" s="39"/>
      <c r="AF28" s="39"/>
      <c r="AG28" s="39"/>
      <c r="AH28" s="39"/>
      <c r="AI28" s="39"/>
      <c r="AJ28" s="39"/>
      <c r="AK28" s="43">
        <f t="shared" si="5"/>
        <v>399145800.14717662</v>
      </c>
      <c r="AM28" s="45"/>
    </row>
    <row r="29" spans="1:39" ht="56.25" x14ac:dyDescent="0.3">
      <c r="A29" s="36">
        <f t="shared" si="6"/>
        <v>20</v>
      </c>
      <c r="B29" s="36"/>
      <c r="C29" s="48" t="s">
        <v>86</v>
      </c>
      <c r="D29" s="37">
        <v>270040</v>
      </c>
      <c r="E29" s="38">
        <v>2241001</v>
      </c>
      <c r="F29" s="38"/>
      <c r="G29" s="39">
        <f t="shared" si="7"/>
        <v>73784809.190000013</v>
      </c>
      <c r="H29" s="39">
        <v>69654036.960000008</v>
      </c>
      <c r="I29" s="40">
        <v>4130772.23</v>
      </c>
      <c r="J29" s="39">
        <f t="shared" si="1"/>
        <v>72143010.352668792</v>
      </c>
      <c r="K29" s="39">
        <f t="shared" si="8"/>
        <v>33592950.18266879</v>
      </c>
      <c r="L29" s="39">
        <v>1115894.3924128001</v>
      </c>
      <c r="M29" s="39">
        <v>32477055.790255994</v>
      </c>
      <c r="N29" s="39"/>
      <c r="O29" s="39">
        <v>8928286.3499999996</v>
      </c>
      <c r="P29" s="39">
        <f t="shared" si="2"/>
        <v>29621773.82</v>
      </c>
      <c r="Q29" s="39">
        <v>20236996.82</v>
      </c>
      <c r="R29" s="39">
        <v>9384777</v>
      </c>
      <c r="S29" s="39"/>
      <c r="T29" s="41"/>
      <c r="U29" s="42">
        <f t="shared" si="3"/>
        <v>145927819.54266882</v>
      </c>
      <c r="V29" s="39">
        <f t="shared" si="9"/>
        <v>85930329.98717393</v>
      </c>
      <c r="W29" s="39">
        <f t="shared" si="10"/>
        <v>85930329.98717393</v>
      </c>
      <c r="X29" s="39">
        <v>78361522.587173924</v>
      </c>
      <c r="Y29" s="42">
        <f t="shared" si="4"/>
        <v>7568807.3999999994</v>
      </c>
      <c r="Z29" s="39">
        <v>2459809.7999999998</v>
      </c>
      <c r="AA29" s="39">
        <v>5108997.5999999996</v>
      </c>
      <c r="AB29" s="39"/>
      <c r="AC29" s="42">
        <f t="shared" si="11"/>
        <v>78361522.587173924</v>
      </c>
      <c r="AD29" s="39"/>
      <c r="AE29" s="39"/>
      <c r="AF29" s="39"/>
      <c r="AG29" s="39"/>
      <c r="AH29" s="39"/>
      <c r="AI29" s="39"/>
      <c r="AJ29" s="39"/>
      <c r="AK29" s="43">
        <f t="shared" si="5"/>
        <v>231858149.52984273</v>
      </c>
      <c r="AM29" s="45"/>
    </row>
    <row r="30" spans="1:39" ht="37.5" x14ac:dyDescent="0.3">
      <c r="A30" s="36">
        <f t="shared" si="6"/>
        <v>21</v>
      </c>
      <c r="B30" s="36"/>
      <c r="C30" s="48" t="s">
        <v>87</v>
      </c>
      <c r="D30" s="37">
        <v>270041</v>
      </c>
      <c r="E30" s="38">
        <v>2241009</v>
      </c>
      <c r="F30" s="38"/>
      <c r="G30" s="39">
        <f t="shared" si="7"/>
        <v>112050456.86999999</v>
      </c>
      <c r="H30" s="39">
        <v>108091026.55</v>
      </c>
      <c r="I30" s="40">
        <v>3959430.32</v>
      </c>
      <c r="J30" s="39">
        <f t="shared" si="1"/>
        <v>106692318.27779359</v>
      </c>
      <c r="K30" s="39">
        <f t="shared" si="8"/>
        <v>84236137.297793582</v>
      </c>
      <c r="L30" s="39">
        <v>1978176.4229136</v>
      </c>
      <c r="M30" s="39">
        <v>82257960.874879986</v>
      </c>
      <c r="N30" s="39"/>
      <c r="O30" s="39">
        <v>1915385.1600000001</v>
      </c>
      <c r="P30" s="39">
        <f t="shared" si="2"/>
        <v>20540795.82</v>
      </c>
      <c r="Q30" s="39">
        <v>0</v>
      </c>
      <c r="R30" s="39">
        <v>20540795.82</v>
      </c>
      <c r="S30" s="39"/>
      <c r="T30" s="41"/>
      <c r="U30" s="42">
        <f t="shared" si="3"/>
        <v>218742775.14779359</v>
      </c>
      <c r="V30" s="39">
        <f t="shared" si="9"/>
        <v>129431691.09489921</v>
      </c>
      <c r="W30" s="39">
        <f t="shared" si="10"/>
        <v>129431691.09489921</v>
      </c>
      <c r="X30" s="39">
        <v>69065416.548939198</v>
      </c>
      <c r="Y30" s="42">
        <f t="shared" si="4"/>
        <v>60366274.545960009</v>
      </c>
      <c r="Z30" s="39"/>
      <c r="AA30" s="39">
        <v>60366274.545960009</v>
      </c>
      <c r="AB30" s="39"/>
      <c r="AC30" s="42">
        <f t="shared" si="11"/>
        <v>69065416.548939198</v>
      </c>
      <c r="AD30" s="39"/>
      <c r="AE30" s="39"/>
      <c r="AF30" s="39"/>
      <c r="AG30" s="39"/>
      <c r="AH30" s="39"/>
      <c r="AI30" s="39"/>
      <c r="AJ30" s="39"/>
      <c r="AK30" s="43">
        <f t="shared" si="5"/>
        <v>348174466.24269283</v>
      </c>
      <c r="AM30" s="45"/>
    </row>
    <row r="31" spans="1:39" x14ac:dyDescent="0.3">
      <c r="A31" s="36">
        <f t="shared" si="6"/>
        <v>22</v>
      </c>
      <c r="B31" s="36"/>
      <c r="C31" s="47" t="s">
        <v>88</v>
      </c>
      <c r="D31" s="37">
        <v>270032</v>
      </c>
      <c r="E31" s="38">
        <v>2148001</v>
      </c>
      <c r="F31" s="38"/>
      <c r="G31" s="39">
        <f t="shared" si="7"/>
        <v>0</v>
      </c>
      <c r="H31" s="39"/>
      <c r="I31" s="40"/>
      <c r="J31" s="39">
        <f t="shared" si="1"/>
        <v>71366012.430000007</v>
      </c>
      <c r="K31" s="39">
        <f t="shared" si="8"/>
        <v>0</v>
      </c>
      <c r="L31" s="39"/>
      <c r="M31" s="39"/>
      <c r="N31" s="39"/>
      <c r="O31" s="39">
        <v>724868.91000000015</v>
      </c>
      <c r="P31" s="39">
        <f t="shared" si="2"/>
        <v>70641143.520000011</v>
      </c>
      <c r="Q31" s="39">
        <v>70224761.460000008</v>
      </c>
      <c r="R31" s="39">
        <v>416382.06</v>
      </c>
      <c r="S31" s="39"/>
      <c r="T31" s="41"/>
      <c r="U31" s="42">
        <f>G31+J31+T31</f>
        <v>71366012.430000007</v>
      </c>
      <c r="V31" s="39">
        <f t="shared" si="9"/>
        <v>118907213.1568004</v>
      </c>
      <c r="W31" s="39">
        <f t="shared" si="10"/>
        <v>118907213.1568004</v>
      </c>
      <c r="X31" s="39">
        <v>97227440.896800593</v>
      </c>
      <c r="Y31" s="42">
        <f t="shared" si="4"/>
        <v>21679772.259999812</v>
      </c>
      <c r="Z31" s="39"/>
      <c r="AA31" s="39">
        <v>21679772.259999812</v>
      </c>
      <c r="AB31" s="39"/>
      <c r="AC31" s="42">
        <f t="shared" si="11"/>
        <v>97227440.896800593</v>
      </c>
      <c r="AD31" s="39"/>
      <c r="AE31" s="39"/>
      <c r="AF31" s="39"/>
      <c r="AG31" s="39"/>
      <c r="AH31" s="39"/>
      <c r="AI31" s="39"/>
      <c r="AJ31" s="39"/>
      <c r="AK31" s="43">
        <f t="shared" si="5"/>
        <v>190273225.5868004</v>
      </c>
      <c r="AM31" s="45"/>
    </row>
    <row r="32" spans="1:39" x14ac:dyDescent="0.3">
      <c r="A32" s="36">
        <f t="shared" si="6"/>
        <v>23</v>
      </c>
      <c r="B32" s="36"/>
      <c r="C32" s="48" t="s">
        <v>89</v>
      </c>
      <c r="D32" s="37">
        <v>270033</v>
      </c>
      <c r="E32" s="38">
        <v>2148002</v>
      </c>
      <c r="F32" s="38"/>
      <c r="G32" s="39">
        <f t="shared" si="7"/>
        <v>0</v>
      </c>
      <c r="H32" s="39"/>
      <c r="I32" s="40"/>
      <c r="J32" s="39">
        <f t="shared" si="1"/>
        <v>19451652.450000003</v>
      </c>
      <c r="K32" s="39">
        <f t="shared" si="8"/>
        <v>0</v>
      </c>
      <c r="L32" s="39"/>
      <c r="M32" s="39"/>
      <c r="N32" s="39"/>
      <c r="O32" s="39">
        <v>734191.52000000014</v>
      </c>
      <c r="P32" s="39">
        <f t="shared" si="2"/>
        <v>18717460.930000003</v>
      </c>
      <c r="Q32" s="39">
        <v>18447783.430000003</v>
      </c>
      <c r="R32" s="39">
        <v>269677.5</v>
      </c>
      <c r="S32" s="39"/>
      <c r="T32" s="41"/>
      <c r="U32" s="42">
        <f t="shared" ref="U32:U86" si="12">G32+J32+T32</f>
        <v>19451652.450000003</v>
      </c>
      <c r="V32" s="39">
        <f t="shared" si="9"/>
        <v>66776011.049999908</v>
      </c>
      <c r="W32" s="39">
        <f t="shared" si="10"/>
        <v>66776011.049999908</v>
      </c>
      <c r="X32" s="39">
        <v>60746624.899999909</v>
      </c>
      <c r="Y32" s="42">
        <f t="shared" si="4"/>
        <v>6029386.1499999994</v>
      </c>
      <c r="Z32" s="39"/>
      <c r="AA32" s="39">
        <v>6029386.1499999994</v>
      </c>
      <c r="AB32" s="39"/>
      <c r="AC32" s="42">
        <f t="shared" si="11"/>
        <v>60746624.899999909</v>
      </c>
      <c r="AD32" s="39"/>
      <c r="AE32" s="39"/>
      <c r="AF32" s="39"/>
      <c r="AG32" s="39"/>
      <c r="AH32" s="39"/>
      <c r="AI32" s="39"/>
      <c r="AJ32" s="39"/>
      <c r="AK32" s="43">
        <f t="shared" si="5"/>
        <v>86227663.499999911</v>
      </c>
      <c r="AM32" s="45"/>
    </row>
    <row r="33" spans="1:39" ht="37.5" x14ac:dyDescent="0.3">
      <c r="A33" s="36">
        <f t="shared" si="6"/>
        <v>24</v>
      </c>
      <c r="B33" s="36"/>
      <c r="C33" s="47" t="s">
        <v>90</v>
      </c>
      <c r="D33" s="37">
        <v>270034</v>
      </c>
      <c r="E33" s="38">
        <v>2148004</v>
      </c>
      <c r="F33" s="38"/>
      <c r="G33" s="39">
        <f t="shared" si="7"/>
        <v>0</v>
      </c>
      <c r="H33" s="39"/>
      <c r="I33" s="40"/>
      <c r="J33" s="39">
        <f t="shared" si="1"/>
        <v>49002533.080000006</v>
      </c>
      <c r="K33" s="39">
        <f t="shared" si="8"/>
        <v>0</v>
      </c>
      <c r="L33" s="39"/>
      <c r="M33" s="39"/>
      <c r="N33" s="39"/>
      <c r="O33" s="39">
        <v>1868214.59</v>
      </c>
      <c r="P33" s="39">
        <f t="shared" si="2"/>
        <v>47134318.490000002</v>
      </c>
      <c r="Q33" s="39">
        <v>46763242.25</v>
      </c>
      <c r="R33" s="39">
        <v>371076.24</v>
      </c>
      <c r="S33" s="39"/>
      <c r="T33" s="41"/>
      <c r="U33" s="42">
        <f t="shared" si="12"/>
        <v>49002533.080000006</v>
      </c>
      <c r="V33" s="39">
        <f t="shared" si="9"/>
        <v>173727003.16127187</v>
      </c>
      <c r="W33" s="39">
        <f t="shared" si="10"/>
        <v>173727003.16127187</v>
      </c>
      <c r="X33" s="39">
        <v>161388184.78127187</v>
      </c>
      <c r="Y33" s="42">
        <f t="shared" si="4"/>
        <v>12338818.380000001</v>
      </c>
      <c r="Z33" s="39"/>
      <c r="AA33" s="39">
        <v>12338818.380000001</v>
      </c>
      <c r="AB33" s="39"/>
      <c r="AC33" s="42">
        <f t="shared" si="11"/>
        <v>161388184.78127187</v>
      </c>
      <c r="AD33" s="39"/>
      <c r="AE33" s="39"/>
      <c r="AF33" s="39"/>
      <c r="AG33" s="39"/>
      <c r="AH33" s="39"/>
      <c r="AI33" s="39"/>
      <c r="AJ33" s="39"/>
      <c r="AK33" s="43">
        <f t="shared" si="5"/>
        <v>222729536.24127188</v>
      </c>
      <c r="AM33" s="45"/>
    </row>
    <row r="34" spans="1:39" ht="37.5" x14ac:dyDescent="0.3">
      <c r="A34" s="36">
        <f t="shared" si="6"/>
        <v>25</v>
      </c>
      <c r="B34" s="36"/>
      <c r="C34" s="47" t="s">
        <v>91</v>
      </c>
      <c r="D34" s="37">
        <v>270019</v>
      </c>
      <c r="E34" s="38">
        <v>2101003</v>
      </c>
      <c r="F34" s="38">
        <v>1</v>
      </c>
      <c r="G34" s="39">
        <f t="shared" si="7"/>
        <v>86055718.939999998</v>
      </c>
      <c r="H34" s="39">
        <v>80824889.769999996</v>
      </c>
      <c r="I34" s="40">
        <v>5230829.17</v>
      </c>
      <c r="J34" s="39">
        <f t="shared" si="1"/>
        <v>150970473.652311</v>
      </c>
      <c r="K34" s="39">
        <f t="shared" si="8"/>
        <v>93942758.372310996</v>
      </c>
      <c r="L34" s="39">
        <v>75386854.992311001</v>
      </c>
      <c r="M34" s="39">
        <v>8839020.3200000003</v>
      </c>
      <c r="N34" s="39">
        <v>9716883.0600000005</v>
      </c>
      <c r="O34" s="39">
        <v>12050939.57</v>
      </c>
      <c r="P34" s="39">
        <f>Q34+R34+S34</f>
        <v>44976775.709999993</v>
      </c>
      <c r="Q34" s="39">
        <v>147195.949999996</v>
      </c>
      <c r="R34" s="39">
        <v>16180650</v>
      </c>
      <c r="S34" s="39">
        <v>28648929.759999998</v>
      </c>
      <c r="T34" s="41"/>
      <c r="U34" s="42">
        <f t="shared" si="12"/>
        <v>237026192.59231099</v>
      </c>
      <c r="V34" s="39">
        <f t="shared" si="9"/>
        <v>79025553.862452</v>
      </c>
      <c r="W34" s="39">
        <f t="shared" si="10"/>
        <v>79025553.862452</v>
      </c>
      <c r="X34" s="39"/>
      <c r="Y34" s="42">
        <f t="shared" si="4"/>
        <v>79025553.862452</v>
      </c>
      <c r="Z34" s="39"/>
      <c r="AA34" s="39">
        <v>79025553.862452</v>
      </c>
      <c r="AB34" s="39"/>
      <c r="AC34" s="42">
        <f t="shared" si="11"/>
        <v>0</v>
      </c>
      <c r="AD34" s="39"/>
      <c r="AE34" s="39"/>
      <c r="AF34" s="39"/>
      <c r="AG34" s="39"/>
      <c r="AH34" s="39"/>
      <c r="AI34" s="39"/>
      <c r="AJ34" s="39"/>
      <c r="AK34" s="43">
        <f t="shared" si="5"/>
        <v>316051746.454763</v>
      </c>
      <c r="AM34" s="45"/>
    </row>
    <row r="35" spans="1:39" ht="37.5" x14ac:dyDescent="0.3">
      <c r="A35" s="36">
        <f t="shared" si="6"/>
        <v>26</v>
      </c>
      <c r="B35" s="36"/>
      <c r="C35" s="47" t="s">
        <v>92</v>
      </c>
      <c r="D35" s="37">
        <v>270020</v>
      </c>
      <c r="E35" s="38">
        <v>2141005</v>
      </c>
      <c r="F35" s="38">
        <v>1</v>
      </c>
      <c r="G35" s="39">
        <f t="shared" si="7"/>
        <v>34669331.210000001</v>
      </c>
      <c r="H35" s="39">
        <v>32065597.469999999</v>
      </c>
      <c r="I35" s="40">
        <v>2603733.7400000002</v>
      </c>
      <c r="J35" s="39">
        <f t="shared" si="1"/>
        <v>107171908.90362981</v>
      </c>
      <c r="K35" s="39">
        <f t="shared" si="8"/>
        <v>64220325.043629803</v>
      </c>
      <c r="L35" s="39">
        <v>53063726.543629803</v>
      </c>
      <c r="M35" s="39">
        <v>4979253.7600000007</v>
      </c>
      <c r="N35" s="39">
        <v>6177344.7400000002</v>
      </c>
      <c r="O35" s="39">
        <v>3397528</v>
      </c>
      <c r="P35" s="39">
        <f t="shared" si="2"/>
        <v>39554055.859999999</v>
      </c>
      <c r="Q35" s="39">
        <v>104383.5</v>
      </c>
      <c r="R35" s="39">
        <v>15101940</v>
      </c>
      <c r="S35" s="39">
        <v>24347732.359999999</v>
      </c>
      <c r="T35" s="41"/>
      <c r="U35" s="42">
        <f t="shared" si="12"/>
        <v>141841240.11362982</v>
      </c>
      <c r="V35" s="39">
        <f t="shared" si="9"/>
        <v>38392782.594587997</v>
      </c>
      <c r="W35" s="39">
        <f t="shared" si="10"/>
        <v>38392782.594587997</v>
      </c>
      <c r="X35" s="39"/>
      <c r="Y35" s="42">
        <f t="shared" si="4"/>
        <v>38392782.594587997</v>
      </c>
      <c r="Z35" s="39"/>
      <c r="AA35" s="39">
        <v>38392782.594587997</v>
      </c>
      <c r="AB35" s="39"/>
      <c r="AC35" s="42">
        <f t="shared" si="11"/>
        <v>0</v>
      </c>
      <c r="AD35" s="39"/>
      <c r="AE35" s="39"/>
      <c r="AF35" s="39"/>
      <c r="AG35" s="39"/>
      <c r="AH35" s="39"/>
      <c r="AI35" s="39"/>
      <c r="AJ35" s="39"/>
      <c r="AK35" s="43">
        <f t="shared" si="5"/>
        <v>180234022.7082178</v>
      </c>
      <c r="AM35" s="45"/>
    </row>
    <row r="36" spans="1:39" ht="37.5" x14ac:dyDescent="0.3">
      <c r="A36" s="36">
        <f t="shared" si="6"/>
        <v>27</v>
      </c>
      <c r="B36" s="36"/>
      <c r="C36" s="48" t="s">
        <v>93</v>
      </c>
      <c r="D36" s="37">
        <v>270021</v>
      </c>
      <c r="E36" s="38">
        <v>2101006</v>
      </c>
      <c r="F36" s="38"/>
      <c r="G36" s="39">
        <f t="shared" si="7"/>
        <v>81701359.460000008</v>
      </c>
      <c r="H36" s="39">
        <v>68130405.480000004</v>
      </c>
      <c r="I36" s="40">
        <v>13570953.98</v>
      </c>
      <c r="J36" s="39">
        <f t="shared" si="1"/>
        <v>202933174.29816878</v>
      </c>
      <c r="K36" s="39">
        <f t="shared" si="8"/>
        <v>105204000.3108605</v>
      </c>
      <c r="L36" s="39">
        <v>90655518.930860505</v>
      </c>
      <c r="M36" s="39">
        <v>7622370.0800000001</v>
      </c>
      <c r="N36" s="39">
        <v>6926111.2999999998</v>
      </c>
      <c r="O36" s="39">
        <v>37200732.177308254</v>
      </c>
      <c r="P36" s="39">
        <f t="shared" si="2"/>
        <v>60528441.810000017</v>
      </c>
      <c r="Q36" s="39">
        <v>601907.62000001222</v>
      </c>
      <c r="R36" s="39">
        <v>26243935.59</v>
      </c>
      <c r="S36" s="39">
        <v>33682598.600000001</v>
      </c>
      <c r="T36" s="41"/>
      <c r="U36" s="42">
        <f t="shared" si="12"/>
        <v>284634533.75816882</v>
      </c>
      <c r="V36" s="39">
        <f t="shared" si="9"/>
        <v>102555939.25214799</v>
      </c>
      <c r="W36" s="39">
        <f t="shared" si="10"/>
        <v>102555939.25214799</v>
      </c>
      <c r="X36" s="39">
        <v>23779906.788399998</v>
      </c>
      <c r="Y36" s="42">
        <f t="shared" si="4"/>
        <v>78776032.463747993</v>
      </c>
      <c r="Z36" s="39"/>
      <c r="AA36" s="39">
        <v>78776032.463747993</v>
      </c>
      <c r="AB36" s="39"/>
      <c r="AC36" s="42">
        <f t="shared" si="11"/>
        <v>23779906.788399998</v>
      </c>
      <c r="AD36" s="39"/>
      <c r="AE36" s="39"/>
      <c r="AF36" s="39"/>
      <c r="AG36" s="39"/>
      <c r="AH36" s="39"/>
      <c r="AI36" s="39"/>
      <c r="AJ36" s="39"/>
      <c r="AK36" s="43">
        <f t="shared" si="5"/>
        <v>387190473.01031679</v>
      </c>
      <c r="AM36" s="45"/>
    </row>
    <row r="37" spans="1:39" ht="37.5" x14ac:dyDescent="0.3">
      <c r="A37" s="36">
        <f t="shared" si="6"/>
        <v>28</v>
      </c>
      <c r="B37" s="36"/>
      <c r="C37" s="47" t="s">
        <v>94</v>
      </c>
      <c r="D37" s="37">
        <v>270022</v>
      </c>
      <c r="E37" s="38">
        <v>2101007</v>
      </c>
      <c r="F37" s="38">
        <v>1</v>
      </c>
      <c r="G37" s="39">
        <f t="shared" si="7"/>
        <v>134086022.88000001</v>
      </c>
      <c r="H37" s="39">
        <v>130057753.11000001</v>
      </c>
      <c r="I37" s="40">
        <v>4028269.7699999996</v>
      </c>
      <c r="J37" s="39">
        <f t="shared" si="1"/>
        <v>98054606.319529906</v>
      </c>
      <c r="K37" s="39">
        <f t="shared" si="8"/>
        <v>66813774.929529905</v>
      </c>
      <c r="L37" s="39">
        <v>43673015.034937903</v>
      </c>
      <c r="M37" s="39">
        <v>19773343.954592001</v>
      </c>
      <c r="N37" s="39">
        <v>3367415.94</v>
      </c>
      <c r="O37" s="39">
        <v>3992850.13</v>
      </c>
      <c r="P37" s="39">
        <f t="shared" si="2"/>
        <v>27247981.259999998</v>
      </c>
      <c r="Q37" s="39">
        <v>2439058.1599999992</v>
      </c>
      <c r="R37" s="39">
        <v>11742837.060000001</v>
      </c>
      <c r="S37" s="39">
        <v>13066086.039999999</v>
      </c>
      <c r="T37" s="41"/>
      <c r="U37" s="42">
        <f t="shared" si="12"/>
        <v>232140629.19952992</v>
      </c>
      <c r="V37" s="39">
        <f t="shared" si="9"/>
        <v>36115820.265600003</v>
      </c>
      <c r="W37" s="39">
        <f t="shared" si="10"/>
        <v>36115820.265600003</v>
      </c>
      <c r="X37" s="39"/>
      <c r="Y37" s="42">
        <f t="shared" si="4"/>
        <v>36115820.265600003</v>
      </c>
      <c r="Z37" s="39"/>
      <c r="AA37" s="39">
        <v>36115820.265600003</v>
      </c>
      <c r="AB37" s="39"/>
      <c r="AC37" s="42">
        <f t="shared" si="11"/>
        <v>0</v>
      </c>
      <c r="AD37" s="39"/>
      <c r="AE37" s="39"/>
      <c r="AF37" s="39"/>
      <c r="AG37" s="39"/>
      <c r="AH37" s="39"/>
      <c r="AI37" s="39"/>
      <c r="AJ37" s="39"/>
      <c r="AK37" s="43">
        <f t="shared" si="5"/>
        <v>268256449.46512991</v>
      </c>
      <c r="AM37" s="45"/>
    </row>
    <row r="38" spans="1:39" ht="37.5" x14ac:dyDescent="0.3">
      <c r="A38" s="36">
        <f t="shared" si="6"/>
        <v>29</v>
      </c>
      <c r="B38" s="36"/>
      <c r="C38" s="47" t="s">
        <v>95</v>
      </c>
      <c r="D38" s="37">
        <v>270023</v>
      </c>
      <c r="E38" s="38">
        <v>2101008</v>
      </c>
      <c r="F38" s="38"/>
      <c r="G38" s="39">
        <f t="shared" si="7"/>
        <v>49021141.93</v>
      </c>
      <c r="H38" s="39">
        <v>49021141.93</v>
      </c>
      <c r="I38" s="40"/>
      <c r="J38" s="39">
        <f t="shared" si="1"/>
        <v>55730367.254000001</v>
      </c>
      <c r="K38" s="39">
        <f t="shared" si="8"/>
        <v>31120066.439999998</v>
      </c>
      <c r="L38" s="39">
        <v>18188248.909999996</v>
      </c>
      <c r="M38" s="39">
        <v>10895178.449999999</v>
      </c>
      <c r="N38" s="39">
        <v>2036639.08</v>
      </c>
      <c r="O38" s="39">
        <v>719007.39000000013</v>
      </c>
      <c r="P38" s="39">
        <f t="shared" si="2"/>
        <v>23891293.424000002</v>
      </c>
      <c r="Q38" s="39">
        <v>8142154.0040000007</v>
      </c>
      <c r="R38" s="39">
        <v>9861566.8200000003</v>
      </c>
      <c r="S38" s="39">
        <v>5887572.5999999996</v>
      </c>
      <c r="T38" s="41"/>
      <c r="U38" s="42">
        <f t="shared" si="12"/>
        <v>104751509.184</v>
      </c>
      <c r="V38" s="39">
        <f t="shared" si="9"/>
        <v>15276093.820000041</v>
      </c>
      <c r="W38" s="39">
        <f t="shared" si="10"/>
        <v>15276093.820000041</v>
      </c>
      <c r="X38" s="39"/>
      <c r="Y38" s="42">
        <f t="shared" si="4"/>
        <v>15276093.820000041</v>
      </c>
      <c r="Z38" s="39"/>
      <c r="AA38" s="39">
        <v>15276093.820000041</v>
      </c>
      <c r="AB38" s="39"/>
      <c r="AC38" s="42">
        <f t="shared" si="11"/>
        <v>0</v>
      </c>
      <c r="AD38" s="39"/>
      <c r="AE38" s="39"/>
      <c r="AF38" s="39"/>
      <c r="AG38" s="39"/>
      <c r="AH38" s="39"/>
      <c r="AI38" s="39"/>
      <c r="AJ38" s="39"/>
      <c r="AK38" s="43">
        <f t="shared" si="5"/>
        <v>120027603.00400004</v>
      </c>
      <c r="AM38" s="45"/>
    </row>
    <row r="39" spans="1:39" ht="37.5" x14ac:dyDescent="0.3">
      <c r="A39" s="36">
        <f t="shared" si="6"/>
        <v>30</v>
      </c>
      <c r="B39" s="36"/>
      <c r="C39" s="47" t="s">
        <v>96</v>
      </c>
      <c r="D39" s="37">
        <v>270024</v>
      </c>
      <c r="E39" s="38">
        <v>2101011</v>
      </c>
      <c r="F39" s="38">
        <v>1</v>
      </c>
      <c r="G39" s="39">
        <f t="shared" si="7"/>
        <v>213753629.82000002</v>
      </c>
      <c r="H39" s="39">
        <v>205709744.52000001</v>
      </c>
      <c r="I39" s="40">
        <v>8043885.3000000007</v>
      </c>
      <c r="J39" s="39">
        <f t="shared" si="1"/>
        <v>285234518.48518002</v>
      </c>
      <c r="K39" s="39">
        <f t="shared" si="8"/>
        <v>164306247.87518001</v>
      </c>
      <c r="L39" s="39">
        <v>142744071.57517999</v>
      </c>
      <c r="M39" s="39">
        <v>13669009.120000001</v>
      </c>
      <c r="N39" s="39">
        <v>7893167.1799999997</v>
      </c>
      <c r="O39" s="39">
        <v>4431094.78</v>
      </c>
      <c r="P39" s="39">
        <f t="shared" si="2"/>
        <v>116497175.83000001</v>
      </c>
      <c r="Q39" s="39">
        <v>2781074.2500000098</v>
      </c>
      <c r="R39" s="39">
        <v>53890194.18</v>
      </c>
      <c r="S39" s="39">
        <v>59825907.399999999</v>
      </c>
      <c r="T39" s="41"/>
      <c r="U39" s="42">
        <f t="shared" si="12"/>
        <v>498988148.30518007</v>
      </c>
      <c r="V39" s="39">
        <f t="shared" si="9"/>
        <v>89430104.747087985</v>
      </c>
      <c r="W39" s="39">
        <f t="shared" si="10"/>
        <v>89430104.747087985</v>
      </c>
      <c r="X39" s="39"/>
      <c r="Y39" s="42">
        <f t="shared" si="4"/>
        <v>89430104.747087985</v>
      </c>
      <c r="Z39" s="39"/>
      <c r="AA39" s="39">
        <v>89430104.747087985</v>
      </c>
      <c r="AB39" s="39"/>
      <c r="AC39" s="42">
        <f t="shared" si="11"/>
        <v>0</v>
      </c>
      <c r="AD39" s="39"/>
      <c r="AE39" s="39"/>
      <c r="AF39" s="39"/>
      <c r="AG39" s="39"/>
      <c r="AH39" s="39"/>
      <c r="AI39" s="39"/>
      <c r="AJ39" s="39"/>
      <c r="AK39" s="43">
        <f t="shared" si="5"/>
        <v>588418253.05226803</v>
      </c>
      <c r="AM39" s="45"/>
    </row>
    <row r="40" spans="1:39" ht="37.5" x14ac:dyDescent="0.3">
      <c r="A40" s="36">
        <f t="shared" si="6"/>
        <v>31</v>
      </c>
      <c r="B40" s="36"/>
      <c r="C40" s="47" t="s">
        <v>97</v>
      </c>
      <c r="D40" s="37">
        <v>270025</v>
      </c>
      <c r="E40" s="38">
        <v>2101015</v>
      </c>
      <c r="F40" s="38"/>
      <c r="G40" s="39">
        <f t="shared" si="7"/>
        <v>66863938.589999996</v>
      </c>
      <c r="H40" s="39">
        <v>57316246.599999994</v>
      </c>
      <c r="I40" s="40">
        <v>9547691.9900000002</v>
      </c>
      <c r="J40" s="39">
        <f t="shared" si="1"/>
        <v>90190485.421246096</v>
      </c>
      <c r="K40" s="39">
        <f t="shared" si="8"/>
        <v>48803540.421246096</v>
      </c>
      <c r="L40" s="39">
        <v>30809947.387258898</v>
      </c>
      <c r="M40" s="39">
        <v>16439406.863987198</v>
      </c>
      <c r="N40" s="39">
        <v>1554186.17</v>
      </c>
      <c r="O40" s="39">
        <v>1396630</v>
      </c>
      <c r="P40" s="39">
        <f t="shared" si="2"/>
        <v>39990315</v>
      </c>
      <c r="Q40" s="39">
        <v>15459471.199999999</v>
      </c>
      <c r="R40" s="39">
        <v>13483875</v>
      </c>
      <c r="S40" s="39">
        <v>11046968.799999999</v>
      </c>
      <c r="T40" s="41"/>
      <c r="U40" s="42">
        <f t="shared" si="12"/>
        <v>157054424.01124609</v>
      </c>
      <c r="V40" s="39">
        <f t="shared" si="9"/>
        <v>14251325.76</v>
      </c>
      <c r="W40" s="39">
        <f t="shared" si="10"/>
        <v>14251325.76</v>
      </c>
      <c r="X40" s="39"/>
      <c r="Y40" s="42">
        <f t="shared" si="4"/>
        <v>14251325.76</v>
      </c>
      <c r="Z40" s="39"/>
      <c r="AA40" s="39">
        <v>14251325.76</v>
      </c>
      <c r="AB40" s="39"/>
      <c r="AC40" s="42">
        <f t="shared" si="11"/>
        <v>0</v>
      </c>
      <c r="AD40" s="39"/>
      <c r="AE40" s="39"/>
      <c r="AF40" s="39"/>
      <c r="AG40" s="39"/>
      <c r="AH40" s="39"/>
      <c r="AI40" s="39"/>
      <c r="AJ40" s="39"/>
      <c r="AK40" s="43">
        <f t="shared" si="5"/>
        <v>171305749.77124608</v>
      </c>
      <c r="AM40" s="45"/>
    </row>
    <row r="41" spans="1:39" ht="37.5" x14ac:dyDescent="0.3">
      <c r="A41" s="36">
        <f t="shared" si="6"/>
        <v>32</v>
      </c>
      <c r="B41" s="36"/>
      <c r="C41" s="48" t="s">
        <v>98</v>
      </c>
      <c r="D41" s="37">
        <v>270026</v>
      </c>
      <c r="E41" s="38">
        <v>2101016</v>
      </c>
      <c r="F41" s="38">
        <v>1</v>
      </c>
      <c r="G41" s="39">
        <f t="shared" si="7"/>
        <v>53766527.200000003</v>
      </c>
      <c r="H41" s="39">
        <v>49969765.32</v>
      </c>
      <c r="I41" s="40">
        <v>3796761.88</v>
      </c>
      <c r="J41" s="39">
        <f t="shared" si="1"/>
        <v>100698384.66030979</v>
      </c>
      <c r="K41" s="39">
        <f t="shared" si="8"/>
        <v>63489086.160309799</v>
      </c>
      <c r="L41" s="39">
        <v>52275118.640309796</v>
      </c>
      <c r="M41" s="39">
        <v>6197270.8799999999</v>
      </c>
      <c r="N41" s="39">
        <v>5016696.6399999997</v>
      </c>
      <c r="O41" s="39">
        <v>2430364.5</v>
      </c>
      <c r="P41" s="39">
        <f t="shared" si="2"/>
        <v>34778934</v>
      </c>
      <c r="Q41" s="39">
        <v>19014</v>
      </c>
      <c r="R41" s="39">
        <v>14023230</v>
      </c>
      <c r="S41" s="39">
        <v>20736690</v>
      </c>
      <c r="T41" s="41"/>
      <c r="U41" s="42">
        <f t="shared" si="12"/>
        <v>154464911.86030978</v>
      </c>
      <c r="V41" s="39">
        <f t="shared" si="9"/>
        <v>37114931.700000003</v>
      </c>
      <c r="W41" s="39">
        <f t="shared" si="10"/>
        <v>37114931.700000003</v>
      </c>
      <c r="X41" s="39"/>
      <c r="Y41" s="42">
        <f t="shared" si="4"/>
        <v>37114931.700000003</v>
      </c>
      <c r="Z41" s="39"/>
      <c r="AA41" s="39">
        <v>37114931.700000003</v>
      </c>
      <c r="AB41" s="39"/>
      <c r="AC41" s="42">
        <f t="shared" si="11"/>
        <v>0</v>
      </c>
      <c r="AD41" s="39"/>
      <c r="AE41" s="39"/>
      <c r="AF41" s="39"/>
      <c r="AG41" s="39"/>
      <c r="AH41" s="39"/>
      <c r="AI41" s="39"/>
      <c r="AJ41" s="39"/>
      <c r="AK41" s="43">
        <f t="shared" si="5"/>
        <v>191579843.56030977</v>
      </c>
      <c r="AM41" s="45"/>
    </row>
    <row r="42" spans="1:39" ht="37.5" x14ac:dyDescent="0.3">
      <c r="A42" s="36">
        <f t="shared" si="6"/>
        <v>33</v>
      </c>
      <c r="B42" s="36"/>
      <c r="C42" s="47" t="s">
        <v>99</v>
      </c>
      <c r="D42" s="37">
        <v>270027</v>
      </c>
      <c r="E42" s="38">
        <v>2107018</v>
      </c>
      <c r="F42" s="38"/>
      <c r="G42" s="39">
        <f t="shared" si="7"/>
        <v>0</v>
      </c>
      <c r="H42" s="39"/>
      <c r="I42" s="40"/>
      <c r="J42" s="39">
        <f t="shared" si="1"/>
        <v>106079456</v>
      </c>
      <c r="K42" s="39">
        <f t="shared" si="8"/>
        <v>0</v>
      </c>
      <c r="L42" s="39"/>
      <c r="M42" s="39"/>
      <c r="N42" s="39"/>
      <c r="O42" s="39"/>
      <c r="P42" s="39">
        <f t="shared" si="2"/>
        <v>106079456</v>
      </c>
      <c r="Q42" s="39">
        <v>106079456</v>
      </c>
      <c r="R42" s="39">
        <v>0</v>
      </c>
      <c r="S42" s="39"/>
      <c r="T42" s="41"/>
      <c r="U42" s="42">
        <f t="shared" si="12"/>
        <v>106079456</v>
      </c>
      <c r="V42" s="39">
        <f t="shared" si="9"/>
        <v>0</v>
      </c>
      <c r="W42" s="39">
        <f t="shared" si="10"/>
        <v>0</v>
      </c>
      <c r="X42" s="39"/>
      <c r="Y42" s="42">
        <f t="shared" si="4"/>
        <v>0</v>
      </c>
      <c r="Z42" s="39"/>
      <c r="AA42" s="39"/>
      <c r="AB42" s="39"/>
      <c r="AC42" s="42">
        <f t="shared" si="11"/>
        <v>0</v>
      </c>
      <c r="AD42" s="39"/>
      <c r="AE42" s="39"/>
      <c r="AF42" s="39"/>
      <c r="AG42" s="39"/>
      <c r="AH42" s="39"/>
      <c r="AI42" s="39"/>
      <c r="AJ42" s="39"/>
      <c r="AK42" s="43">
        <f t="shared" si="5"/>
        <v>106079456</v>
      </c>
      <c r="AM42" s="45"/>
    </row>
    <row r="43" spans="1:39" ht="37.5" x14ac:dyDescent="0.3">
      <c r="A43" s="36">
        <f t="shared" si="6"/>
        <v>34</v>
      </c>
      <c r="B43" s="36"/>
      <c r="C43" s="47" t="s">
        <v>100</v>
      </c>
      <c r="D43" s="37">
        <v>270028</v>
      </c>
      <c r="E43" s="38">
        <v>2107019</v>
      </c>
      <c r="F43" s="38"/>
      <c r="G43" s="39">
        <f t="shared" si="7"/>
        <v>0</v>
      </c>
      <c r="H43" s="39"/>
      <c r="I43" s="40"/>
      <c r="J43" s="39">
        <f t="shared" si="1"/>
        <v>81027130.799999997</v>
      </c>
      <c r="K43" s="39">
        <f t="shared" si="8"/>
        <v>0</v>
      </c>
      <c r="L43" s="39"/>
      <c r="M43" s="39"/>
      <c r="N43" s="39"/>
      <c r="O43" s="39"/>
      <c r="P43" s="39">
        <f t="shared" si="2"/>
        <v>81027130.799999997</v>
      </c>
      <c r="Q43" s="39">
        <v>81027130.799999997</v>
      </c>
      <c r="R43" s="39">
        <v>0</v>
      </c>
      <c r="S43" s="39"/>
      <c r="T43" s="41"/>
      <c r="U43" s="42">
        <f t="shared" si="12"/>
        <v>81027130.799999997</v>
      </c>
      <c r="V43" s="39">
        <f t="shared" si="9"/>
        <v>0</v>
      </c>
      <c r="W43" s="39">
        <f t="shared" si="10"/>
        <v>0</v>
      </c>
      <c r="X43" s="39"/>
      <c r="Y43" s="42">
        <f t="shared" si="4"/>
        <v>0</v>
      </c>
      <c r="Z43" s="39"/>
      <c r="AA43" s="39"/>
      <c r="AB43" s="39"/>
      <c r="AC43" s="42">
        <f t="shared" si="11"/>
        <v>0</v>
      </c>
      <c r="AD43" s="39"/>
      <c r="AE43" s="39"/>
      <c r="AF43" s="39"/>
      <c r="AG43" s="39"/>
      <c r="AH43" s="39"/>
      <c r="AI43" s="39"/>
      <c r="AJ43" s="39"/>
      <c r="AK43" s="43">
        <f t="shared" si="5"/>
        <v>81027130.799999997</v>
      </c>
      <c r="AM43" s="45"/>
    </row>
    <row r="44" spans="1:39" ht="56.25" x14ac:dyDescent="0.3">
      <c r="A44" s="36">
        <f t="shared" si="6"/>
        <v>35</v>
      </c>
      <c r="B44" s="36"/>
      <c r="C44" s="48" t="s">
        <v>101</v>
      </c>
      <c r="D44" s="37">
        <v>270030</v>
      </c>
      <c r="E44" s="38">
        <v>2107802</v>
      </c>
      <c r="F44" s="38"/>
      <c r="G44" s="39">
        <f t="shared" si="7"/>
        <v>0</v>
      </c>
      <c r="H44" s="39"/>
      <c r="I44" s="40"/>
      <c r="J44" s="39">
        <f t="shared" si="1"/>
        <v>84011799.200000003</v>
      </c>
      <c r="K44" s="39">
        <f t="shared" si="8"/>
        <v>0</v>
      </c>
      <c r="L44" s="39"/>
      <c r="M44" s="39"/>
      <c r="N44" s="39"/>
      <c r="O44" s="39"/>
      <c r="P44" s="39">
        <f t="shared" si="2"/>
        <v>84011799.200000003</v>
      </c>
      <c r="Q44" s="39">
        <v>84011799.200000003</v>
      </c>
      <c r="R44" s="39">
        <v>0</v>
      </c>
      <c r="S44" s="39"/>
      <c r="T44" s="41"/>
      <c r="U44" s="42">
        <f t="shared" si="12"/>
        <v>84011799.200000003</v>
      </c>
      <c r="V44" s="39">
        <f t="shared" si="9"/>
        <v>0</v>
      </c>
      <c r="W44" s="39">
        <f t="shared" si="10"/>
        <v>0</v>
      </c>
      <c r="X44" s="39"/>
      <c r="Y44" s="42">
        <f t="shared" si="4"/>
        <v>0</v>
      </c>
      <c r="Z44" s="39"/>
      <c r="AA44" s="39"/>
      <c r="AB44" s="39"/>
      <c r="AC44" s="42">
        <f t="shared" si="11"/>
        <v>0</v>
      </c>
      <c r="AD44" s="39"/>
      <c r="AE44" s="39"/>
      <c r="AF44" s="39"/>
      <c r="AG44" s="39"/>
      <c r="AH44" s="39"/>
      <c r="AI44" s="39"/>
      <c r="AJ44" s="39"/>
      <c r="AK44" s="43">
        <f t="shared" si="5"/>
        <v>84011799.200000003</v>
      </c>
      <c r="AM44" s="45"/>
    </row>
    <row r="45" spans="1:39" ht="37.5" x14ac:dyDescent="0.3">
      <c r="A45" s="36">
        <f t="shared" si="6"/>
        <v>36</v>
      </c>
      <c r="B45" s="36"/>
      <c r="C45" s="48" t="s">
        <v>102</v>
      </c>
      <c r="D45" s="37">
        <v>270035</v>
      </c>
      <c r="E45" s="38">
        <v>2201001</v>
      </c>
      <c r="F45" s="38"/>
      <c r="G45" s="39">
        <f t="shared" si="7"/>
        <v>121208947.26000001</v>
      </c>
      <c r="H45" s="39">
        <v>116917063.97</v>
      </c>
      <c r="I45" s="40">
        <v>4291883.29</v>
      </c>
      <c r="J45" s="39">
        <f t="shared" si="1"/>
        <v>75940800.007043183</v>
      </c>
      <c r="K45" s="39">
        <f t="shared" si="8"/>
        <v>61108219.407043189</v>
      </c>
      <c r="L45" s="39">
        <v>1275307.8770432002</v>
      </c>
      <c r="M45" s="39">
        <v>59832911.529999986</v>
      </c>
      <c r="N45" s="39"/>
      <c r="O45" s="39">
        <v>960370</v>
      </c>
      <c r="P45" s="39">
        <f t="shared" si="2"/>
        <v>13872210.6</v>
      </c>
      <c r="Q45" s="39">
        <v>0</v>
      </c>
      <c r="R45" s="39">
        <v>13872210.6</v>
      </c>
      <c r="S45" s="39"/>
      <c r="T45" s="41"/>
      <c r="U45" s="42">
        <f t="shared" si="12"/>
        <v>197149747.26704317</v>
      </c>
      <c r="V45" s="39">
        <f t="shared" si="9"/>
        <v>18797256.610271998</v>
      </c>
      <c r="W45" s="39">
        <f t="shared" si="10"/>
        <v>18797256.610271998</v>
      </c>
      <c r="X45" s="39"/>
      <c r="Y45" s="42">
        <f t="shared" si="4"/>
        <v>18797256.610271998</v>
      </c>
      <c r="Z45" s="39"/>
      <c r="AA45" s="39">
        <v>18797256.610271998</v>
      </c>
      <c r="AB45" s="39"/>
      <c r="AC45" s="42">
        <f t="shared" si="11"/>
        <v>0</v>
      </c>
      <c r="AD45" s="39"/>
      <c r="AE45" s="39"/>
      <c r="AF45" s="39"/>
      <c r="AG45" s="39"/>
      <c r="AH45" s="39"/>
      <c r="AI45" s="39"/>
      <c r="AJ45" s="39"/>
      <c r="AK45" s="43">
        <f t="shared" si="5"/>
        <v>215947003.87731516</v>
      </c>
      <c r="AM45" s="45"/>
    </row>
    <row r="46" spans="1:39" ht="42" customHeight="1" x14ac:dyDescent="0.3">
      <c r="A46" s="36">
        <f t="shared" si="6"/>
        <v>37</v>
      </c>
      <c r="B46" s="36"/>
      <c r="C46" s="48" t="s">
        <v>103</v>
      </c>
      <c r="D46" s="37">
        <v>270036</v>
      </c>
      <c r="E46" s="38">
        <v>2201003</v>
      </c>
      <c r="F46" s="38"/>
      <c r="G46" s="39">
        <f t="shared" si="7"/>
        <v>73777024.969999999</v>
      </c>
      <c r="H46" s="39">
        <v>68819297.870000005</v>
      </c>
      <c r="I46" s="40">
        <v>4957727.1000000006</v>
      </c>
      <c r="J46" s="39">
        <f t="shared" si="1"/>
        <v>83798433.372235999</v>
      </c>
      <c r="K46" s="39">
        <f t="shared" si="8"/>
        <v>54388293.272235997</v>
      </c>
      <c r="L46" s="39">
        <v>2137589.9075440001</v>
      </c>
      <c r="M46" s="39">
        <v>52250703.364691995</v>
      </c>
      <c r="N46" s="39"/>
      <c r="O46" s="39">
        <v>3121977.4</v>
      </c>
      <c r="P46" s="39">
        <f t="shared" si="2"/>
        <v>26288162.699999999</v>
      </c>
      <c r="Q46" s="39">
        <v>0</v>
      </c>
      <c r="R46" s="39">
        <v>26288162.699999999</v>
      </c>
      <c r="S46" s="39"/>
      <c r="T46" s="41"/>
      <c r="U46" s="42">
        <f t="shared" si="12"/>
        <v>157575458.34223598</v>
      </c>
      <c r="V46" s="39">
        <f t="shared" si="9"/>
        <v>35927882.921159998</v>
      </c>
      <c r="W46" s="39">
        <f t="shared" si="10"/>
        <v>35927882.921159998</v>
      </c>
      <c r="X46" s="39"/>
      <c r="Y46" s="42">
        <f t="shared" si="4"/>
        <v>35927882.921159998</v>
      </c>
      <c r="Z46" s="39"/>
      <c r="AA46" s="39">
        <v>35927882.921159998</v>
      </c>
      <c r="AB46" s="39"/>
      <c r="AC46" s="42">
        <f t="shared" si="11"/>
        <v>0</v>
      </c>
      <c r="AD46" s="39"/>
      <c r="AE46" s="39"/>
      <c r="AF46" s="39"/>
      <c r="AG46" s="39"/>
      <c r="AH46" s="39"/>
      <c r="AI46" s="39"/>
      <c r="AJ46" s="39"/>
      <c r="AK46" s="43">
        <f t="shared" si="5"/>
        <v>193503341.26339597</v>
      </c>
      <c r="AM46" s="45"/>
    </row>
    <row r="47" spans="1:39" ht="37.5" x14ac:dyDescent="0.3">
      <c r="A47" s="36">
        <f t="shared" si="6"/>
        <v>38</v>
      </c>
      <c r="B47" s="36"/>
      <c r="C47" s="48" t="s">
        <v>104</v>
      </c>
      <c r="D47" s="37">
        <v>270037</v>
      </c>
      <c r="E47" s="38">
        <v>2201017</v>
      </c>
      <c r="F47" s="38">
        <v>1</v>
      </c>
      <c r="G47" s="39">
        <f>H47+I47</f>
        <v>96166130.449999988</v>
      </c>
      <c r="H47" s="39">
        <v>92411157.179999992</v>
      </c>
      <c r="I47" s="40">
        <v>3754973.2700000005</v>
      </c>
      <c r="J47" s="39">
        <f t="shared" si="1"/>
        <v>81655757.842284799</v>
      </c>
      <c r="K47" s="39">
        <f t="shared" si="8"/>
        <v>53037011.392284796</v>
      </c>
      <c r="L47" s="39">
        <v>826051.69308480003</v>
      </c>
      <c r="M47" s="39">
        <v>52210959.699199997</v>
      </c>
      <c r="N47" s="39"/>
      <c r="O47" s="39">
        <v>4600024.4000000004</v>
      </c>
      <c r="P47" s="39">
        <f t="shared" si="2"/>
        <v>24018722.050000001</v>
      </c>
      <c r="Q47" s="39">
        <v>6759362.0499999998</v>
      </c>
      <c r="R47" s="39">
        <v>17259360</v>
      </c>
      <c r="S47" s="39"/>
      <c r="T47" s="41"/>
      <c r="U47" s="42">
        <f t="shared" si="12"/>
        <v>177821888.29228479</v>
      </c>
      <c r="V47" s="39">
        <f t="shared" si="9"/>
        <v>15623685</v>
      </c>
      <c r="W47" s="39">
        <f t="shared" si="10"/>
        <v>15623685</v>
      </c>
      <c r="X47" s="39"/>
      <c r="Y47" s="42">
        <f t="shared" si="4"/>
        <v>15623685</v>
      </c>
      <c r="Z47" s="39"/>
      <c r="AA47" s="39">
        <v>15623685</v>
      </c>
      <c r="AB47" s="39"/>
      <c r="AC47" s="42">
        <f t="shared" si="11"/>
        <v>0</v>
      </c>
      <c r="AD47" s="39"/>
      <c r="AE47" s="39"/>
      <c r="AF47" s="39"/>
      <c r="AG47" s="39"/>
      <c r="AH47" s="39"/>
      <c r="AI47" s="39"/>
      <c r="AJ47" s="39"/>
      <c r="AK47" s="43">
        <f t="shared" si="5"/>
        <v>193445573.29228479</v>
      </c>
      <c r="AM47" s="45"/>
    </row>
    <row r="48" spans="1:39" ht="37.5" x14ac:dyDescent="0.3">
      <c r="A48" s="36">
        <f t="shared" si="6"/>
        <v>39</v>
      </c>
      <c r="B48" s="36"/>
      <c r="C48" s="48" t="s">
        <v>105</v>
      </c>
      <c r="D48" s="37">
        <v>270039</v>
      </c>
      <c r="E48" s="38">
        <v>2207022</v>
      </c>
      <c r="F48" s="38"/>
      <c r="G48" s="39">
        <f t="shared" si="7"/>
        <v>0</v>
      </c>
      <c r="H48" s="39"/>
      <c r="I48" s="40"/>
      <c r="J48" s="39">
        <f t="shared" si="1"/>
        <v>81186369.599999994</v>
      </c>
      <c r="K48" s="39">
        <f t="shared" si="8"/>
        <v>0</v>
      </c>
      <c r="L48" s="39"/>
      <c r="M48" s="39"/>
      <c r="N48" s="39"/>
      <c r="O48" s="39"/>
      <c r="P48" s="39">
        <f t="shared" si="2"/>
        <v>81186369.599999994</v>
      </c>
      <c r="Q48" s="39">
        <v>81186369.599999994</v>
      </c>
      <c r="R48" s="39">
        <v>0</v>
      </c>
      <c r="S48" s="39"/>
      <c r="T48" s="41"/>
      <c r="U48" s="42">
        <f t="shared" si="12"/>
        <v>81186369.599999994</v>
      </c>
      <c r="V48" s="39">
        <f t="shared" si="9"/>
        <v>0</v>
      </c>
      <c r="W48" s="39">
        <f t="shared" si="10"/>
        <v>0</v>
      </c>
      <c r="X48" s="39"/>
      <c r="Y48" s="42">
        <f t="shared" si="4"/>
        <v>0</v>
      </c>
      <c r="Z48" s="39"/>
      <c r="AA48" s="39"/>
      <c r="AB48" s="39"/>
      <c r="AC48" s="42">
        <f t="shared" si="11"/>
        <v>0</v>
      </c>
      <c r="AD48" s="39"/>
      <c r="AE48" s="39"/>
      <c r="AF48" s="39"/>
      <c r="AG48" s="39"/>
      <c r="AH48" s="39"/>
      <c r="AI48" s="39"/>
      <c r="AJ48" s="39"/>
      <c r="AK48" s="43">
        <f t="shared" si="5"/>
        <v>81186369.599999994</v>
      </c>
      <c r="AM48" s="45"/>
    </row>
    <row r="49" spans="1:39" ht="37.5" x14ac:dyDescent="0.3">
      <c r="A49" s="36">
        <f t="shared" si="6"/>
        <v>40</v>
      </c>
      <c r="B49" s="36"/>
      <c r="C49" s="48" t="s">
        <v>106</v>
      </c>
      <c r="D49" s="37">
        <v>270038</v>
      </c>
      <c r="E49" s="38">
        <v>2201024</v>
      </c>
      <c r="F49" s="38"/>
      <c r="G49" s="39">
        <f t="shared" si="7"/>
        <v>74239960.609999999</v>
      </c>
      <c r="H49" s="39">
        <v>70521207.75</v>
      </c>
      <c r="I49" s="40">
        <v>3718752.8600000003</v>
      </c>
      <c r="J49" s="39">
        <f t="shared" si="1"/>
        <v>64897361.854103997</v>
      </c>
      <c r="K49" s="39">
        <f t="shared" si="8"/>
        <v>53085062.384103999</v>
      </c>
      <c r="L49" s="39">
        <v>688376.41090400005</v>
      </c>
      <c r="M49" s="39">
        <v>52396685.973200001</v>
      </c>
      <c r="N49" s="39"/>
      <c r="O49" s="39">
        <v>855842</v>
      </c>
      <c r="P49" s="39">
        <f t="shared" si="2"/>
        <v>10956457.470000001</v>
      </c>
      <c r="Q49" s="39">
        <v>0</v>
      </c>
      <c r="R49" s="39">
        <v>10956457.470000001</v>
      </c>
      <c r="S49" s="39"/>
      <c r="T49" s="41"/>
      <c r="U49" s="42">
        <f t="shared" si="12"/>
        <v>139137322.464104</v>
      </c>
      <c r="V49" s="39">
        <f t="shared" si="9"/>
        <v>14723508.239999998</v>
      </c>
      <c r="W49" s="39">
        <f t="shared" si="10"/>
        <v>14723508.239999998</v>
      </c>
      <c r="X49" s="39"/>
      <c r="Y49" s="42">
        <f t="shared" si="4"/>
        <v>14723508.239999998</v>
      </c>
      <c r="Z49" s="39"/>
      <c r="AA49" s="39">
        <v>14723508.239999998</v>
      </c>
      <c r="AB49" s="39"/>
      <c r="AC49" s="42">
        <f t="shared" si="11"/>
        <v>0</v>
      </c>
      <c r="AD49" s="39"/>
      <c r="AE49" s="39"/>
      <c r="AF49" s="39"/>
      <c r="AG49" s="39"/>
      <c r="AH49" s="39"/>
      <c r="AI49" s="39"/>
      <c r="AJ49" s="39"/>
      <c r="AK49" s="43">
        <f t="shared" si="5"/>
        <v>153860830.70410401</v>
      </c>
      <c r="AM49" s="45"/>
    </row>
    <row r="50" spans="1:39" ht="37.5" x14ac:dyDescent="0.3">
      <c r="A50" s="36">
        <f t="shared" si="6"/>
        <v>41</v>
      </c>
      <c r="B50" s="36"/>
      <c r="C50" s="48" t="s">
        <v>107</v>
      </c>
      <c r="D50" s="37">
        <v>270042</v>
      </c>
      <c r="E50" s="38">
        <v>4346001</v>
      </c>
      <c r="F50" s="38"/>
      <c r="G50" s="39">
        <f t="shared" si="7"/>
        <v>12392536.299999999</v>
      </c>
      <c r="H50" s="39">
        <v>12392536.299999999</v>
      </c>
      <c r="I50" s="40">
        <v>0</v>
      </c>
      <c r="J50" s="39">
        <f t="shared" si="1"/>
        <v>111969705.38641885</v>
      </c>
      <c r="K50" s="39">
        <f t="shared" si="8"/>
        <v>61423705.208181798</v>
      </c>
      <c r="L50" s="39">
        <v>44667868.773381799</v>
      </c>
      <c r="M50" s="39">
        <v>14607269.534799999</v>
      </c>
      <c r="N50" s="39">
        <v>2148566.9</v>
      </c>
      <c r="O50" s="39">
        <v>7141409.9282370498</v>
      </c>
      <c r="P50" s="39">
        <f t="shared" si="2"/>
        <v>43404590.25</v>
      </c>
      <c r="Q50" s="39">
        <v>14521517.050000001</v>
      </c>
      <c r="R50" s="39">
        <v>19416780</v>
      </c>
      <c r="S50" s="39">
        <v>9466293.1999999993</v>
      </c>
      <c r="T50" s="41"/>
      <c r="U50" s="42">
        <f t="shared" si="12"/>
        <v>124362241.68641885</v>
      </c>
      <c r="V50" s="39">
        <f t="shared" si="9"/>
        <v>389968853.51558799</v>
      </c>
      <c r="W50" s="39">
        <f t="shared" si="10"/>
        <v>287299577.53558797</v>
      </c>
      <c r="X50" s="39">
        <v>260271102.59981999</v>
      </c>
      <c r="Y50" s="42">
        <f t="shared" si="4"/>
        <v>27028474.935767993</v>
      </c>
      <c r="Z50" s="39">
        <v>6296818.5</v>
      </c>
      <c r="AA50" s="39">
        <v>20731656.435767993</v>
      </c>
      <c r="AB50" s="39">
        <v>102669275.98</v>
      </c>
      <c r="AC50" s="42">
        <f t="shared" si="11"/>
        <v>362940378.57981998</v>
      </c>
      <c r="AD50" s="39"/>
      <c r="AE50" s="39"/>
      <c r="AF50" s="39"/>
      <c r="AG50" s="39"/>
      <c r="AH50" s="39"/>
      <c r="AI50" s="39"/>
      <c r="AJ50" s="39">
        <v>37577234.700000003</v>
      </c>
      <c r="AK50" s="43">
        <f t="shared" si="5"/>
        <v>551908329.90200686</v>
      </c>
      <c r="AM50" s="45"/>
    </row>
    <row r="51" spans="1:39" ht="37.5" x14ac:dyDescent="0.3">
      <c r="A51" s="36">
        <f t="shared" si="6"/>
        <v>42</v>
      </c>
      <c r="B51" s="36"/>
      <c r="C51" s="48" t="s">
        <v>108</v>
      </c>
      <c r="D51" s="37">
        <v>270043</v>
      </c>
      <c r="E51" s="38">
        <v>6341001</v>
      </c>
      <c r="F51" s="38"/>
      <c r="G51" s="39">
        <f t="shared" si="7"/>
        <v>1240858.71</v>
      </c>
      <c r="H51" s="39">
        <v>1020761.27</v>
      </c>
      <c r="I51" s="40">
        <v>220097.44</v>
      </c>
      <c r="J51" s="39">
        <f t="shared" si="1"/>
        <v>8514150.1885337606</v>
      </c>
      <c r="K51" s="39">
        <f t="shared" si="8"/>
        <v>4307776.50853376</v>
      </c>
      <c r="L51" s="39">
        <v>3459728.4819497601</v>
      </c>
      <c r="M51" s="39">
        <v>528881.93658400001</v>
      </c>
      <c r="N51" s="39">
        <v>319166.09000000003</v>
      </c>
      <c r="O51" s="39">
        <v>630108</v>
      </c>
      <c r="P51" s="39">
        <f t="shared" si="2"/>
        <v>3576265.6799999997</v>
      </c>
      <c r="Q51" s="39">
        <v>1421087.9999999998</v>
      </c>
      <c r="R51" s="39">
        <v>215742</v>
      </c>
      <c r="S51" s="39">
        <v>1939435.68</v>
      </c>
      <c r="T51" s="41"/>
      <c r="U51" s="42">
        <f t="shared" si="12"/>
        <v>9755008.8985337615</v>
      </c>
      <c r="V51" s="39">
        <f t="shared" si="9"/>
        <v>5275650.24</v>
      </c>
      <c r="W51" s="39">
        <f t="shared" si="10"/>
        <v>5275650.24</v>
      </c>
      <c r="X51" s="39"/>
      <c r="Y51" s="42">
        <f t="shared" si="4"/>
        <v>5275650.24</v>
      </c>
      <c r="Z51" s="39"/>
      <c r="AA51" s="39">
        <v>5275650.24</v>
      </c>
      <c r="AB51" s="39"/>
      <c r="AC51" s="42">
        <f t="shared" si="11"/>
        <v>0</v>
      </c>
      <c r="AD51" s="39"/>
      <c r="AE51" s="39"/>
      <c r="AF51" s="39"/>
      <c r="AG51" s="39"/>
      <c r="AH51" s="39"/>
      <c r="AI51" s="39"/>
      <c r="AJ51" s="39"/>
      <c r="AK51" s="43">
        <f t="shared" si="5"/>
        <v>15030659.138533762</v>
      </c>
      <c r="AM51" s="45"/>
    </row>
    <row r="52" spans="1:39" ht="37.5" x14ac:dyDescent="0.3">
      <c r="A52" s="36">
        <f t="shared" si="6"/>
        <v>43</v>
      </c>
      <c r="B52" s="36"/>
      <c r="C52" s="48" t="s">
        <v>109</v>
      </c>
      <c r="D52" s="37">
        <v>270123</v>
      </c>
      <c r="E52" s="38">
        <v>8156001</v>
      </c>
      <c r="F52" s="38">
        <v>1</v>
      </c>
      <c r="G52" s="39">
        <f t="shared" si="7"/>
        <v>3402660</v>
      </c>
      <c r="H52" s="39">
        <v>2799311.82</v>
      </c>
      <c r="I52" s="40">
        <v>603348.18000000005</v>
      </c>
      <c r="J52" s="39">
        <f t="shared" si="1"/>
        <v>12346855.9094995</v>
      </c>
      <c r="K52" s="39">
        <f t="shared" si="8"/>
        <v>7406940.4794995002</v>
      </c>
      <c r="L52" s="39">
        <v>5943955.9994994998</v>
      </c>
      <c r="M52" s="39">
        <v>1047671.04</v>
      </c>
      <c r="N52" s="39">
        <v>415313.43999999994</v>
      </c>
      <c r="O52" s="39">
        <v>472581</v>
      </c>
      <c r="P52" s="39">
        <f t="shared" si="2"/>
        <v>4467334.43</v>
      </c>
      <c r="Q52" s="39">
        <v>2127662.2999999998</v>
      </c>
      <c r="R52" s="39">
        <v>719499.57000000007</v>
      </c>
      <c r="S52" s="39">
        <v>1620172.5599999996</v>
      </c>
      <c r="T52" s="41"/>
      <c r="U52" s="42">
        <f t="shared" si="12"/>
        <v>15749515.9094995</v>
      </c>
      <c r="V52" s="39">
        <f t="shared" si="9"/>
        <v>0</v>
      </c>
      <c r="W52" s="39">
        <f t="shared" si="10"/>
        <v>0</v>
      </c>
      <c r="X52" s="39"/>
      <c r="Y52" s="42">
        <f t="shared" si="4"/>
        <v>0</v>
      </c>
      <c r="Z52" s="39"/>
      <c r="AA52" s="39"/>
      <c r="AB52" s="39"/>
      <c r="AC52" s="42">
        <f t="shared" si="11"/>
        <v>0</v>
      </c>
      <c r="AD52" s="39"/>
      <c r="AE52" s="39"/>
      <c r="AF52" s="39"/>
      <c r="AG52" s="39"/>
      <c r="AH52" s="39"/>
      <c r="AI52" s="39"/>
      <c r="AJ52" s="39"/>
      <c r="AK52" s="43">
        <f t="shared" si="5"/>
        <v>15749515.9094995</v>
      </c>
      <c r="AM52" s="45"/>
    </row>
    <row r="53" spans="1:39" ht="42" customHeight="1" x14ac:dyDescent="0.3">
      <c r="A53" s="36">
        <f t="shared" si="6"/>
        <v>44</v>
      </c>
      <c r="B53" s="36"/>
      <c r="C53" s="48" t="s">
        <v>110</v>
      </c>
      <c r="D53" s="37">
        <v>270111</v>
      </c>
      <c r="E53" s="38">
        <v>2310001</v>
      </c>
      <c r="F53" s="38"/>
      <c r="G53" s="39">
        <f t="shared" si="7"/>
        <v>0</v>
      </c>
      <c r="H53" s="39"/>
      <c r="I53" s="40"/>
      <c r="J53" s="39">
        <f t="shared" si="1"/>
        <v>0</v>
      </c>
      <c r="K53" s="39">
        <f t="shared" si="8"/>
        <v>0</v>
      </c>
      <c r="L53" s="39"/>
      <c r="M53" s="39"/>
      <c r="N53" s="39"/>
      <c r="O53" s="39"/>
      <c r="P53" s="39">
        <f t="shared" si="2"/>
        <v>0</v>
      </c>
      <c r="Q53" s="39"/>
      <c r="R53" s="39"/>
      <c r="S53" s="39"/>
      <c r="T53" s="41"/>
      <c r="U53" s="42">
        <f t="shared" si="12"/>
        <v>0</v>
      </c>
      <c r="V53" s="39">
        <f t="shared" si="9"/>
        <v>0</v>
      </c>
      <c r="W53" s="39">
        <f t="shared" si="10"/>
        <v>0</v>
      </c>
      <c r="X53" s="39"/>
      <c r="Y53" s="42">
        <f t="shared" si="4"/>
        <v>0</v>
      </c>
      <c r="Z53" s="39"/>
      <c r="AA53" s="39"/>
      <c r="AB53" s="39"/>
      <c r="AC53" s="42">
        <f t="shared" si="11"/>
        <v>0</v>
      </c>
      <c r="AD53" s="39">
        <v>952162127.10000014</v>
      </c>
      <c r="AE53" s="39"/>
      <c r="AF53" s="39"/>
      <c r="AG53" s="39"/>
      <c r="AH53" s="39"/>
      <c r="AI53" s="39"/>
      <c r="AJ53" s="39"/>
      <c r="AK53" s="43">
        <f t="shared" si="5"/>
        <v>952162127.10000014</v>
      </c>
      <c r="AM53" s="45"/>
    </row>
    <row r="54" spans="1:39" x14ac:dyDescent="0.3">
      <c r="A54" s="36">
        <f t="shared" si="6"/>
        <v>45</v>
      </c>
      <c r="B54" s="36"/>
      <c r="C54" s="48" t="s">
        <v>111</v>
      </c>
      <c r="D54" s="37">
        <v>270204</v>
      </c>
      <c r="E54" s="38">
        <v>2138204</v>
      </c>
      <c r="F54" s="38"/>
      <c r="G54" s="39">
        <f>H54+I54</f>
        <v>0</v>
      </c>
      <c r="H54" s="39"/>
      <c r="I54" s="40"/>
      <c r="J54" s="39">
        <f>O54+P54+K54</f>
        <v>0</v>
      </c>
      <c r="K54" s="39">
        <f>L54+M54+N54</f>
        <v>0</v>
      </c>
      <c r="L54" s="39"/>
      <c r="M54" s="39"/>
      <c r="N54" s="39"/>
      <c r="O54" s="39"/>
      <c r="P54" s="39">
        <f t="shared" si="2"/>
        <v>0</v>
      </c>
      <c r="Q54" s="39"/>
      <c r="R54" s="39"/>
      <c r="S54" s="39"/>
      <c r="T54" s="41"/>
      <c r="U54" s="42">
        <f t="shared" si="12"/>
        <v>0</v>
      </c>
      <c r="V54" s="39">
        <f>W54+AB54</f>
        <v>673343.99999999988</v>
      </c>
      <c r="W54" s="39">
        <f>X54+Y54</f>
        <v>673343.99999999988</v>
      </c>
      <c r="X54" s="39"/>
      <c r="Y54" s="42">
        <f>Z54+AA54</f>
        <v>673343.99999999988</v>
      </c>
      <c r="Z54" s="39"/>
      <c r="AA54" s="39">
        <v>673343.99999999988</v>
      </c>
      <c r="AB54" s="39"/>
      <c r="AC54" s="42">
        <f>X54+AB54</f>
        <v>0</v>
      </c>
      <c r="AD54" s="39"/>
      <c r="AE54" s="39"/>
      <c r="AF54" s="39"/>
      <c r="AG54" s="39"/>
      <c r="AH54" s="39"/>
      <c r="AI54" s="39"/>
      <c r="AJ54" s="39"/>
      <c r="AK54" s="43">
        <f t="shared" si="5"/>
        <v>673343.99999999988</v>
      </c>
      <c r="AM54" s="45"/>
    </row>
    <row r="55" spans="1:39" x14ac:dyDescent="0.3">
      <c r="A55" s="36">
        <f t="shared" si="6"/>
        <v>46</v>
      </c>
      <c r="B55" s="36"/>
      <c r="C55" s="48" t="s">
        <v>112</v>
      </c>
      <c r="D55" s="37">
        <v>270157</v>
      </c>
      <c r="E55" s="38">
        <v>2138157</v>
      </c>
      <c r="F55" s="38"/>
      <c r="G55" s="39">
        <f t="shared" si="7"/>
        <v>0</v>
      </c>
      <c r="H55" s="39"/>
      <c r="I55" s="40"/>
      <c r="J55" s="39">
        <f t="shared" si="1"/>
        <v>2701439</v>
      </c>
      <c r="K55" s="39">
        <f t="shared" si="8"/>
        <v>0</v>
      </c>
      <c r="L55" s="39"/>
      <c r="M55" s="39"/>
      <c r="N55" s="39"/>
      <c r="O55" s="39">
        <v>2701439</v>
      </c>
      <c r="P55" s="39">
        <f t="shared" si="2"/>
        <v>0</v>
      </c>
      <c r="Q55" s="39"/>
      <c r="R55" s="39"/>
      <c r="S55" s="39"/>
      <c r="T55" s="41"/>
      <c r="U55" s="42">
        <f t="shared" si="12"/>
        <v>2701439</v>
      </c>
      <c r="V55" s="39">
        <f t="shared" si="9"/>
        <v>0</v>
      </c>
      <c r="W55" s="39">
        <f t="shared" si="10"/>
        <v>0</v>
      </c>
      <c r="X55" s="39"/>
      <c r="Y55" s="42">
        <f t="shared" si="4"/>
        <v>0</v>
      </c>
      <c r="Z55" s="39"/>
      <c r="AA55" s="39"/>
      <c r="AB55" s="39"/>
      <c r="AC55" s="42">
        <f t="shared" si="11"/>
        <v>0</v>
      </c>
      <c r="AD55" s="39"/>
      <c r="AE55" s="39"/>
      <c r="AF55" s="39"/>
      <c r="AG55" s="39"/>
      <c r="AH55" s="39"/>
      <c r="AI55" s="39"/>
      <c r="AJ55" s="39"/>
      <c r="AK55" s="43">
        <f t="shared" si="5"/>
        <v>2701439</v>
      </c>
      <c r="AM55" s="45"/>
    </row>
    <row r="56" spans="1:39" x14ac:dyDescent="0.3">
      <c r="A56" s="36">
        <f t="shared" si="6"/>
        <v>47</v>
      </c>
      <c r="B56" s="36"/>
      <c r="C56" s="48" t="s">
        <v>113</v>
      </c>
      <c r="D56" s="37">
        <v>270141</v>
      </c>
      <c r="E56" s="38">
        <v>2304002</v>
      </c>
      <c r="F56" s="38"/>
      <c r="G56" s="39">
        <f t="shared" si="7"/>
        <v>0</v>
      </c>
      <c r="H56" s="39"/>
      <c r="I56" s="40"/>
      <c r="J56" s="39">
        <f t="shared" si="1"/>
        <v>834820</v>
      </c>
      <c r="K56" s="39">
        <f t="shared" si="8"/>
        <v>0</v>
      </c>
      <c r="L56" s="39"/>
      <c r="M56" s="39"/>
      <c r="N56" s="39"/>
      <c r="O56" s="39"/>
      <c r="P56" s="39">
        <f t="shared" si="2"/>
        <v>834820</v>
      </c>
      <c r="Q56" s="39">
        <v>834820</v>
      </c>
      <c r="R56" s="39"/>
      <c r="S56" s="39"/>
      <c r="T56" s="41"/>
      <c r="U56" s="42">
        <f t="shared" si="12"/>
        <v>834820</v>
      </c>
      <c r="V56" s="39">
        <f t="shared" si="9"/>
        <v>0</v>
      </c>
      <c r="W56" s="39">
        <f t="shared" si="10"/>
        <v>0</v>
      </c>
      <c r="X56" s="39"/>
      <c r="Y56" s="42">
        <f t="shared" si="4"/>
        <v>0</v>
      </c>
      <c r="Z56" s="39"/>
      <c r="AA56" s="39"/>
      <c r="AB56" s="39"/>
      <c r="AC56" s="42">
        <f t="shared" si="11"/>
        <v>0</v>
      </c>
      <c r="AD56" s="39"/>
      <c r="AE56" s="39"/>
      <c r="AF56" s="39"/>
      <c r="AG56" s="39"/>
      <c r="AH56" s="39"/>
      <c r="AI56" s="39"/>
      <c r="AJ56" s="39"/>
      <c r="AK56" s="43">
        <f t="shared" si="5"/>
        <v>834820</v>
      </c>
      <c r="AM56" s="45"/>
    </row>
    <row r="57" spans="1:39" x14ac:dyDescent="0.3">
      <c r="A57" s="36">
        <f t="shared" si="6"/>
        <v>48</v>
      </c>
      <c r="B57" s="36"/>
      <c r="C57" s="48" t="s">
        <v>114</v>
      </c>
      <c r="D57" s="37">
        <v>270145</v>
      </c>
      <c r="E57" s="38">
        <v>2304005</v>
      </c>
      <c r="F57" s="38"/>
      <c r="G57" s="39">
        <f t="shared" si="7"/>
        <v>0</v>
      </c>
      <c r="H57" s="39"/>
      <c r="I57" s="40"/>
      <c r="J57" s="39">
        <f t="shared" si="1"/>
        <v>5742814</v>
      </c>
      <c r="K57" s="39">
        <f t="shared" si="8"/>
        <v>0</v>
      </c>
      <c r="L57" s="39"/>
      <c r="M57" s="39"/>
      <c r="N57" s="39"/>
      <c r="O57" s="39"/>
      <c r="P57" s="39">
        <f t="shared" si="2"/>
        <v>5742814</v>
      </c>
      <c r="Q57" s="39">
        <v>5742814</v>
      </c>
      <c r="R57" s="39"/>
      <c r="S57" s="39"/>
      <c r="T57" s="41"/>
      <c r="U57" s="42">
        <f t="shared" si="12"/>
        <v>5742814</v>
      </c>
      <c r="V57" s="39">
        <f t="shared" si="9"/>
        <v>0</v>
      </c>
      <c r="W57" s="39">
        <f t="shared" si="10"/>
        <v>0</v>
      </c>
      <c r="X57" s="39"/>
      <c r="Y57" s="42">
        <f t="shared" si="4"/>
        <v>0</v>
      </c>
      <c r="Z57" s="39"/>
      <c r="AA57" s="39"/>
      <c r="AB57" s="39"/>
      <c r="AC57" s="42">
        <f t="shared" si="11"/>
        <v>0</v>
      </c>
      <c r="AD57" s="39"/>
      <c r="AE57" s="39"/>
      <c r="AF57" s="39"/>
      <c r="AG57" s="39"/>
      <c r="AH57" s="39"/>
      <c r="AI57" s="39"/>
      <c r="AJ57" s="39"/>
      <c r="AK57" s="43">
        <f t="shared" si="5"/>
        <v>5742814</v>
      </c>
      <c r="AM57" s="45"/>
    </row>
    <row r="58" spans="1:39" ht="37.5" x14ac:dyDescent="0.3">
      <c r="A58" s="36">
        <f t="shared" si="6"/>
        <v>49</v>
      </c>
      <c r="B58" s="36"/>
      <c r="C58" s="48" t="s">
        <v>115</v>
      </c>
      <c r="D58" s="37">
        <v>270108</v>
      </c>
      <c r="E58" s="38">
        <v>2107803</v>
      </c>
      <c r="F58" s="38"/>
      <c r="G58" s="39">
        <f t="shared" si="7"/>
        <v>2966925.7800000003</v>
      </c>
      <c r="H58" s="39">
        <v>2966925.7800000003</v>
      </c>
      <c r="I58" s="40">
        <v>0</v>
      </c>
      <c r="J58" s="39">
        <f t="shared" si="1"/>
        <v>36229267.475660481</v>
      </c>
      <c r="K58" s="39">
        <f t="shared" si="8"/>
        <v>8708364.955660481</v>
      </c>
      <c r="L58" s="39">
        <v>7509035.3256604802</v>
      </c>
      <c r="M58" s="39">
        <v>697039.20000000007</v>
      </c>
      <c r="N58" s="39">
        <v>502290.43</v>
      </c>
      <c r="O58" s="39">
        <v>209494.5</v>
      </c>
      <c r="P58" s="39">
        <f t="shared" si="2"/>
        <v>27311408.02</v>
      </c>
      <c r="Q58" s="39">
        <v>26262516.399999999</v>
      </c>
      <c r="R58" s="39">
        <v>377548.5</v>
      </c>
      <c r="S58" s="39">
        <v>671343.12</v>
      </c>
      <c r="T58" s="41"/>
      <c r="U58" s="42">
        <f t="shared" si="12"/>
        <v>39196193.255660482</v>
      </c>
      <c r="V58" s="39">
        <f t="shared" si="9"/>
        <v>4456906.0199999996</v>
      </c>
      <c r="W58" s="39">
        <f t="shared" si="10"/>
        <v>4456906.0199999996</v>
      </c>
      <c r="X58" s="39"/>
      <c r="Y58" s="42">
        <f t="shared" si="4"/>
        <v>4456906.0199999996</v>
      </c>
      <c r="Z58" s="39"/>
      <c r="AA58" s="39">
        <v>4456906.0199999996</v>
      </c>
      <c r="AB58" s="39"/>
      <c r="AC58" s="42">
        <f t="shared" si="11"/>
        <v>0</v>
      </c>
      <c r="AD58" s="39"/>
      <c r="AE58" s="39"/>
      <c r="AF58" s="39"/>
      <c r="AG58" s="39"/>
      <c r="AH58" s="39"/>
      <c r="AI58" s="39"/>
      <c r="AJ58" s="39"/>
      <c r="AK58" s="43">
        <f t="shared" si="5"/>
        <v>43653099.275660485</v>
      </c>
      <c r="AM58" s="45"/>
    </row>
    <row r="59" spans="1:39" ht="56.25" x14ac:dyDescent="0.3">
      <c r="A59" s="36">
        <f t="shared" si="6"/>
        <v>50</v>
      </c>
      <c r="B59" s="36"/>
      <c r="C59" s="48" t="s">
        <v>116</v>
      </c>
      <c r="D59" s="37">
        <v>270116</v>
      </c>
      <c r="E59" s="38">
        <v>2223001</v>
      </c>
      <c r="F59" s="38"/>
      <c r="G59" s="39">
        <f t="shared" si="7"/>
        <v>0</v>
      </c>
      <c r="H59" s="39"/>
      <c r="I59" s="40"/>
      <c r="J59" s="39">
        <f t="shared" si="1"/>
        <v>12017152.099999998</v>
      </c>
      <c r="K59" s="39">
        <f t="shared" si="8"/>
        <v>0</v>
      </c>
      <c r="L59" s="39"/>
      <c r="M59" s="39"/>
      <c r="N59" s="39"/>
      <c r="O59" s="39"/>
      <c r="P59" s="39">
        <f t="shared" si="2"/>
        <v>12017152.099999998</v>
      </c>
      <c r="Q59" s="39">
        <v>12017152.099999998</v>
      </c>
      <c r="R59" s="39"/>
      <c r="S59" s="39"/>
      <c r="T59" s="41"/>
      <c r="U59" s="42">
        <f t="shared" si="12"/>
        <v>12017152.099999998</v>
      </c>
      <c r="V59" s="39">
        <f t="shared" si="9"/>
        <v>159757902.61199999</v>
      </c>
      <c r="W59" s="39">
        <f t="shared" si="10"/>
        <v>159757902.61199999</v>
      </c>
      <c r="X59" s="39">
        <v>131695239.31200001</v>
      </c>
      <c r="Y59" s="42">
        <f t="shared" si="4"/>
        <v>28062663.299999997</v>
      </c>
      <c r="Z59" s="39">
        <v>28062663.299999997</v>
      </c>
      <c r="AA59" s="39"/>
      <c r="AB59" s="39"/>
      <c r="AC59" s="42">
        <f t="shared" si="11"/>
        <v>131695239.31200001</v>
      </c>
      <c r="AD59" s="39"/>
      <c r="AE59" s="39"/>
      <c r="AF59" s="39"/>
      <c r="AG59" s="39"/>
      <c r="AH59" s="39"/>
      <c r="AI59" s="39"/>
      <c r="AJ59" s="39"/>
      <c r="AK59" s="43">
        <f t="shared" si="5"/>
        <v>171775054.71199998</v>
      </c>
      <c r="AM59" s="45"/>
    </row>
    <row r="60" spans="1:39" x14ac:dyDescent="0.3">
      <c r="A60" s="36">
        <f t="shared" si="6"/>
        <v>51</v>
      </c>
      <c r="B60" s="36"/>
      <c r="C60" s="48" t="s">
        <v>117</v>
      </c>
      <c r="D60" s="37">
        <v>270162</v>
      </c>
      <c r="E60" s="38">
        <v>2138162</v>
      </c>
      <c r="F60" s="38"/>
      <c r="G60" s="39">
        <f t="shared" si="7"/>
        <v>0</v>
      </c>
      <c r="H60" s="39"/>
      <c r="I60" s="40"/>
      <c r="J60" s="39">
        <f t="shared" si="1"/>
        <v>141734198.27006423</v>
      </c>
      <c r="K60" s="39">
        <f t="shared" si="8"/>
        <v>0</v>
      </c>
      <c r="L60" s="39"/>
      <c r="M60" s="39"/>
      <c r="N60" s="39"/>
      <c r="O60" s="39">
        <v>141391946.27006423</v>
      </c>
      <c r="P60" s="39">
        <f t="shared" si="2"/>
        <v>342252</v>
      </c>
      <c r="Q60" s="39">
        <v>342252</v>
      </c>
      <c r="R60" s="39"/>
      <c r="S60" s="39"/>
      <c r="T60" s="41"/>
      <c r="U60" s="42">
        <f t="shared" si="12"/>
        <v>141734198.27006423</v>
      </c>
      <c r="V60" s="39">
        <f t="shared" si="9"/>
        <v>0</v>
      </c>
      <c r="W60" s="39">
        <f t="shared" si="10"/>
        <v>0</v>
      </c>
      <c r="X60" s="39"/>
      <c r="Y60" s="42">
        <f t="shared" si="4"/>
        <v>0</v>
      </c>
      <c r="Z60" s="39"/>
      <c r="AA60" s="39"/>
      <c r="AB60" s="39"/>
      <c r="AC60" s="42">
        <f t="shared" si="11"/>
        <v>0</v>
      </c>
      <c r="AD60" s="39"/>
      <c r="AE60" s="39"/>
      <c r="AF60" s="39"/>
      <c r="AG60" s="39"/>
      <c r="AH60" s="39"/>
      <c r="AI60" s="39"/>
      <c r="AJ60" s="39"/>
      <c r="AK60" s="43">
        <f t="shared" si="5"/>
        <v>141734198.27006423</v>
      </c>
      <c r="AM60" s="45"/>
    </row>
    <row r="61" spans="1:39" ht="37.5" x14ac:dyDescent="0.3">
      <c r="A61" s="36">
        <f t="shared" si="6"/>
        <v>52</v>
      </c>
      <c r="B61" s="36"/>
      <c r="C61" s="48" t="s">
        <v>118</v>
      </c>
      <c r="D61" s="37">
        <v>270172</v>
      </c>
      <c r="E61" s="38">
        <v>2306172</v>
      </c>
      <c r="F61" s="38"/>
      <c r="G61" s="39">
        <f t="shared" si="7"/>
        <v>0</v>
      </c>
      <c r="H61" s="39"/>
      <c r="I61" s="40"/>
      <c r="J61" s="39">
        <f t="shared" si="1"/>
        <v>2124483.94</v>
      </c>
      <c r="K61" s="39">
        <f t="shared" si="8"/>
        <v>0</v>
      </c>
      <c r="L61" s="39"/>
      <c r="M61" s="39"/>
      <c r="N61" s="39"/>
      <c r="O61" s="39">
        <v>2124483.94</v>
      </c>
      <c r="P61" s="39">
        <f t="shared" si="2"/>
        <v>0</v>
      </c>
      <c r="Q61" s="39"/>
      <c r="R61" s="39"/>
      <c r="S61" s="39"/>
      <c r="T61" s="41"/>
      <c r="U61" s="42">
        <f t="shared" si="12"/>
        <v>2124483.94</v>
      </c>
      <c r="V61" s="39">
        <f t="shared" si="9"/>
        <v>0</v>
      </c>
      <c r="W61" s="39">
        <f t="shared" si="10"/>
        <v>0</v>
      </c>
      <c r="X61" s="39"/>
      <c r="Y61" s="42">
        <f t="shared" si="4"/>
        <v>0</v>
      </c>
      <c r="Z61" s="39"/>
      <c r="AA61" s="39"/>
      <c r="AB61" s="39"/>
      <c r="AC61" s="42">
        <f t="shared" si="11"/>
        <v>0</v>
      </c>
      <c r="AD61" s="39"/>
      <c r="AE61" s="39"/>
      <c r="AF61" s="39"/>
      <c r="AG61" s="39"/>
      <c r="AH61" s="39"/>
      <c r="AI61" s="39"/>
      <c r="AJ61" s="39"/>
      <c r="AK61" s="43">
        <f t="shared" si="5"/>
        <v>2124483.94</v>
      </c>
      <c r="AM61" s="45"/>
    </row>
    <row r="62" spans="1:39" ht="24.75" customHeight="1" x14ac:dyDescent="0.3">
      <c r="A62" s="36">
        <f t="shared" si="6"/>
        <v>53</v>
      </c>
      <c r="B62" s="36"/>
      <c r="C62" s="48" t="s">
        <v>119</v>
      </c>
      <c r="D62" s="37">
        <v>270176</v>
      </c>
      <c r="E62" s="38">
        <v>2107176</v>
      </c>
      <c r="F62" s="38"/>
      <c r="G62" s="39">
        <f t="shared" si="7"/>
        <v>0</v>
      </c>
      <c r="H62" s="39"/>
      <c r="I62" s="40"/>
      <c r="J62" s="39">
        <f t="shared" si="1"/>
        <v>2516920</v>
      </c>
      <c r="K62" s="39">
        <f t="shared" si="8"/>
        <v>0</v>
      </c>
      <c r="L62" s="39"/>
      <c r="M62" s="39"/>
      <c r="N62" s="39"/>
      <c r="O62" s="39"/>
      <c r="P62" s="39">
        <f t="shared" si="2"/>
        <v>2516920</v>
      </c>
      <c r="Q62" s="39">
        <v>2516920</v>
      </c>
      <c r="R62" s="39"/>
      <c r="S62" s="39"/>
      <c r="T62" s="41"/>
      <c r="U62" s="42">
        <f t="shared" si="12"/>
        <v>2516920</v>
      </c>
      <c r="V62" s="39">
        <f t="shared" si="9"/>
        <v>0</v>
      </c>
      <c r="W62" s="39">
        <f t="shared" si="10"/>
        <v>0</v>
      </c>
      <c r="X62" s="39"/>
      <c r="Y62" s="42">
        <f t="shared" si="4"/>
        <v>0</v>
      </c>
      <c r="Z62" s="39"/>
      <c r="AA62" s="39"/>
      <c r="AB62" s="39"/>
      <c r="AC62" s="42">
        <f t="shared" si="11"/>
        <v>0</v>
      </c>
      <c r="AD62" s="39"/>
      <c r="AE62" s="39"/>
      <c r="AF62" s="39"/>
      <c r="AG62" s="39"/>
      <c r="AH62" s="39"/>
      <c r="AI62" s="39"/>
      <c r="AJ62" s="39"/>
      <c r="AK62" s="43">
        <f t="shared" si="5"/>
        <v>2516920</v>
      </c>
      <c r="AM62" s="45"/>
    </row>
    <row r="63" spans="1:39" x14ac:dyDescent="0.3">
      <c r="A63" s="36">
        <f t="shared" si="6"/>
        <v>54</v>
      </c>
      <c r="B63" s="36"/>
      <c r="C63" s="48" t="s">
        <v>120</v>
      </c>
      <c r="D63" s="37">
        <v>270185</v>
      </c>
      <c r="E63" s="38">
        <v>2106185</v>
      </c>
      <c r="F63" s="38"/>
      <c r="G63" s="39">
        <f t="shared" si="7"/>
        <v>0</v>
      </c>
      <c r="H63" s="39"/>
      <c r="I63" s="40"/>
      <c r="J63" s="39">
        <f t="shared" si="1"/>
        <v>3450129.8684415584</v>
      </c>
      <c r="K63" s="39">
        <f t="shared" si="8"/>
        <v>0</v>
      </c>
      <c r="L63" s="39"/>
      <c r="M63" s="39"/>
      <c r="N63" s="39"/>
      <c r="O63" s="39">
        <v>3450129.8684415584</v>
      </c>
      <c r="P63" s="39">
        <f t="shared" si="2"/>
        <v>0</v>
      </c>
      <c r="Q63" s="39"/>
      <c r="R63" s="39"/>
      <c r="S63" s="39"/>
      <c r="T63" s="41"/>
      <c r="U63" s="42">
        <f t="shared" si="12"/>
        <v>3450129.8684415584</v>
      </c>
      <c r="V63" s="39">
        <f t="shared" si="9"/>
        <v>0</v>
      </c>
      <c r="W63" s="39">
        <f t="shared" si="10"/>
        <v>0</v>
      </c>
      <c r="X63" s="39"/>
      <c r="Y63" s="42">
        <f t="shared" si="4"/>
        <v>0</v>
      </c>
      <c r="Z63" s="39"/>
      <c r="AA63" s="39"/>
      <c r="AB63" s="39"/>
      <c r="AC63" s="42">
        <f t="shared" si="11"/>
        <v>0</v>
      </c>
      <c r="AD63" s="39"/>
      <c r="AE63" s="39"/>
      <c r="AF63" s="39"/>
      <c r="AG63" s="39"/>
      <c r="AH63" s="39"/>
      <c r="AI63" s="39"/>
      <c r="AJ63" s="39"/>
      <c r="AK63" s="43">
        <f t="shared" si="5"/>
        <v>3450129.8684415584</v>
      </c>
      <c r="AM63" s="45"/>
    </row>
    <row r="64" spans="1:39" x14ac:dyDescent="0.3">
      <c r="A64" s="36">
        <f t="shared" si="6"/>
        <v>55</v>
      </c>
      <c r="B64" s="36"/>
      <c r="C64" s="48" t="s">
        <v>121</v>
      </c>
      <c r="D64" s="37">
        <v>270211</v>
      </c>
      <c r="E64" s="38">
        <v>2238211</v>
      </c>
      <c r="F64" s="38"/>
      <c r="G64" s="39">
        <f t="shared" si="7"/>
        <v>0</v>
      </c>
      <c r="H64" s="39"/>
      <c r="I64" s="40"/>
      <c r="J64" s="39">
        <f t="shared" si="1"/>
        <v>27092755.899999999</v>
      </c>
      <c r="K64" s="39">
        <f t="shared" si="8"/>
        <v>0</v>
      </c>
      <c r="L64" s="39"/>
      <c r="M64" s="39"/>
      <c r="N64" s="39"/>
      <c r="O64" s="39">
        <v>6120047.9000000004</v>
      </c>
      <c r="P64" s="39">
        <f t="shared" si="2"/>
        <v>20972708</v>
      </c>
      <c r="Q64" s="39">
        <v>20972708</v>
      </c>
      <c r="R64" s="39"/>
      <c r="S64" s="39"/>
      <c r="T64" s="41"/>
      <c r="U64" s="42">
        <f t="shared" si="12"/>
        <v>27092755.899999999</v>
      </c>
      <c r="V64" s="39">
        <f t="shared" si="9"/>
        <v>0</v>
      </c>
      <c r="W64" s="39">
        <f t="shared" si="10"/>
        <v>0</v>
      </c>
      <c r="X64" s="39"/>
      <c r="Y64" s="42">
        <f t="shared" si="4"/>
        <v>0</v>
      </c>
      <c r="Z64" s="39"/>
      <c r="AA64" s="39"/>
      <c r="AB64" s="39"/>
      <c r="AC64" s="42">
        <f t="shared" si="11"/>
        <v>0</v>
      </c>
      <c r="AD64" s="39"/>
      <c r="AE64" s="39"/>
      <c r="AF64" s="39"/>
      <c r="AG64" s="39"/>
      <c r="AH64" s="39"/>
      <c r="AI64" s="39"/>
      <c r="AJ64" s="39"/>
      <c r="AK64" s="43">
        <f t="shared" si="5"/>
        <v>27092755.899999999</v>
      </c>
      <c r="AM64" s="45"/>
    </row>
    <row r="65" spans="1:39" ht="37.5" x14ac:dyDescent="0.3">
      <c r="A65" s="36">
        <f t="shared" si="6"/>
        <v>56</v>
      </c>
      <c r="B65" s="36"/>
      <c r="C65" s="48" t="s">
        <v>122</v>
      </c>
      <c r="D65" s="37">
        <v>270237</v>
      </c>
      <c r="E65" s="38">
        <v>2138237</v>
      </c>
      <c r="F65" s="38"/>
      <c r="G65" s="39">
        <f t="shared" si="7"/>
        <v>0</v>
      </c>
      <c r="H65" s="39"/>
      <c r="I65" s="40"/>
      <c r="J65" s="39">
        <f t="shared" si="1"/>
        <v>2760829.33</v>
      </c>
      <c r="K65" s="39">
        <f t="shared" si="8"/>
        <v>0</v>
      </c>
      <c r="L65" s="39"/>
      <c r="M65" s="39"/>
      <c r="N65" s="39"/>
      <c r="O65" s="39">
        <v>2760829.33</v>
      </c>
      <c r="P65" s="39">
        <f t="shared" si="2"/>
        <v>0</v>
      </c>
      <c r="Q65" s="39"/>
      <c r="R65" s="39"/>
      <c r="S65" s="39"/>
      <c r="T65" s="41"/>
      <c r="U65" s="42">
        <f t="shared" si="12"/>
        <v>2760829.33</v>
      </c>
      <c r="V65" s="39">
        <f t="shared" si="9"/>
        <v>51857958.595392004</v>
      </c>
      <c r="W65" s="39">
        <f t="shared" si="10"/>
        <v>51857958.595392004</v>
      </c>
      <c r="X65" s="39"/>
      <c r="Y65" s="42">
        <f t="shared" si="4"/>
        <v>51857958.595392004</v>
      </c>
      <c r="Z65" s="39"/>
      <c r="AA65" s="39">
        <v>51857958.595392004</v>
      </c>
      <c r="AB65" s="39"/>
      <c r="AC65" s="42">
        <f t="shared" si="11"/>
        <v>0</v>
      </c>
      <c r="AD65" s="39"/>
      <c r="AE65" s="39"/>
      <c r="AF65" s="39"/>
      <c r="AG65" s="39"/>
      <c r="AH65" s="39"/>
      <c r="AI65" s="39"/>
      <c r="AJ65" s="39"/>
      <c r="AK65" s="43">
        <f t="shared" si="5"/>
        <v>54618787.925392002</v>
      </c>
      <c r="AM65" s="45"/>
    </row>
    <row r="66" spans="1:39" x14ac:dyDescent="0.3">
      <c r="A66" s="36">
        <f t="shared" si="6"/>
        <v>57</v>
      </c>
      <c r="B66" s="36"/>
      <c r="C66" s="48" t="s">
        <v>123</v>
      </c>
      <c r="D66" s="37">
        <v>270217</v>
      </c>
      <c r="E66" s="38">
        <v>2338217</v>
      </c>
      <c r="F66" s="38"/>
      <c r="G66" s="39">
        <f t="shared" si="7"/>
        <v>0</v>
      </c>
      <c r="H66" s="39"/>
      <c r="I66" s="40"/>
      <c r="J66" s="39">
        <f t="shared" si="1"/>
        <v>585620</v>
      </c>
      <c r="K66" s="39">
        <f t="shared" si="8"/>
        <v>0</v>
      </c>
      <c r="L66" s="39"/>
      <c r="M66" s="39"/>
      <c r="N66" s="39"/>
      <c r="O66" s="39"/>
      <c r="P66" s="39">
        <f t="shared" si="2"/>
        <v>585620</v>
      </c>
      <c r="Q66" s="39">
        <v>585620</v>
      </c>
      <c r="R66" s="39"/>
      <c r="S66" s="39"/>
      <c r="T66" s="41"/>
      <c r="U66" s="42">
        <f t="shared" si="12"/>
        <v>585620</v>
      </c>
      <c r="V66" s="39">
        <f t="shared" si="9"/>
        <v>0</v>
      </c>
      <c r="W66" s="39">
        <f t="shared" si="10"/>
        <v>0</v>
      </c>
      <c r="X66" s="39"/>
      <c r="Y66" s="42">
        <f t="shared" si="4"/>
        <v>0</v>
      </c>
      <c r="Z66" s="39"/>
      <c r="AA66" s="39"/>
      <c r="AB66" s="39"/>
      <c r="AC66" s="42">
        <f t="shared" si="11"/>
        <v>0</v>
      </c>
      <c r="AD66" s="39"/>
      <c r="AE66" s="39"/>
      <c r="AF66" s="39"/>
      <c r="AG66" s="39"/>
      <c r="AH66" s="39"/>
      <c r="AI66" s="39"/>
      <c r="AJ66" s="39"/>
      <c r="AK66" s="43">
        <f t="shared" si="5"/>
        <v>585620</v>
      </c>
      <c r="AM66" s="45"/>
    </row>
    <row r="67" spans="1:39" x14ac:dyDescent="0.3">
      <c r="A67" s="36">
        <f t="shared" si="6"/>
        <v>58</v>
      </c>
      <c r="B67" s="36"/>
      <c r="C67" s="48" t="s">
        <v>124</v>
      </c>
      <c r="D67" s="53">
        <v>270194</v>
      </c>
      <c r="E67" s="54">
        <v>2301194</v>
      </c>
      <c r="F67" s="38"/>
      <c r="G67" s="39">
        <f t="shared" si="7"/>
        <v>0</v>
      </c>
      <c r="H67" s="39"/>
      <c r="I67" s="40"/>
      <c r="J67" s="39">
        <f t="shared" si="1"/>
        <v>6427217.3999999994</v>
      </c>
      <c r="K67" s="39">
        <f t="shared" si="8"/>
        <v>0</v>
      </c>
      <c r="L67" s="39"/>
      <c r="M67" s="39"/>
      <c r="N67" s="39"/>
      <c r="O67" s="39">
        <v>1984651.8</v>
      </c>
      <c r="P67" s="39">
        <f t="shared" si="2"/>
        <v>4442565.5999999996</v>
      </c>
      <c r="Q67" s="39">
        <v>4442565.5999999996</v>
      </c>
      <c r="R67" s="39"/>
      <c r="S67" s="39"/>
      <c r="T67" s="41"/>
      <c r="U67" s="42">
        <f t="shared" si="12"/>
        <v>6427217.3999999994</v>
      </c>
      <c r="V67" s="39">
        <f t="shared" si="9"/>
        <v>1237269.5999999999</v>
      </c>
      <c r="W67" s="39">
        <f t="shared" si="10"/>
        <v>1237269.5999999999</v>
      </c>
      <c r="X67" s="39"/>
      <c r="Y67" s="42">
        <f t="shared" si="4"/>
        <v>1237269.5999999999</v>
      </c>
      <c r="Z67" s="39"/>
      <c r="AA67" s="39">
        <v>1237269.5999999999</v>
      </c>
      <c r="AB67" s="39"/>
      <c r="AC67" s="42">
        <f t="shared" si="11"/>
        <v>0</v>
      </c>
      <c r="AD67" s="39"/>
      <c r="AE67" s="39"/>
      <c r="AF67" s="39"/>
      <c r="AG67" s="39"/>
      <c r="AH67" s="39"/>
      <c r="AI67" s="39"/>
      <c r="AJ67" s="39"/>
      <c r="AK67" s="43">
        <f t="shared" si="5"/>
        <v>7664486.9999999991</v>
      </c>
      <c r="AM67" s="45"/>
    </row>
    <row r="68" spans="1:39" x14ac:dyDescent="0.3">
      <c r="A68" s="36">
        <f t="shared" si="6"/>
        <v>59</v>
      </c>
      <c r="B68" s="36"/>
      <c r="C68" s="48" t="s">
        <v>125</v>
      </c>
      <c r="D68" s="53">
        <v>270235</v>
      </c>
      <c r="E68" s="54">
        <v>2138235</v>
      </c>
      <c r="F68" s="38"/>
      <c r="G68" s="39">
        <f t="shared" si="7"/>
        <v>0</v>
      </c>
      <c r="H68" s="39"/>
      <c r="I68" s="40"/>
      <c r="J68" s="39">
        <f t="shared" si="1"/>
        <v>825826.76923076925</v>
      </c>
      <c r="K68" s="39">
        <f t="shared" si="8"/>
        <v>0</v>
      </c>
      <c r="L68" s="39"/>
      <c r="M68" s="39"/>
      <c r="N68" s="39"/>
      <c r="O68" s="39">
        <v>240206.76923076922</v>
      </c>
      <c r="P68" s="39">
        <f t="shared" si="2"/>
        <v>585620</v>
      </c>
      <c r="Q68" s="39">
        <v>585620</v>
      </c>
      <c r="R68" s="39"/>
      <c r="S68" s="39"/>
      <c r="T68" s="41"/>
      <c r="U68" s="42">
        <f t="shared" si="12"/>
        <v>825826.76923076925</v>
      </c>
      <c r="V68" s="39">
        <f t="shared" si="9"/>
        <v>0</v>
      </c>
      <c r="W68" s="39">
        <f t="shared" si="10"/>
        <v>0</v>
      </c>
      <c r="X68" s="39"/>
      <c r="Y68" s="42">
        <f t="shared" si="4"/>
        <v>0</v>
      </c>
      <c r="Z68" s="39"/>
      <c r="AA68" s="39"/>
      <c r="AB68" s="39"/>
      <c r="AC68" s="42">
        <f t="shared" si="11"/>
        <v>0</v>
      </c>
      <c r="AD68" s="39"/>
      <c r="AE68" s="39"/>
      <c r="AF68" s="39"/>
      <c r="AG68" s="39"/>
      <c r="AH68" s="39"/>
      <c r="AI68" s="39"/>
      <c r="AJ68" s="39"/>
      <c r="AK68" s="43">
        <f t="shared" si="5"/>
        <v>825826.76923076925</v>
      </c>
      <c r="AM68" s="45"/>
    </row>
    <row r="69" spans="1:39" x14ac:dyDescent="0.3">
      <c r="A69" s="36">
        <f t="shared" si="6"/>
        <v>60</v>
      </c>
      <c r="B69" s="36"/>
      <c r="C69" s="48" t="s">
        <v>126</v>
      </c>
      <c r="D69" s="53">
        <v>270230</v>
      </c>
      <c r="E69" s="54">
        <v>2138230</v>
      </c>
      <c r="F69" s="38"/>
      <c r="G69" s="39">
        <f t="shared" si="7"/>
        <v>0</v>
      </c>
      <c r="H69" s="39"/>
      <c r="I69" s="40"/>
      <c r="J69" s="39">
        <f t="shared" si="1"/>
        <v>0</v>
      </c>
      <c r="K69" s="39">
        <f t="shared" si="8"/>
        <v>0</v>
      </c>
      <c r="L69" s="39"/>
      <c r="M69" s="39"/>
      <c r="N69" s="39"/>
      <c r="O69" s="39"/>
      <c r="P69" s="39">
        <f t="shared" si="2"/>
        <v>0</v>
      </c>
      <c r="Q69" s="39"/>
      <c r="R69" s="39"/>
      <c r="S69" s="39"/>
      <c r="T69" s="41"/>
      <c r="U69" s="42">
        <f t="shared" si="12"/>
        <v>0</v>
      </c>
      <c r="V69" s="39">
        <f t="shared" si="9"/>
        <v>0</v>
      </c>
      <c r="W69" s="39">
        <f t="shared" si="10"/>
        <v>0</v>
      </c>
      <c r="X69" s="39"/>
      <c r="Y69" s="42">
        <f t="shared" si="4"/>
        <v>0</v>
      </c>
      <c r="Z69" s="39"/>
      <c r="AA69" s="39"/>
      <c r="AB69" s="39"/>
      <c r="AC69" s="42">
        <f t="shared" si="11"/>
        <v>0</v>
      </c>
      <c r="AD69" s="39"/>
      <c r="AE69" s="39"/>
      <c r="AF69" s="39"/>
      <c r="AG69" s="39"/>
      <c r="AH69" s="39"/>
      <c r="AI69" s="39"/>
      <c r="AJ69" s="39">
        <v>30823.1</v>
      </c>
      <c r="AK69" s="43">
        <f t="shared" si="5"/>
        <v>30823.1</v>
      </c>
      <c r="AM69" s="45"/>
    </row>
    <row r="70" spans="1:39" x14ac:dyDescent="0.3">
      <c r="A70" s="36">
        <f t="shared" si="6"/>
        <v>61</v>
      </c>
      <c r="B70" s="36"/>
      <c r="C70" s="48" t="s">
        <v>127</v>
      </c>
      <c r="D70" s="53">
        <v>270231</v>
      </c>
      <c r="E70" s="54">
        <v>2138231</v>
      </c>
      <c r="F70" s="38"/>
      <c r="G70" s="39">
        <f t="shared" si="7"/>
        <v>0</v>
      </c>
      <c r="H70" s="39"/>
      <c r="I70" s="40"/>
      <c r="J70" s="39">
        <f t="shared" si="1"/>
        <v>0</v>
      </c>
      <c r="K70" s="39">
        <f t="shared" si="8"/>
        <v>0</v>
      </c>
      <c r="L70" s="39"/>
      <c r="M70" s="39"/>
      <c r="N70" s="39"/>
      <c r="O70" s="39"/>
      <c r="P70" s="39">
        <f t="shared" si="2"/>
        <v>0</v>
      </c>
      <c r="Q70" s="39"/>
      <c r="R70" s="39"/>
      <c r="S70" s="39"/>
      <c r="T70" s="41"/>
      <c r="U70" s="42">
        <f t="shared" si="12"/>
        <v>0</v>
      </c>
      <c r="V70" s="39">
        <f t="shared" si="9"/>
        <v>0</v>
      </c>
      <c r="W70" s="39">
        <f t="shared" si="10"/>
        <v>0</v>
      </c>
      <c r="X70" s="39"/>
      <c r="Y70" s="42">
        <f t="shared" si="4"/>
        <v>0</v>
      </c>
      <c r="Z70" s="39"/>
      <c r="AA70" s="39"/>
      <c r="AB70" s="39"/>
      <c r="AC70" s="42">
        <f t="shared" si="11"/>
        <v>0</v>
      </c>
      <c r="AD70" s="39"/>
      <c r="AE70" s="39"/>
      <c r="AF70" s="39"/>
      <c r="AG70" s="39"/>
      <c r="AH70" s="39"/>
      <c r="AI70" s="39"/>
      <c r="AJ70" s="39">
        <v>42586417.350000001</v>
      </c>
      <c r="AK70" s="43">
        <f t="shared" si="5"/>
        <v>42586417.350000001</v>
      </c>
      <c r="AM70" s="45"/>
    </row>
    <row r="71" spans="1:39" x14ac:dyDescent="0.3">
      <c r="A71" s="36">
        <f t="shared" si="6"/>
        <v>62</v>
      </c>
      <c r="B71" s="36"/>
      <c r="C71" s="48" t="s">
        <v>128</v>
      </c>
      <c r="D71" s="53"/>
      <c r="E71" s="54">
        <v>2138243</v>
      </c>
      <c r="F71" s="38"/>
      <c r="G71" s="39">
        <f t="shared" si="7"/>
        <v>0</v>
      </c>
      <c r="H71" s="39"/>
      <c r="I71" s="40"/>
      <c r="J71" s="39">
        <f t="shared" si="1"/>
        <v>0</v>
      </c>
      <c r="K71" s="39">
        <f t="shared" si="8"/>
        <v>0</v>
      </c>
      <c r="L71" s="39"/>
      <c r="M71" s="39"/>
      <c r="N71" s="39"/>
      <c r="O71" s="39"/>
      <c r="P71" s="39">
        <f t="shared" si="2"/>
        <v>0</v>
      </c>
      <c r="Q71" s="39"/>
      <c r="R71" s="39"/>
      <c r="S71" s="39"/>
      <c r="T71" s="41"/>
      <c r="U71" s="42">
        <f t="shared" si="12"/>
        <v>0</v>
      </c>
      <c r="V71" s="39">
        <f t="shared" si="9"/>
        <v>193887</v>
      </c>
      <c r="W71" s="39">
        <f t="shared" si="10"/>
        <v>193887</v>
      </c>
      <c r="X71" s="39"/>
      <c r="Y71" s="42">
        <f t="shared" si="4"/>
        <v>193887</v>
      </c>
      <c r="Z71" s="39"/>
      <c r="AA71" s="39">
        <v>193887</v>
      </c>
      <c r="AB71" s="39"/>
      <c r="AC71" s="42">
        <f t="shared" si="11"/>
        <v>0</v>
      </c>
      <c r="AD71" s="39"/>
      <c r="AE71" s="39"/>
      <c r="AF71" s="39"/>
      <c r="AG71" s="39"/>
      <c r="AH71" s="39"/>
      <c r="AI71" s="39"/>
      <c r="AJ71" s="39">
        <v>32364.25</v>
      </c>
      <c r="AK71" s="43">
        <f t="shared" si="5"/>
        <v>226251.25</v>
      </c>
      <c r="AM71" s="45"/>
    </row>
    <row r="72" spans="1:39" x14ac:dyDescent="0.3">
      <c r="A72" s="36">
        <f t="shared" si="6"/>
        <v>63</v>
      </c>
      <c r="B72" s="36"/>
      <c r="C72" s="48" t="s">
        <v>129</v>
      </c>
      <c r="D72" s="53">
        <v>270245</v>
      </c>
      <c r="E72" s="54">
        <v>2138246</v>
      </c>
      <c r="F72" s="38"/>
      <c r="G72" s="39">
        <f t="shared" si="7"/>
        <v>0</v>
      </c>
      <c r="H72" s="39"/>
      <c r="I72" s="40"/>
      <c r="J72" s="39">
        <f t="shared" si="1"/>
        <v>171713.04000000004</v>
      </c>
      <c r="K72" s="39">
        <f t="shared" si="8"/>
        <v>0</v>
      </c>
      <c r="L72" s="39"/>
      <c r="M72" s="39"/>
      <c r="N72" s="39"/>
      <c r="O72" s="39">
        <v>171713.04000000004</v>
      </c>
      <c r="P72" s="39">
        <f t="shared" si="2"/>
        <v>0</v>
      </c>
      <c r="Q72" s="39"/>
      <c r="R72" s="39"/>
      <c r="S72" s="39"/>
      <c r="T72" s="41"/>
      <c r="U72" s="42">
        <f t="shared" si="12"/>
        <v>171713.04000000004</v>
      </c>
      <c r="V72" s="39">
        <f t="shared" si="9"/>
        <v>0</v>
      </c>
      <c r="W72" s="39">
        <f t="shared" si="10"/>
        <v>0</v>
      </c>
      <c r="X72" s="39"/>
      <c r="Y72" s="42">
        <f t="shared" si="4"/>
        <v>0</v>
      </c>
      <c r="Z72" s="39"/>
      <c r="AA72" s="39"/>
      <c r="AB72" s="39"/>
      <c r="AC72" s="42">
        <f t="shared" si="11"/>
        <v>0</v>
      </c>
      <c r="AD72" s="39"/>
      <c r="AE72" s="39"/>
      <c r="AF72" s="39"/>
      <c r="AG72" s="39"/>
      <c r="AH72" s="39"/>
      <c r="AI72" s="39"/>
      <c r="AJ72" s="39"/>
      <c r="AK72" s="43">
        <f t="shared" si="5"/>
        <v>171713.04000000004</v>
      </c>
      <c r="AM72" s="45"/>
    </row>
    <row r="73" spans="1:39" x14ac:dyDescent="0.3">
      <c r="A73" s="36">
        <f t="shared" si="6"/>
        <v>64</v>
      </c>
      <c r="B73" s="36"/>
      <c r="C73" s="48" t="s">
        <v>130</v>
      </c>
      <c r="D73" s="54">
        <v>270246</v>
      </c>
      <c r="E73" s="54">
        <v>2138247</v>
      </c>
      <c r="F73" s="38"/>
      <c r="G73" s="39">
        <f t="shared" si="7"/>
        <v>0</v>
      </c>
      <c r="H73" s="39"/>
      <c r="I73" s="40"/>
      <c r="J73" s="39">
        <f t="shared" si="1"/>
        <v>294703.23</v>
      </c>
      <c r="K73" s="39">
        <f t="shared" si="8"/>
        <v>0</v>
      </c>
      <c r="L73" s="39"/>
      <c r="M73" s="39"/>
      <c r="N73" s="39"/>
      <c r="O73" s="39">
        <v>294703.23</v>
      </c>
      <c r="P73" s="39">
        <f t="shared" si="2"/>
        <v>0</v>
      </c>
      <c r="Q73" s="39"/>
      <c r="R73" s="39"/>
      <c r="S73" s="39"/>
      <c r="T73" s="41"/>
      <c r="U73" s="42">
        <f t="shared" si="12"/>
        <v>294703.23</v>
      </c>
      <c r="V73" s="39">
        <f t="shared" si="9"/>
        <v>0</v>
      </c>
      <c r="W73" s="39">
        <f t="shared" si="10"/>
        <v>0</v>
      </c>
      <c r="X73" s="39"/>
      <c r="Y73" s="42">
        <f t="shared" si="4"/>
        <v>0</v>
      </c>
      <c r="Z73" s="39"/>
      <c r="AA73" s="39"/>
      <c r="AB73" s="39"/>
      <c r="AC73" s="42">
        <f t="shared" si="11"/>
        <v>0</v>
      </c>
      <c r="AD73" s="39"/>
      <c r="AE73" s="39"/>
      <c r="AF73" s="39"/>
      <c r="AG73" s="39"/>
      <c r="AH73" s="39"/>
      <c r="AI73" s="39"/>
      <c r="AJ73" s="39"/>
      <c r="AK73" s="43">
        <f t="shared" si="5"/>
        <v>294703.23</v>
      </c>
      <c r="AM73" s="45"/>
    </row>
    <row r="74" spans="1:39" x14ac:dyDescent="0.3">
      <c r="A74" s="36">
        <f t="shared" si="6"/>
        <v>65</v>
      </c>
      <c r="B74" s="36"/>
      <c r="C74" s="48" t="s">
        <v>131</v>
      </c>
      <c r="D74" s="54">
        <v>270225</v>
      </c>
      <c r="E74" s="54">
        <v>2138225</v>
      </c>
      <c r="F74" s="38"/>
      <c r="G74" s="39">
        <f t="shared" si="7"/>
        <v>0</v>
      </c>
      <c r="H74" s="39"/>
      <c r="I74" s="40"/>
      <c r="J74" s="39">
        <f t="shared" ref="J74:J82" si="13">O74+P74+K74</f>
        <v>0</v>
      </c>
      <c r="K74" s="39">
        <f t="shared" si="8"/>
        <v>0</v>
      </c>
      <c r="L74" s="39"/>
      <c r="M74" s="39"/>
      <c r="N74" s="39"/>
      <c r="O74" s="39"/>
      <c r="P74" s="39">
        <f t="shared" ref="P74:P122" si="14">Q74+R74+S74</f>
        <v>0</v>
      </c>
      <c r="Q74" s="39"/>
      <c r="R74" s="39"/>
      <c r="S74" s="39"/>
      <c r="T74" s="41"/>
      <c r="U74" s="42">
        <f t="shared" si="12"/>
        <v>0</v>
      </c>
      <c r="V74" s="39">
        <f t="shared" si="9"/>
        <v>0</v>
      </c>
      <c r="W74" s="39">
        <f t="shared" si="10"/>
        <v>0</v>
      </c>
      <c r="X74" s="39"/>
      <c r="Y74" s="42">
        <f t="shared" ref="Y74:Y122" si="15">Z74+AA74</f>
        <v>0</v>
      </c>
      <c r="Z74" s="39"/>
      <c r="AA74" s="39"/>
      <c r="AB74" s="39"/>
      <c r="AC74" s="42">
        <f t="shared" si="11"/>
        <v>0</v>
      </c>
      <c r="AD74" s="39"/>
      <c r="AE74" s="39"/>
      <c r="AF74" s="39"/>
      <c r="AG74" s="39"/>
      <c r="AH74" s="39"/>
      <c r="AI74" s="39"/>
      <c r="AJ74" s="39"/>
      <c r="AK74" s="43">
        <f t="shared" ref="AK74:AK119" si="16">U74+V74+AD74+AJ74</f>
        <v>0</v>
      </c>
      <c r="AM74" s="45"/>
    </row>
    <row r="75" spans="1:39" x14ac:dyDescent="0.3">
      <c r="A75" s="36">
        <f t="shared" ref="A75:A122" si="17">A74+1</f>
        <v>66</v>
      </c>
      <c r="B75" s="36"/>
      <c r="C75" s="48" t="s">
        <v>132</v>
      </c>
      <c r="D75" s="54">
        <v>270104</v>
      </c>
      <c r="E75" s="54">
        <v>2138248</v>
      </c>
      <c r="F75" s="38"/>
      <c r="G75" s="39">
        <f t="shared" ref="G75:G123" si="18">H75+I75</f>
        <v>0</v>
      </c>
      <c r="H75" s="39"/>
      <c r="I75" s="40"/>
      <c r="J75" s="39">
        <f t="shared" si="13"/>
        <v>205672.5</v>
      </c>
      <c r="K75" s="39">
        <f t="shared" ref="K75:K123" si="19">L75+M75+N75</f>
        <v>0</v>
      </c>
      <c r="L75" s="39"/>
      <c r="M75" s="39"/>
      <c r="N75" s="39"/>
      <c r="O75" s="39">
        <v>30127</v>
      </c>
      <c r="P75" s="39">
        <f t="shared" si="14"/>
        <v>175545.5</v>
      </c>
      <c r="Q75" s="39">
        <v>175545.5</v>
      </c>
      <c r="R75" s="39"/>
      <c r="S75" s="39"/>
      <c r="T75" s="41"/>
      <c r="U75" s="42">
        <f t="shared" si="12"/>
        <v>205672.5</v>
      </c>
      <c r="V75" s="39">
        <f t="shared" ref="V75:V122" si="20">W75+AB75</f>
        <v>15844626</v>
      </c>
      <c r="W75" s="39">
        <f t="shared" ref="W75:W122" si="21">X75+Y75</f>
        <v>15844626</v>
      </c>
      <c r="X75" s="39"/>
      <c r="Y75" s="42">
        <f t="shared" si="15"/>
        <v>15844626</v>
      </c>
      <c r="Z75" s="39"/>
      <c r="AA75" s="39">
        <v>15844626</v>
      </c>
      <c r="AB75" s="39"/>
      <c r="AC75" s="42">
        <f t="shared" ref="AC75:AC123" si="22">X75+AB75</f>
        <v>0</v>
      </c>
      <c r="AD75" s="39"/>
      <c r="AE75" s="39"/>
      <c r="AF75" s="39"/>
      <c r="AG75" s="39"/>
      <c r="AH75" s="39"/>
      <c r="AI75" s="39"/>
      <c r="AJ75" s="39"/>
      <c r="AK75" s="43">
        <f t="shared" si="16"/>
        <v>16050298.5</v>
      </c>
      <c r="AM75" s="45"/>
    </row>
    <row r="76" spans="1:39" x14ac:dyDescent="0.3">
      <c r="A76" s="36">
        <f t="shared" si="17"/>
        <v>67</v>
      </c>
      <c r="B76" s="36"/>
      <c r="C76" s="48" t="s">
        <v>133</v>
      </c>
      <c r="D76" s="53">
        <v>270229</v>
      </c>
      <c r="E76" s="54">
        <v>2138229</v>
      </c>
      <c r="F76" s="38"/>
      <c r="G76" s="39">
        <f t="shared" si="18"/>
        <v>0</v>
      </c>
      <c r="H76" s="39"/>
      <c r="I76" s="40"/>
      <c r="J76" s="39">
        <f t="shared" si="13"/>
        <v>0</v>
      </c>
      <c r="K76" s="39">
        <f t="shared" si="19"/>
        <v>0</v>
      </c>
      <c r="L76" s="39"/>
      <c r="M76" s="39"/>
      <c r="N76" s="39"/>
      <c r="O76" s="39">
        <v>0</v>
      </c>
      <c r="P76" s="39">
        <f t="shared" si="14"/>
        <v>0</v>
      </c>
      <c r="Q76" s="39"/>
      <c r="R76" s="39"/>
      <c r="S76" s="39"/>
      <c r="T76" s="41"/>
      <c r="U76" s="42">
        <f t="shared" si="12"/>
        <v>0</v>
      </c>
      <c r="V76" s="39">
        <f t="shared" si="20"/>
        <v>0</v>
      </c>
      <c r="W76" s="39">
        <f t="shared" si="21"/>
        <v>0</v>
      </c>
      <c r="X76" s="39"/>
      <c r="Y76" s="42">
        <f t="shared" si="15"/>
        <v>0</v>
      </c>
      <c r="Z76" s="39"/>
      <c r="AA76" s="39"/>
      <c r="AB76" s="39"/>
      <c r="AC76" s="42">
        <f t="shared" si="22"/>
        <v>0</v>
      </c>
      <c r="AD76" s="39"/>
      <c r="AE76" s="39"/>
      <c r="AF76" s="39"/>
      <c r="AG76" s="39"/>
      <c r="AH76" s="39"/>
      <c r="AI76" s="39"/>
      <c r="AJ76" s="39"/>
      <c r="AK76" s="43">
        <f t="shared" si="16"/>
        <v>0</v>
      </c>
      <c r="AM76" s="45"/>
    </row>
    <row r="77" spans="1:39" x14ac:dyDescent="0.3">
      <c r="A77" s="36">
        <f t="shared" si="17"/>
        <v>68</v>
      </c>
      <c r="B77" s="36"/>
      <c r="C77" s="48" t="s">
        <v>134</v>
      </c>
      <c r="D77" s="53">
        <v>270199</v>
      </c>
      <c r="E77" s="54">
        <v>2338199</v>
      </c>
      <c r="F77" s="38"/>
      <c r="G77" s="39">
        <f t="shared" si="18"/>
        <v>0</v>
      </c>
      <c r="H77" s="39"/>
      <c r="I77" s="40"/>
      <c r="J77" s="39">
        <f t="shared" si="13"/>
        <v>105711.78</v>
      </c>
      <c r="K77" s="39">
        <f t="shared" si="19"/>
        <v>0</v>
      </c>
      <c r="L77" s="39"/>
      <c r="M77" s="39"/>
      <c r="N77" s="39"/>
      <c r="O77" s="39">
        <v>105711.78</v>
      </c>
      <c r="P77" s="39">
        <f t="shared" si="14"/>
        <v>0</v>
      </c>
      <c r="Q77" s="39"/>
      <c r="R77" s="39"/>
      <c r="S77" s="39"/>
      <c r="T77" s="41"/>
      <c r="U77" s="42">
        <f t="shared" si="12"/>
        <v>105711.78</v>
      </c>
      <c r="V77" s="39">
        <f t="shared" si="20"/>
        <v>0</v>
      </c>
      <c r="W77" s="39">
        <f t="shared" si="21"/>
        <v>0</v>
      </c>
      <c r="X77" s="39"/>
      <c r="Y77" s="42">
        <f t="shared" si="15"/>
        <v>0</v>
      </c>
      <c r="Z77" s="39"/>
      <c r="AA77" s="39"/>
      <c r="AB77" s="39"/>
      <c r="AC77" s="42">
        <f t="shared" si="22"/>
        <v>0</v>
      </c>
      <c r="AD77" s="39"/>
      <c r="AE77" s="39"/>
      <c r="AF77" s="39"/>
      <c r="AG77" s="39"/>
      <c r="AH77" s="39"/>
      <c r="AI77" s="39"/>
      <c r="AJ77" s="39"/>
      <c r="AK77" s="43">
        <f t="shared" si="16"/>
        <v>105711.78</v>
      </c>
      <c r="AM77" s="45"/>
    </row>
    <row r="78" spans="1:39" x14ac:dyDescent="0.3">
      <c r="A78" s="36">
        <f t="shared" si="17"/>
        <v>69</v>
      </c>
      <c r="B78" s="36"/>
      <c r="C78" s="48" t="s">
        <v>135</v>
      </c>
      <c r="D78" s="54">
        <v>270102</v>
      </c>
      <c r="E78" s="54">
        <v>2138249</v>
      </c>
      <c r="F78" s="38"/>
      <c r="G78" s="39">
        <f t="shared" si="18"/>
        <v>0</v>
      </c>
      <c r="H78" s="39"/>
      <c r="I78" s="40"/>
      <c r="J78" s="39">
        <f t="shared" si="13"/>
        <v>15524.54</v>
      </c>
      <c r="K78" s="39">
        <f t="shared" si="19"/>
        <v>0</v>
      </c>
      <c r="L78" s="39"/>
      <c r="M78" s="39"/>
      <c r="N78" s="39"/>
      <c r="O78" s="39">
        <v>15524.54</v>
      </c>
      <c r="P78" s="39">
        <f t="shared" si="14"/>
        <v>0</v>
      </c>
      <c r="Q78" s="39"/>
      <c r="R78" s="39"/>
      <c r="S78" s="39"/>
      <c r="T78" s="41"/>
      <c r="U78" s="42">
        <f t="shared" si="12"/>
        <v>15524.54</v>
      </c>
      <c r="V78" s="39">
        <f t="shared" si="20"/>
        <v>0</v>
      </c>
      <c r="W78" s="39">
        <f t="shared" si="21"/>
        <v>0</v>
      </c>
      <c r="X78" s="39"/>
      <c r="Y78" s="42">
        <f t="shared" si="15"/>
        <v>0</v>
      </c>
      <c r="Z78" s="39"/>
      <c r="AA78" s="39"/>
      <c r="AB78" s="39"/>
      <c r="AC78" s="42">
        <f t="shared" si="22"/>
        <v>0</v>
      </c>
      <c r="AD78" s="39"/>
      <c r="AE78" s="39"/>
      <c r="AF78" s="39"/>
      <c r="AG78" s="39"/>
      <c r="AH78" s="39"/>
      <c r="AI78" s="39"/>
      <c r="AJ78" s="39"/>
      <c r="AK78" s="43">
        <f t="shared" si="16"/>
        <v>15524.54</v>
      </c>
      <c r="AM78" s="45"/>
    </row>
    <row r="79" spans="1:39" x14ac:dyDescent="0.3">
      <c r="A79" s="36">
        <f t="shared" si="17"/>
        <v>70</v>
      </c>
      <c r="B79" s="36"/>
      <c r="C79" s="48" t="s">
        <v>136</v>
      </c>
      <c r="D79" s="54">
        <v>270105</v>
      </c>
      <c r="E79" s="54">
        <v>2138250</v>
      </c>
      <c r="F79" s="38"/>
      <c r="G79" s="39">
        <f t="shared" si="18"/>
        <v>0</v>
      </c>
      <c r="H79" s="39"/>
      <c r="I79" s="40"/>
      <c r="J79" s="39">
        <f t="shared" si="13"/>
        <v>60991.05</v>
      </c>
      <c r="K79" s="39">
        <f t="shared" si="19"/>
        <v>0</v>
      </c>
      <c r="L79" s="39"/>
      <c r="M79" s="39"/>
      <c r="N79" s="39"/>
      <c r="O79" s="39">
        <v>60991.05</v>
      </c>
      <c r="P79" s="39">
        <f t="shared" si="14"/>
        <v>0</v>
      </c>
      <c r="Q79" s="39"/>
      <c r="R79" s="39"/>
      <c r="S79" s="39"/>
      <c r="T79" s="41"/>
      <c r="U79" s="42">
        <f t="shared" si="12"/>
        <v>60991.05</v>
      </c>
      <c r="V79" s="39">
        <f t="shared" si="20"/>
        <v>0</v>
      </c>
      <c r="W79" s="39">
        <f t="shared" si="21"/>
        <v>0</v>
      </c>
      <c r="X79" s="39"/>
      <c r="Y79" s="42">
        <f t="shared" si="15"/>
        <v>0</v>
      </c>
      <c r="Z79" s="39"/>
      <c r="AA79" s="39"/>
      <c r="AB79" s="39"/>
      <c r="AC79" s="42">
        <f t="shared" si="22"/>
        <v>0</v>
      </c>
      <c r="AD79" s="39"/>
      <c r="AE79" s="39"/>
      <c r="AF79" s="39"/>
      <c r="AG79" s="39"/>
      <c r="AH79" s="39"/>
      <c r="AI79" s="39"/>
      <c r="AJ79" s="39"/>
      <c r="AK79" s="43">
        <f t="shared" si="16"/>
        <v>60991.05</v>
      </c>
      <c r="AM79" s="45"/>
    </row>
    <row r="80" spans="1:39" x14ac:dyDescent="0.3">
      <c r="A80" s="36">
        <f t="shared" si="17"/>
        <v>71</v>
      </c>
      <c r="B80" s="36"/>
      <c r="C80" s="48" t="s">
        <v>137</v>
      </c>
      <c r="D80" s="54">
        <v>270121</v>
      </c>
      <c r="E80" s="54">
        <v>2138252</v>
      </c>
      <c r="F80" s="38"/>
      <c r="G80" s="39">
        <f t="shared" si="18"/>
        <v>0</v>
      </c>
      <c r="H80" s="39"/>
      <c r="I80" s="40"/>
      <c r="J80" s="39">
        <f t="shared" si="13"/>
        <v>179285.2</v>
      </c>
      <c r="K80" s="39">
        <f t="shared" si="19"/>
        <v>0</v>
      </c>
      <c r="L80" s="39"/>
      <c r="M80" s="39"/>
      <c r="N80" s="39"/>
      <c r="O80" s="39">
        <v>136414</v>
      </c>
      <c r="P80" s="39">
        <f t="shared" si="14"/>
        <v>42871.199999999997</v>
      </c>
      <c r="Q80" s="39">
        <v>42871.199999999997</v>
      </c>
      <c r="R80" s="39"/>
      <c r="S80" s="39"/>
      <c r="T80" s="41"/>
      <c r="U80" s="42">
        <f t="shared" si="12"/>
        <v>179285.2</v>
      </c>
      <c r="V80" s="39">
        <f t="shared" si="20"/>
        <v>0</v>
      </c>
      <c r="W80" s="39">
        <f t="shared" si="21"/>
        <v>0</v>
      </c>
      <c r="X80" s="39"/>
      <c r="Y80" s="42">
        <f t="shared" si="15"/>
        <v>0</v>
      </c>
      <c r="Z80" s="39"/>
      <c r="AA80" s="39"/>
      <c r="AB80" s="39"/>
      <c r="AC80" s="42">
        <f t="shared" si="22"/>
        <v>0</v>
      </c>
      <c r="AD80" s="39"/>
      <c r="AE80" s="39"/>
      <c r="AF80" s="39"/>
      <c r="AG80" s="39"/>
      <c r="AH80" s="39"/>
      <c r="AI80" s="39"/>
      <c r="AJ80" s="39"/>
      <c r="AK80" s="43">
        <f t="shared" si="16"/>
        <v>179285.2</v>
      </c>
      <c r="AM80" s="45"/>
    </row>
    <row r="81" spans="1:39" x14ac:dyDescent="0.3">
      <c r="A81" s="36">
        <f t="shared" si="17"/>
        <v>72</v>
      </c>
      <c r="B81" s="36"/>
      <c r="C81" s="48" t="s">
        <v>138</v>
      </c>
      <c r="D81" s="54">
        <v>270238</v>
      </c>
      <c r="E81" s="54">
        <v>2138238</v>
      </c>
      <c r="F81" s="38"/>
      <c r="G81" s="39">
        <f t="shared" si="18"/>
        <v>0</v>
      </c>
      <c r="H81" s="39"/>
      <c r="I81" s="40"/>
      <c r="J81" s="39">
        <f t="shared" si="13"/>
        <v>210264</v>
      </c>
      <c r="K81" s="39">
        <f t="shared" si="19"/>
        <v>0</v>
      </c>
      <c r="L81" s="39"/>
      <c r="M81" s="39"/>
      <c r="N81" s="39"/>
      <c r="O81" s="39">
        <v>210264</v>
      </c>
      <c r="P81" s="39">
        <f t="shared" si="14"/>
        <v>0</v>
      </c>
      <c r="Q81" s="39"/>
      <c r="R81" s="39"/>
      <c r="S81" s="39"/>
      <c r="T81" s="41"/>
      <c r="U81" s="42">
        <f t="shared" si="12"/>
        <v>210264</v>
      </c>
      <c r="V81" s="39">
        <f t="shared" si="20"/>
        <v>0</v>
      </c>
      <c r="W81" s="39">
        <f t="shared" si="21"/>
        <v>0</v>
      </c>
      <c r="X81" s="39"/>
      <c r="Y81" s="42">
        <f t="shared" si="15"/>
        <v>0</v>
      </c>
      <c r="Z81" s="39"/>
      <c r="AA81" s="39"/>
      <c r="AB81" s="39"/>
      <c r="AC81" s="42">
        <f t="shared" si="22"/>
        <v>0</v>
      </c>
      <c r="AD81" s="39"/>
      <c r="AE81" s="39"/>
      <c r="AF81" s="39"/>
      <c r="AG81" s="39"/>
      <c r="AH81" s="39"/>
      <c r="AI81" s="39"/>
      <c r="AJ81" s="39"/>
      <c r="AK81" s="43">
        <f t="shared" si="16"/>
        <v>210264</v>
      </c>
      <c r="AM81" s="45"/>
    </row>
    <row r="82" spans="1:39" x14ac:dyDescent="0.3">
      <c r="A82" s="36">
        <f t="shared" si="17"/>
        <v>73</v>
      </c>
      <c r="B82" s="36"/>
      <c r="C82" s="48" t="s">
        <v>139</v>
      </c>
      <c r="D82" s="54">
        <v>270122</v>
      </c>
      <c r="E82" s="54">
        <v>2138251</v>
      </c>
      <c r="F82" s="38"/>
      <c r="G82" s="39">
        <f t="shared" si="18"/>
        <v>0</v>
      </c>
      <c r="H82" s="39"/>
      <c r="I82" s="40"/>
      <c r="J82" s="39">
        <f t="shared" si="13"/>
        <v>191884</v>
      </c>
      <c r="K82" s="39">
        <f t="shared" si="19"/>
        <v>0</v>
      </c>
      <c r="L82" s="39"/>
      <c r="M82" s="39"/>
      <c r="N82" s="39"/>
      <c r="O82" s="39"/>
      <c r="P82" s="39">
        <f t="shared" si="14"/>
        <v>191884</v>
      </c>
      <c r="Q82" s="39">
        <v>191884</v>
      </c>
      <c r="R82" s="39"/>
      <c r="S82" s="39"/>
      <c r="T82" s="41"/>
      <c r="U82" s="42">
        <f t="shared" si="12"/>
        <v>191884</v>
      </c>
      <c r="V82" s="39">
        <f t="shared" si="20"/>
        <v>0</v>
      </c>
      <c r="W82" s="39">
        <f t="shared" si="21"/>
        <v>0</v>
      </c>
      <c r="X82" s="39"/>
      <c r="Y82" s="42">
        <f t="shared" si="15"/>
        <v>0</v>
      </c>
      <c r="Z82" s="39"/>
      <c r="AA82" s="39"/>
      <c r="AB82" s="39"/>
      <c r="AC82" s="42">
        <f t="shared" si="22"/>
        <v>0</v>
      </c>
      <c r="AD82" s="39"/>
      <c r="AE82" s="39"/>
      <c r="AF82" s="39"/>
      <c r="AG82" s="39"/>
      <c r="AH82" s="39"/>
      <c r="AI82" s="39"/>
      <c r="AJ82" s="39"/>
      <c r="AK82" s="43">
        <f t="shared" si="16"/>
        <v>191884</v>
      </c>
      <c r="AM82" s="45"/>
    </row>
    <row r="83" spans="1:39" x14ac:dyDescent="0.3">
      <c r="A83" s="36">
        <f t="shared" si="17"/>
        <v>74</v>
      </c>
      <c r="B83" s="36"/>
      <c r="C83" s="48" t="s">
        <v>140</v>
      </c>
      <c r="D83" s="53">
        <v>270184</v>
      </c>
      <c r="E83" s="54">
        <v>2106184</v>
      </c>
      <c r="F83" s="38"/>
      <c r="G83" s="39">
        <f>H83+I83</f>
        <v>0</v>
      </c>
      <c r="H83" s="39"/>
      <c r="I83" s="40"/>
      <c r="J83" s="39">
        <f>O83+P83+K83</f>
        <v>0</v>
      </c>
      <c r="K83" s="39">
        <f>L83+M83+N83</f>
        <v>0</v>
      </c>
      <c r="L83" s="39"/>
      <c r="M83" s="39"/>
      <c r="N83" s="39"/>
      <c r="O83" s="39"/>
      <c r="P83" s="39">
        <f t="shared" si="14"/>
        <v>0</v>
      </c>
      <c r="Q83" s="39"/>
      <c r="R83" s="39"/>
      <c r="S83" s="39"/>
      <c r="T83" s="41"/>
      <c r="U83" s="42">
        <f t="shared" si="12"/>
        <v>0</v>
      </c>
      <c r="V83" s="39">
        <f>W83+AB83</f>
        <v>485058.69903599995</v>
      </c>
      <c r="W83" s="39">
        <f>X83+Y83</f>
        <v>485058.69903599995</v>
      </c>
      <c r="X83" s="39"/>
      <c r="Y83" s="42">
        <f>Z83+AA83</f>
        <v>485058.69903599995</v>
      </c>
      <c r="Z83" s="39">
        <v>485058.69903599995</v>
      </c>
      <c r="AA83" s="39"/>
      <c r="AB83" s="39"/>
      <c r="AC83" s="42">
        <f>X83+AB83</f>
        <v>0</v>
      </c>
      <c r="AD83" s="39"/>
      <c r="AE83" s="39"/>
      <c r="AF83" s="39"/>
      <c r="AG83" s="39"/>
      <c r="AH83" s="39"/>
      <c r="AI83" s="39"/>
      <c r="AJ83" s="39"/>
      <c r="AK83" s="43">
        <f t="shared" si="16"/>
        <v>485058.69903599995</v>
      </c>
      <c r="AM83" s="45"/>
    </row>
    <row r="84" spans="1:39" x14ac:dyDescent="0.3">
      <c r="A84" s="36">
        <f t="shared" si="17"/>
        <v>75</v>
      </c>
      <c r="B84" s="36"/>
      <c r="C84" s="48" t="s">
        <v>141</v>
      </c>
      <c r="D84" s="54">
        <v>270135</v>
      </c>
      <c r="E84" s="54">
        <v>2138253</v>
      </c>
      <c r="F84" s="38"/>
      <c r="G84" s="39">
        <f>H84+I84</f>
        <v>0</v>
      </c>
      <c r="H84" s="39"/>
      <c r="I84" s="40"/>
      <c r="J84" s="39">
        <f>O84+P84+K84</f>
        <v>0</v>
      </c>
      <c r="K84" s="39">
        <f>L84+M84+N84</f>
        <v>0</v>
      </c>
      <c r="L84" s="39"/>
      <c r="M84" s="39"/>
      <c r="N84" s="39"/>
      <c r="O84" s="39"/>
      <c r="P84" s="39">
        <f t="shared" si="14"/>
        <v>0</v>
      </c>
      <c r="Q84" s="39"/>
      <c r="R84" s="39"/>
      <c r="S84" s="39"/>
      <c r="T84" s="41"/>
      <c r="U84" s="42">
        <f t="shared" si="12"/>
        <v>0</v>
      </c>
      <c r="V84" s="39">
        <f>W84+AB84</f>
        <v>813328.26771599997</v>
      </c>
      <c r="W84" s="39">
        <f>X84+Y84</f>
        <v>813328.26771599997</v>
      </c>
      <c r="X84" s="39"/>
      <c r="Y84" s="42">
        <f>Z84+AA84</f>
        <v>813328.26771599997</v>
      </c>
      <c r="Z84" s="39"/>
      <c r="AA84" s="39">
        <v>813328.26771599997</v>
      </c>
      <c r="AB84" s="39"/>
      <c r="AC84" s="42">
        <f>X84+AB84</f>
        <v>0</v>
      </c>
      <c r="AD84" s="39"/>
      <c r="AE84" s="39"/>
      <c r="AF84" s="39"/>
      <c r="AG84" s="39"/>
      <c r="AH84" s="39"/>
      <c r="AI84" s="39"/>
      <c r="AJ84" s="39"/>
      <c r="AK84" s="43">
        <f t="shared" si="16"/>
        <v>813328.26771599997</v>
      </c>
      <c r="AM84" s="45"/>
    </row>
    <row r="85" spans="1:39" x14ac:dyDescent="0.3">
      <c r="A85" s="36">
        <f t="shared" si="17"/>
        <v>76</v>
      </c>
      <c r="B85" s="36"/>
      <c r="C85" s="48" t="s">
        <v>142</v>
      </c>
      <c r="D85" s="53">
        <v>270243</v>
      </c>
      <c r="E85" s="54">
        <v>2138244</v>
      </c>
      <c r="F85" s="38"/>
      <c r="G85" s="39">
        <f>H85+I85</f>
        <v>0</v>
      </c>
      <c r="H85" s="39"/>
      <c r="I85" s="40"/>
      <c r="J85" s="39">
        <f>O85+P85+K85</f>
        <v>0</v>
      </c>
      <c r="K85" s="39">
        <f>L85+M85+N85</f>
        <v>0</v>
      </c>
      <c r="L85" s="39"/>
      <c r="M85" s="39"/>
      <c r="N85" s="39"/>
      <c r="O85" s="39"/>
      <c r="P85" s="39">
        <f t="shared" si="14"/>
        <v>0</v>
      </c>
      <c r="Q85" s="39"/>
      <c r="R85" s="39"/>
      <c r="S85" s="39"/>
      <c r="T85" s="41"/>
      <c r="U85" s="42">
        <f t="shared" si="12"/>
        <v>0</v>
      </c>
      <c r="V85" s="39">
        <f>W85+AB85</f>
        <v>6770486.8013112005</v>
      </c>
      <c r="W85" s="39">
        <f>X85+Y85</f>
        <v>6770486.8013112005</v>
      </c>
      <c r="X85" s="39"/>
      <c r="Y85" s="42">
        <f>Z85+AA85</f>
        <v>6770486.8013112005</v>
      </c>
      <c r="Z85" s="39"/>
      <c r="AA85" s="39">
        <v>6770486.8013112005</v>
      </c>
      <c r="AB85" s="39"/>
      <c r="AC85" s="42">
        <f>X85+AB85</f>
        <v>0</v>
      </c>
      <c r="AD85" s="39"/>
      <c r="AE85" s="39"/>
      <c r="AF85" s="39"/>
      <c r="AG85" s="39"/>
      <c r="AH85" s="39"/>
      <c r="AI85" s="39"/>
      <c r="AJ85" s="39"/>
      <c r="AK85" s="43">
        <f t="shared" si="16"/>
        <v>6770486.8013112005</v>
      </c>
      <c r="AM85" s="45"/>
    </row>
    <row r="86" spans="1:39" ht="37.5" x14ac:dyDescent="0.3">
      <c r="A86" s="36">
        <f t="shared" si="17"/>
        <v>77</v>
      </c>
      <c r="B86" s="36"/>
      <c r="C86" s="48" t="s">
        <v>143</v>
      </c>
      <c r="D86" s="53"/>
      <c r="E86" s="54">
        <v>2138242</v>
      </c>
      <c r="F86" s="38"/>
      <c r="G86" s="39">
        <f>H86+I86</f>
        <v>0</v>
      </c>
      <c r="H86" s="39"/>
      <c r="I86" s="40"/>
      <c r="J86" s="39">
        <f>O86+P86+K86</f>
        <v>0</v>
      </c>
      <c r="K86" s="39">
        <f>L86+M86+N86</f>
        <v>0</v>
      </c>
      <c r="L86" s="39"/>
      <c r="M86" s="39"/>
      <c r="N86" s="39"/>
      <c r="O86" s="39"/>
      <c r="P86" s="39">
        <f t="shared" si="14"/>
        <v>0</v>
      </c>
      <c r="Q86" s="39"/>
      <c r="R86" s="39"/>
      <c r="S86" s="39"/>
      <c r="T86" s="41"/>
      <c r="U86" s="42">
        <f t="shared" si="12"/>
        <v>0</v>
      </c>
      <c r="V86" s="39">
        <f>W86+AB86</f>
        <v>337191.88359999994</v>
      </c>
      <c r="W86" s="39">
        <f>X86+Y86</f>
        <v>337191.88359999994</v>
      </c>
      <c r="X86" s="39">
        <v>337191.88359999994</v>
      </c>
      <c r="Y86" s="42">
        <f>Z86+AA86</f>
        <v>0</v>
      </c>
      <c r="Z86" s="39"/>
      <c r="AA86" s="39"/>
      <c r="AB86" s="39"/>
      <c r="AC86" s="42">
        <f>X86+AB86</f>
        <v>337191.88359999994</v>
      </c>
      <c r="AD86" s="39"/>
      <c r="AE86" s="39"/>
      <c r="AF86" s="39"/>
      <c r="AG86" s="39"/>
      <c r="AH86" s="39"/>
      <c r="AI86" s="39"/>
      <c r="AJ86" s="39"/>
      <c r="AK86" s="43">
        <f t="shared" si="16"/>
        <v>337191.88359999994</v>
      </c>
      <c r="AM86" s="45"/>
    </row>
    <row r="87" spans="1:39" ht="37.5" x14ac:dyDescent="0.3">
      <c r="A87" s="36">
        <f t="shared" si="17"/>
        <v>78</v>
      </c>
      <c r="B87" s="36"/>
      <c r="C87" s="48" t="s">
        <v>144</v>
      </c>
      <c r="D87" s="53">
        <v>270050</v>
      </c>
      <c r="E87" s="54">
        <v>3141002</v>
      </c>
      <c r="F87" s="38">
        <v>1</v>
      </c>
      <c r="G87" s="39">
        <f t="shared" si="18"/>
        <v>168971928.13</v>
      </c>
      <c r="H87" s="39">
        <v>159519348.94</v>
      </c>
      <c r="I87" s="40">
        <v>9452579.1900000013</v>
      </c>
      <c r="J87" s="39">
        <f>O87+P87+K87</f>
        <v>301826048.22325677</v>
      </c>
      <c r="K87" s="39">
        <f>L87+M87+N87</f>
        <v>185458210.38411197</v>
      </c>
      <c r="L87" s="39">
        <v>113590576.23283899</v>
      </c>
      <c r="M87" s="39">
        <v>66299253.921272993</v>
      </c>
      <c r="N87" s="39">
        <v>5568380.2300000004</v>
      </c>
      <c r="O87" s="39">
        <v>12717400.929144811</v>
      </c>
      <c r="P87" s="39">
        <f>Q87+R87+S87</f>
        <v>103650436.91</v>
      </c>
      <c r="Q87" s="39">
        <v>7545950.2100000009</v>
      </c>
      <c r="R87" s="39">
        <v>49862599.200000003</v>
      </c>
      <c r="S87" s="39">
        <v>46241887.5</v>
      </c>
      <c r="T87" s="41">
        <v>4660941.6000000006</v>
      </c>
      <c r="U87" s="42">
        <f>G87+J87+T87</f>
        <v>475458917.95325679</v>
      </c>
      <c r="V87" s="39">
        <f t="shared" si="20"/>
        <v>868055313.19313705</v>
      </c>
      <c r="W87" s="39">
        <f t="shared" si="21"/>
        <v>785719315.81073701</v>
      </c>
      <c r="X87" s="39">
        <v>716853067.01831698</v>
      </c>
      <c r="Y87" s="42">
        <f t="shared" si="15"/>
        <v>68866248.792419985</v>
      </c>
      <c r="Z87" s="39">
        <v>9745880.4103104006</v>
      </c>
      <c r="AA87" s="39">
        <v>59120368.38210959</v>
      </c>
      <c r="AB87" s="39">
        <v>82335997.382400006</v>
      </c>
      <c r="AC87" s="42">
        <f t="shared" si="22"/>
        <v>799189064.40071702</v>
      </c>
      <c r="AD87" s="39">
        <v>17361075.16</v>
      </c>
      <c r="AE87" s="39"/>
      <c r="AF87" s="39"/>
      <c r="AG87" s="39"/>
      <c r="AH87" s="39"/>
      <c r="AI87" s="39"/>
      <c r="AJ87" s="39">
        <v>10026209.23</v>
      </c>
      <c r="AK87" s="43">
        <f t="shared" si="16"/>
        <v>1370901515.5363939</v>
      </c>
      <c r="AM87" s="45"/>
    </row>
    <row r="88" spans="1:39" ht="37.5" x14ac:dyDescent="0.3">
      <c r="A88" s="36">
        <f t="shared" si="17"/>
        <v>79</v>
      </c>
      <c r="B88" s="36"/>
      <c r="C88" s="48" t="s">
        <v>145</v>
      </c>
      <c r="D88" s="53">
        <v>270051</v>
      </c>
      <c r="E88" s="54">
        <v>3141003</v>
      </c>
      <c r="F88" s="38"/>
      <c r="G88" s="39">
        <f t="shared" si="18"/>
        <v>18518377.539999999</v>
      </c>
      <c r="H88" s="39">
        <v>18518377.539999999</v>
      </c>
      <c r="I88" s="40"/>
      <c r="J88" s="39">
        <f t="shared" ref="J88:J100" si="23">O88+P88+K88</f>
        <v>71416603.090000004</v>
      </c>
      <c r="K88" s="39">
        <f t="shared" si="19"/>
        <v>34016915.520000003</v>
      </c>
      <c r="L88" s="39">
        <v>22248362.850000001</v>
      </c>
      <c r="M88" s="39">
        <v>10912634.99</v>
      </c>
      <c r="N88" s="39">
        <v>855917.68</v>
      </c>
      <c r="O88" s="39">
        <v>1418486.03</v>
      </c>
      <c r="P88" s="39">
        <f t="shared" si="14"/>
        <v>35981201.540000007</v>
      </c>
      <c r="Q88" s="39">
        <v>16986571.400000002</v>
      </c>
      <c r="R88" s="39">
        <v>10367330.140000001</v>
      </c>
      <c r="S88" s="39">
        <v>8627300</v>
      </c>
      <c r="T88" s="41">
        <v>2441161.8000000003</v>
      </c>
      <c r="U88" s="42">
        <f t="shared" ref="U88:U122" si="24">G88+J88+T88</f>
        <v>92376142.429999992</v>
      </c>
      <c r="V88" s="39">
        <f t="shared" si="20"/>
        <v>92317220.243880272</v>
      </c>
      <c r="W88" s="39">
        <f t="shared" si="21"/>
        <v>92317220.243880272</v>
      </c>
      <c r="X88" s="39">
        <v>58481355.459999993</v>
      </c>
      <c r="Y88" s="42">
        <f t="shared" si="15"/>
        <v>33835864.783880278</v>
      </c>
      <c r="Z88" s="39">
        <v>3201750.7200000016</v>
      </c>
      <c r="AA88" s="39">
        <v>30634114.06388028</v>
      </c>
      <c r="AB88" s="39"/>
      <c r="AC88" s="42">
        <f t="shared" si="22"/>
        <v>58481355.459999993</v>
      </c>
      <c r="AD88" s="39"/>
      <c r="AE88" s="39"/>
      <c r="AF88" s="39"/>
      <c r="AG88" s="39"/>
      <c r="AH88" s="39"/>
      <c r="AI88" s="39"/>
      <c r="AJ88" s="39">
        <v>25467495.710000001</v>
      </c>
      <c r="AK88" s="43">
        <f t="shared" si="16"/>
        <v>210160858.38388029</v>
      </c>
      <c r="AM88" s="45"/>
    </row>
    <row r="89" spans="1:39" ht="37.5" x14ac:dyDescent="0.3">
      <c r="A89" s="36">
        <f t="shared" si="17"/>
        <v>80</v>
      </c>
      <c r="B89" s="36"/>
      <c r="C89" s="48" t="s">
        <v>146</v>
      </c>
      <c r="D89" s="53">
        <v>270052</v>
      </c>
      <c r="E89" s="54">
        <v>3141004</v>
      </c>
      <c r="F89" s="38">
        <v>1</v>
      </c>
      <c r="G89" s="39">
        <f t="shared" si="18"/>
        <v>48309620.370000012</v>
      </c>
      <c r="H89" s="39">
        <v>46106320.660000011</v>
      </c>
      <c r="I89" s="40">
        <v>2203299.71</v>
      </c>
      <c r="J89" s="39">
        <f t="shared" si="23"/>
        <v>82217509.274951994</v>
      </c>
      <c r="K89" s="39">
        <f t="shared" si="19"/>
        <v>55057976.944952004</v>
      </c>
      <c r="L89" s="39">
        <v>47525592.194952004</v>
      </c>
      <c r="M89" s="39">
        <v>4567502.37</v>
      </c>
      <c r="N89" s="39">
        <v>2964882.38</v>
      </c>
      <c r="O89" s="39">
        <v>2953153.2</v>
      </c>
      <c r="P89" s="39">
        <f t="shared" si="14"/>
        <v>24206379.129999999</v>
      </c>
      <c r="Q89" s="39">
        <v>593241.99999999814</v>
      </c>
      <c r="R89" s="39">
        <v>11006793.380000001</v>
      </c>
      <c r="S89" s="39">
        <v>12606343.75</v>
      </c>
      <c r="T89" s="41">
        <v>1775390.4000000001</v>
      </c>
      <c r="U89" s="42">
        <f t="shared" si="24"/>
        <v>132302520.04495201</v>
      </c>
      <c r="V89" s="39">
        <f t="shared" si="20"/>
        <v>213146522.9315227</v>
      </c>
      <c r="W89" s="39">
        <f t="shared" si="21"/>
        <v>213146522.9315227</v>
      </c>
      <c r="X89" s="39">
        <v>161854436.36441711</v>
      </c>
      <c r="Y89" s="42">
        <f t="shared" si="15"/>
        <v>51292086.567105591</v>
      </c>
      <c r="Z89" s="39">
        <v>35741269.171425596</v>
      </c>
      <c r="AA89" s="39">
        <v>15550817.395679999</v>
      </c>
      <c r="AB89" s="39"/>
      <c r="AC89" s="42">
        <f t="shared" si="22"/>
        <v>161854436.36441711</v>
      </c>
      <c r="AD89" s="39"/>
      <c r="AE89" s="39"/>
      <c r="AF89" s="39"/>
      <c r="AG89" s="39"/>
      <c r="AH89" s="39"/>
      <c r="AI89" s="39"/>
      <c r="AJ89" s="39"/>
      <c r="AK89" s="43">
        <f t="shared" si="16"/>
        <v>345449042.9764747</v>
      </c>
      <c r="AM89" s="45"/>
    </row>
    <row r="90" spans="1:39" ht="37.5" x14ac:dyDescent="0.3">
      <c r="A90" s="36">
        <f t="shared" si="17"/>
        <v>81</v>
      </c>
      <c r="B90" s="36"/>
      <c r="C90" s="48" t="s">
        <v>147</v>
      </c>
      <c r="D90" s="53">
        <v>270053</v>
      </c>
      <c r="E90" s="54">
        <v>3141007</v>
      </c>
      <c r="F90" s="38">
        <v>1</v>
      </c>
      <c r="G90" s="39">
        <f>H90+I90</f>
        <v>123768269.37000002</v>
      </c>
      <c r="H90" s="39">
        <v>123768269.37000002</v>
      </c>
      <c r="I90" s="40"/>
      <c r="J90" s="39">
        <f t="shared" si="23"/>
        <v>264521142.95201141</v>
      </c>
      <c r="K90" s="39">
        <f t="shared" si="19"/>
        <v>121693211.20688801</v>
      </c>
      <c r="L90" s="39">
        <v>105617692.79688799</v>
      </c>
      <c r="M90" s="39">
        <v>9959622.2599999998</v>
      </c>
      <c r="N90" s="39">
        <v>6115896.1500000004</v>
      </c>
      <c r="O90" s="39">
        <v>38455003.495123401</v>
      </c>
      <c r="P90" s="39">
        <f t="shared" si="14"/>
        <v>104372928.25</v>
      </c>
      <c r="Q90" s="39">
        <v>5472712</v>
      </c>
      <c r="R90" s="39">
        <v>49836710</v>
      </c>
      <c r="S90" s="39">
        <v>49063506.25</v>
      </c>
      <c r="T90" s="41"/>
      <c r="U90" s="42">
        <f t="shared" si="24"/>
        <v>388289412.32201141</v>
      </c>
      <c r="V90" s="39">
        <f t="shared" si="20"/>
        <v>1095540704.0333652</v>
      </c>
      <c r="W90" s="39">
        <f t="shared" si="21"/>
        <v>1004140085.2881652</v>
      </c>
      <c r="X90" s="39">
        <v>948486984.97159719</v>
      </c>
      <c r="Y90" s="42">
        <f t="shared" si="15"/>
        <v>55653100.316568002</v>
      </c>
      <c r="Z90" s="39">
        <v>8538675.2640000023</v>
      </c>
      <c r="AA90" s="39">
        <v>47114425.052568004</v>
      </c>
      <c r="AB90" s="39">
        <v>91400618.745199978</v>
      </c>
      <c r="AC90" s="42">
        <f t="shared" si="22"/>
        <v>1039887603.7167971</v>
      </c>
      <c r="AD90" s="39"/>
      <c r="AE90" s="39"/>
      <c r="AF90" s="39"/>
      <c r="AG90" s="39"/>
      <c r="AH90" s="39"/>
      <c r="AI90" s="39"/>
      <c r="AJ90" s="39"/>
      <c r="AK90" s="43">
        <f t="shared" si="16"/>
        <v>1483830116.3553767</v>
      </c>
      <c r="AM90" s="45"/>
    </row>
    <row r="91" spans="1:39" x14ac:dyDescent="0.3">
      <c r="A91" s="36">
        <f t="shared" si="17"/>
        <v>82</v>
      </c>
      <c r="B91" s="36"/>
      <c r="C91" s="48" t="s">
        <v>148</v>
      </c>
      <c r="D91" s="53">
        <v>270054</v>
      </c>
      <c r="E91" s="54">
        <v>3148002</v>
      </c>
      <c r="F91" s="38">
        <v>1</v>
      </c>
      <c r="G91" s="39">
        <f t="shared" si="18"/>
        <v>0</v>
      </c>
      <c r="H91" s="39"/>
      <c r="I91" s="40"/>
      <c r="J91" s="39">
        <f t="shared" si="23"/>
        <v>116957875.53999999</v>
      </c>
      <c r="K91" s="39">
        <f t="shared" si="19"/>
        <v>0</v>
      </c>
      <c r="L91" s="39"/>
      <c r="M91" s="39"/>
      <c r="N91" s="39"/>
      <c r="O91" s="39">
        <v>8686017.5399999991</v>
      </c>
      <c r="P91" s="39">
        <f t="shared" si="14"/>
        <v>108271858</v>
      </c>
      <c r="Q91" s="39">
        <v>107495182</v>
      </c>
      <c r="R91" s="39">
        <v>776676</v>
      </c>
      <c r="S91" s="39"/>
      <c r="T91" s="41"/>
      <c r="U91" s="42">
        <f t="shared" si="24"/>
        <v>116957875.53999999</v>
      </c>
      <c r="V91" s="39">
        <f t="shared" si="20"/>
        <v>291072332.25966001</v>
      </c>
      <c r="W91" s="39">
        <f t="shared" si="21"/>
        <v>291072332.25966001</v>
      </c>
      <c r="X91" s="39">
        <v>282340996.44366002</v>
      </c>
      <c r="Y91" s="42">
        <f t="shared" si="15"/>
        <v>8731335.8159999996</v>
      </c>
      <c r="Z91" s="39"/>
      <c r="AA91" s="39">
        <v>8731335.8159999996</v>
      </c>
      <c r="AB91" s="39"/>
      <c r="AC91" s="42">
        <f t="shared" si="22"/>
        <v>282340996.44366002</v>
      </c>
      <c r="AD91" s="39"/>
      <c r="AE91" s="39"/>
      <c r="AF91" s="39"/>
      <c r="AG91" s="39"/>
      <c r="AH91" s="39"/>
      <c r="AI91" s="39"/>
      <c r="AJ91" s="39"/>
      <c r="AK91" s="43">
        <f t="shared" si="16"/>
        <v>408030207.79965997</v>
      </c>
      <c r="AM91" s="45"/>
    </row>
    <row r="92" spans="1:39" ht="56.25" x14ac:dyDescent="0.3">
      <c r="A92" s="36">
        <f t="shared" si="17"/>
        <v>83</v>
      </c>
      <c r="B92" s="36"/>
      <c r="C92" s="48" t="s">
        <v>149</v>
      </c>
      <c r="D92" s="53">
        <v>270058</v>
      </c>
      <c r="E92" s="54">
        <v>3151001</v>
      </c>
      <c r="F92" s="38"/>
      <c r="G92" s="39">
        <f t="shared" si="18"/>
        <v>0</v>
      </c>
      <c r="H92" s="39"/>
      <c r="I92" s="40"/>
      <c r="J92" s="39">
        <f t="shared" si="23"/>
        <v>63063360.119999997</v>
      </c>
      <c r="K92" s="39">
        <f t="shared" si="19"/>
        <v>0</v>
      </c>
      <c r="L92" s="39"/>
      <c r="M92" s="39"/>
      <c r="N92" s="39"/>
      <c r="O92" s="39">
        <v>37069405.659999996</v>
      </c>
      <c r="P92" s="39">
        <f t="shared" si="14"/>
        <v>25993954.460000001</v>
      </c>
      <c r="Q92" s="39">
        <v>25993954.460000001</v>
      </c>
      <c r="R92" s="39">
        <v>0</v>
      </c>
      <c r="S92" s="39"/>
      <c r="T92" s="41"/>
      <c r="U92" s="42">
        <f>G92+J92+T92</f>
        <v>63063360.119999997</v>
      </c>
      <c r="V92" s="39">
        <f t="shared" si="20"/>
        <v>652856987.23999894</v>
      </c>
      <c r="W92" s="39">
        <f t="shared" si="21"/>
        <v>638015854.48999894</v>
      </c>
      <c r="X92" s="39">
        <v>502356153.38999903</v>
      </c>
      <c r="Y92" s="42">
        <f t="shared" si="15"/>
        <v>135659701.09999993</v>
      </c>
      <c r="Z92" s="39">
        <v>116079972.75999992</v>
      </c>
      <c r="AA92" s="39">
        <v>19579728.340000011</v>
      </c>
      <c r="AB92" s="39">
        <v>14841132.749999996</v>
      </c>
      <c r="AC92" s="42">
        <f t="shared" si="22"/>
        <v>517197286.13999903</v>
      </c>
      <c r="AD92" s="39"/>
      <c r="AE92" s="39"/>
      <c r="AF92" s="39"/>
      <c r="AG92" s="39"/>
      <c r="AH92" s="39"/>
      <c r="AI92" s="39"/>
      <c r="AJ92" s="39"/>
      <c r="AK92" s="43">
        <f t="shared" si="16"/>
        <v>715920347.35999894</v>
      </c>
      <c r="AM92" s="45"/>
    </row>
    <row r="93" spans="1:39" ht="37.5" x14ac:dyDescent="0.3">
      <c r="A93" s="36">
        <f t="shared" si="17"/>
        <v>84</v>
      </c>
      <c r="B93" s="36"/>
      <c r="C93" s="48" t="s">
        <v>150</v>
      </c>
      <c r="D93" s="53">
        <v>270056</v>
      </c>
      <c r="E93" s="54">
        <v>3241001</v>
      </c>
      <c r="F93" s="38">
        <v>1</v>
      </c>
      <c r="G93" s="39">
        <f t="shared" si="18"/>
        <v>221847151.68000004</v>
      </c>
      <c r="H93" s="39">
        <v>217854177.81000003</v>
      </c>
      <c r="I93" s="40">
        <v>3992973.87</v>
      </c>
      <c r="J93" s="39">
        <f t="shared" si="23"/>
        <v>211777342.42238799</v>
      </c>
      <c r="K93" s="39">
        <f t="shared" si="19"/>
        <v>141820030.18238798</v>
      </c>
      <c r="L93" s="39">
        <v>4565018.96172</v>
      </c>
      <c r="M93" s="39">
        <v>137255011.22066799</v>
      </c>
      <c r="N93" s="39"/>
      <c r="O93" s="39">
        <v>45332139.740000002</v>
      </c>
      <c r="P93" s="39">
        <f t="shared" si="14"/>
        <v>24625172.500000011</v>
      </c>
      <c r="Q93" s="39">
        <v>1648507.50000001</v>
      </c>
      <c r="R93" s="39">
        <v>22976665</v>
      </c>
      <c r="S93" s="39"/>
      <c r="T93" s="41"/>
      <c r="U93" s="42">
        <f t="shared" si="24"/>
        <v>433624494.10238802</v>
      </c>
      <c r="V93" s="39">
        <f t="shared" si="20"/>
        <v>210252837.8809731</v>
      </c>
      <c r="W93" s="39">
        <f t="shared" si="21"/>
        <v>210252837.8809731</v>
      </c>
      <c r="X93" s="39">
        <v>170806065.14604989</v>
      </c>
      <c r="Y93" s="42">
        <f t="shared" si="15"/>
        <v>39446772.734923199</v>
      </c>
      <c r="Z93" s="39">
        <v>13028036.726923201</v>
      </c>
      <c r="AA93" s="39">
        <v>26418736.007999998</v>
      </c>
      <c r="AB93" s="39"/>
      <c r="AC93" s="42">
        <f t="shared" si="22"/>
        <v>170806065.14604989</v>
      </c>
      <c r="AD93" s="39"/>
      <c r="AE93" s="39"/>
      <c r="AF93" s="39"/>
      <c r="AG93" s="39"/>
      <c r="AH93" s="39"/>
      <c r="AI93" s="39"/>
      <c r="AJ93" s="39"/>
      <c r="AK93" s="43">
        <f t="shared" si="16"/>
        <v>643877331.98336112</v>
      </c>
      <c r="AM93" s="45"/>
    </row>
    <row r="94" spans="1:39" ht="56.25" x14ac:dyDescent="0.3">
      <c r="A94" s="36">
        <f t="shared" si="17"/>
        <v>85</v>
      </c>
      <c r="B94" s="36"/>
      <c r="C94" s="48" t="s">
        <v>151</v>
      </c>
      <c r="D94" s="53">
        <v>270009</v>
      </c>
      <c r="E94" s="54">
        <v>306001</v>
      </c>
      <c r="F94" s="38"/>
      <c r="G94" s="39">
        <f t="shared" si="18"/>
        <v>0</v>
      </c>
      <c r="H94" s="39"/>
      <c r="I94" s="40"/>
      <c r="J94" s="39">
        <f t="shared" si="23"/>
        <v>319400652.16833305</v>
      </c>
      <c r="K94" s="39">
        <f t="shared" si="19"/>
        <v>0</v>
      </c>
      <c r="L94" s="39"/>
      <c r="M94" s="39"/>
      <c r="N94" s="39"/>
      <c r="O94" s="39">
        <v>156795795.978333</v>
      </c>
      <c r="P94" s="39">
        <f t="shared" si="14"/>
        <v>162604856.19000003</v>
      </c>
      <c r="Q94" s="39">
        <v>162604856.19000003</v>
      </c>
      <c r="R94" s="39">
        <v>0</v>
      </c>
      <c r="S94" s="39"/>
      <c r="T94" s="41"/>
      <c r="U94" s="42">
        <f t="shared" si="24"/>
        <v>319400652.16833305</v>
      </c>
      <c r="V94" s="39">
        <f t="shared" si="20"/>
        <v>0</v>
      </c>
      <c r="W94" s="39">
        <f t="shared" si="21"/>
        <v>0</v>
      </c>
      <c r="X94" s="39"/>
      <c r="Y94" s="42">
        <f t="shared" si="15"/>
        <v>0</v>
      </c>
      <c r="Z94" s="39"/>
      <c r="AA94" s="39"/>
      <c r="AB94" s="39"/>
      <c r="AC94" s="42">
        <f t="shared" si="22"/>
        <v>0</v>
      </c>
      <c r="AD94" s="39"/>
      <c r="AE94" s="39"/>
      <c r="AF94" s="39"/>
      <c r="AG94" s="39"/>
      <c r="AH94" s="39"/>
      <c r="AI94" s="39"/>
      <c r="AJ94" s="39"/>
      <c r="AK94" s="43">
        <f t="shared" si="16"/>
        <v>319400652.16833305</v>
      </c>
      <c r="AM94" s="45"/>
    </row>
    <row r="95" spans="1:39" ht="37.5" x14ac:dyDescent="0.3">
      <c r="A95" s="36">
        <f t="shared" si="17"/>
        <v>86</v>
      </c>
      <c r="B95" s="36"/>
      <c r="C95" s="48" t="s">
        <v>152</v>
      </c>
      <c r="D95" s="53">
        <v>270047</v>
      </c>
      <c r="E95" s="54">
        <v>3101009</v>
      </c>
      <c r="F95" s="38">
        <v>1</v>
      </c>
      <c r="G95" s="39">
        <f t="shared" si="18"/>
        <v>47073065.150000006</v>
      </c>
      <c r="H95" s="39">
        <v>45609534.370000005</v>
      </c>
      <c r="I95" s="40">
        <v>1463530.78</v>
      </c>
      <c r="J95" s="39">
        <f t="shared" si="23"/>
        <v>60386840.229295999</v>
      </c>
      <c r="K95" s="39">
        <f t="shared" si="19"/>
        <v>33449980.029296</v>
      </c>
      <c r="L95" s="39">
        <v>29356634.229295999</v>
      </c>
      <c r="M95" s="39">
        <v>2745908.75</v>
      </c>
      <c r="N95" s="39">
        <v>1347437.05</v>
      </c>
      <c r="O95" s="39">
        <v>502399.2</v>
      </c>
      <c r="P95" s="39">
        <f t="shared" si="14"/>
        <v>26434461</v>
      </c>
      <c r="Q95" s="39">
        <v>11408.5</v>
      </c>
      <c r="R95" s="39">
        <v>8413990</v>
      </c>
      <c r="S95" s="39">
        <v>18009062.5</v>
      </c>
      <c r="T95" s="41"/>
      <c r="U95" s="42">
        <f t="shared" si="24"/>
        <v>107459905.379296</v>
      </c>
      <c r="V95" s="39">
        <f t="shared" si="20"/>
        <v>23293997.1418752</v>
      </c>
      <c r="W95" s="39">
        <f t="shared" si="21"/>
        <v>23293997.1418752</v>
      </c>
      <c r="X95" s="39"/>
      <c r="Y95" s="42">
        <f t="shared" si="15"/>
        <v>23293997.1418752</v>
      </c>
      <c r="Z95" s="39"/>
      <c r="AA95" s="39">
        <v>23293997.1418752</v>
      </c>
      <c r="AB95" s="39"/>
      <c r="AC95" s="42">
        <f t="shared" si="22"/>
        <v>0</v>
      </c>
      <c r="AD95" s="39"/>
      <c r="AE95" s="39"/>
      <c r="AF95" s="39"/>
      <c r="AG95" s="39"/>
      <c r="AH95" s="39"/>
      <c r="AI95" s="39"/>
      <c r="AJ95" s="39"/>
      <c r="AK95" s="43">
        <f t="shared" si="16"/>
        <v>130753902.52117121</v>
      </c>
      <c r="AM95" s="45"/>
    </row>
    <row r="96" spans="1:39" ht="56.25" x14ac:dyDescent="0.3">
      <c r="A96" s="36">
        <f t="shared" si="17"/>
        <v>87</v>
      </c>
      <c r="B96" s="36"/>
      <c r="C96" s="48" t="s">
        <v>153</v>
      </c>
      <c r="D96" s="53">
        <v>270232</v>
      </c>
      <c r="E96" s="54">
        <v>3107003</v>
      </c>
      <c r="F96" s="38"/>
      <c r="G96" s="39">
        <f t="shared" si="18"/>
        <v>0</v>
      </c>
      <c r="H96" s="39"/>
      <c r="I96" s="40"/>
      <c r="J96" s="39">
        <f t="shared" si="23"/>
        <v>224657986.56</v>
      </c>
      <c r="K96" s="39">
        <f t="shared" si="19"/>
        <v>0</v>
      </c>
      <c r="L96" s="39"/>
      <c r="M96" s="39"/>
      <c r="N96" s="39"/>
      <c r="O96" s="39"/>
      <c r="P96" s="39">
        <f t="shared" si="14"/>
        <v>224657986.56</v>
      </c>
      <c r="Q96" s="39">
        <v>224657986.56</v>
      </c>
      <c r="R96" s="39"/>
      <c r="S96" s="39"/>
      <c r="T96" s="41"/>
      <c r="U96" s="42">
        <f t="shared" si="24"/>
        <v>224657986.56</v>
      </c>
      <c r="V96" s="39">
        <f t="shared" si="20"/>
        <v>0</v>
      </c>
      <c r="W96" s="39">
        <f t="shared" si="21"/>
        <v>0</v>
      </c>
      <c r="X96" s="39"/>
      <c r="Y96" s="42">
        <f t="shared" si="15"/>
        <v>0</v>
      </c>
      <c r="Z96" s="39"/>
      <c r="AA96" s="39"/>
      <c r="AB96" s="39"/>
      <c r="AC96" s="42">
        <f t="shared" si="22"/>
        <v>0</v>
      </c>
      <c r="AD96" s="39"/>
      <c r="AE96" s="39"/>
      <c r="AF96" s="39"/>
      <c r="AG96" s="39"/>
      <c r="AH96" s="39"/>
      <c r="AI96" s="39"/>
      <c r="AJ96" s="39"/>
      <c r="AK96" s="43">
        <f t="shared" si="16"/>
        <v>224657986.56</v>
      </c>
      <c r="AM96" s="45"/>
    </row>
    <row r="97" spans="1:39" ht="42" customHeight="1" x14ac:dyDescent="0.3">
      <c r="A97" s="36">
        <f t="shared" si="17"/>
        <v>88</v>
      </c>
      <c r="B97" s="36"/>
      <c r="C97" s="48" t="s">
        <v>154</v>
      </c>
      <c r="D97" s="53">
        <v>270057</v>
      </c>
      <c r="E97" s="54">
        <v>4346004</v>
      </c>
      <c r="F97" s="38">
        <v>1</v>
      </c>
      <c r="G97" s="39">
        <f t="shared" si="18"/>
        <v>12726639.329999998</v>
      </c>
      <c r="H97" s="39">
        <v>12726639.329999998</v>
      </c>
      <c r="I97" s="40">
        <v>0</v>
      </c>
      <c r="J97" s="39">
        <f t="shared" si="23"/>
        <v>56282412.997919753</v>
      </c>
      <c r="K97" s="39">
        <f t="shared" si="19"/>
        <v>33687409.999919757</v>
      </c>
      <c r="L97" s="39">
        <v>26724186.572832003</v>
      </c>
      <c r="M97" s="39">
        <v>5831984.6970877592</v>
      </c>
      <c r="N97" s="39">
        <v>1131238.73</v>
      </c>
      <c r="O97" s="39">
        <v>1785690.7480000001</v>
      </c>
      <c r="P97" s="39">
        <f>Q97+R97+S97</f>
        <v>20809312.25</v>
      </c>
      <c r="Q97" s="39">
        <v>1570738</v>
      </c>
      <c r="R97" s="39">
        <v>1035568</v>
      </c>
      <c r="S97" s="39">
        <v>18203006.25</v>
      </c>
      <c r="T97" s="41"/>
      <c r="U97" s="42">
        <f t="shared" si="24"/>
        <v>69009052.327919751</v>
      </c>
      <c r="V97" s="39">
        <f t="shared" si="20"/>
        <v>92167441.813152999</v>
      </c>
      <c r="W97" s="39">
        <f t="shared" si="21"/>
        <v>89594504.677152991</v>
      </c>
      <c r="X97" s="39">
        <v>57495748.829804197</v>
      </c>
      <c r="Y97" s="42">
        <f t="shared" si="15"/>
        <v>32098755.847348802</v>
      </c>
      <c r="Z97" s="39">
        <v>16323054.557220003</v>
      </c>
      <c r="AA97" s="39">
        <v>15775701.290128801</v>
      </c>
      <c r="AB97" s="39">
        <v>2572937.1359999999</v>
      </c>
      <c r="AC97" s="42">
        <f t="shared" si="22"/>
        <v>60068685.965804197</v>
      </c>
      <c r="AD97" s="39"/>
      <c r="AE97" s="39"/>
      <c r="AF97" s="39"/>
      <c r="AG97" s="39"/>
      <c r="AH97" s="39"/>
      <c r="AI97" s="39"/>
      <c r="AJ97" s="39"/>
      <c r="AK97" s="43">
        <f t="shared" si="16"/>
        <v>161176494.14107275</v>
      </c>
      <c r="AM97" s="45"/>
    </row>
    <row r="98" spans="1:39" ht="37.5" x14ac:dyDescent="0.3">
      <c r="A98" s="36">
        <f t="shared" si="17"/>
        <v>89</v>
      </c>
      <c r="B98" s="36"/>
      <c r="C98" s="48" t="s">
        <v>155</v>
      </c>
      <c r="D98" s="53">
        <v>270060</v>
      </c>
      <c r="E98" s="54">
        <v>3131001</v>
      </c>
      <c r="F98" s="38">
        <v>1</v>
      </c>
      <c r="G98" s="39">
        <f t="shared" si="18"/>
        <v>3902639.2499999995</v>
      </c>
      <c r="H98" s="39">
        <v>3902639.2499999995</v>
      </c>
      <c r="I98" s="40">
        <v>0</v>
      </c>
      <c r="J98" s="39">
        <f t="shared" si="23"/>
        <v>25245262.825275201</v>
      </c>
      <c r="K98" s="39">
        <f t="shared" si="19"/>
        <v>14399829.575275201</v>
      </c>
      <c r="L98" s="39">
        <v>10726408.002976</v>
      </c>
      <c r="M98" s="39">
        <v>2640858.0322992001</v>
      </c>
      <c r="N98" s="39">
        <v>1032563.54</v>
      </c>
      <c r="O98" s="39">
        <v>629102</v>
      </c>
      <c r="P98" s="39">
        <f t="shared" si="14"/>
        <v>10216331.25</v>
      </c>
      <c r="Q98" s="39">
        <v>5593604</v>
      </c>
      <c r="R98" s="39">
        <v>129446</v>
      </c>
      <c r="S98" s="39">
        <v>4493281.25</v>
      </c>
      <c r="T98" s="41"/>
      <c r="U98" s="42">
        <f t="shared" si="24"/>
        <v>29147902.075275201</v>
      </c>
      <c r="V98" s="39">
        <f t="shared" si="20"/>
        <v>7395337.1519999998</v>
      </c>
      <c r="W98" s="39">
        <f t="shared" si="21"/>
        <v>7395337.1519999998</v>
      </c>
      <c r="X98" s="39"/>
      <c r="Y98" s="42">
        <f t="shared" si="15"/>
        <v>7395337.1519999998</v>
      </c>
      <c r="Z98" s="39"/>
      <c r="AA98" s="39">
        <v>7395337.1519999998</v>
      </c>
      <c r="AB98" s="39"/>
      <c r="AC98" s="42">
        <f t="shared" si="22"/>
        <v>0</v>
      </c>
      <c r="AD98" s="39"/>
      <c r="AE98" s="39"/>
      <c r="AF98" s="39"/>
      <c r="AG98" s="39"/>
      <c r="AH98" s="39"/>
      <c r="AI98" s="39"/>
      <c r="AJ98" s="39"/>
      <c r="AK98" s="43">
        <f t="shared" si="16"/>
        <v>36543239.2272752</v>
      </c>
      <c r="AM98" s="45"/>
    </row>
    <row r="99" spans="1:39" ht="56.25" x14ac:dyDescent="0.3">
      <c r="A99" s="36">
        <f t="shared" si="17"/>
        <v>90</v>
      </c>
      <c r="B99" s="36"/>
      <c r="C99" s="48" t="s">
        <v>156</v>
      </c>
      <c r="D99" s="53">
        <v>270132</v>
      </c>
      <c r="E99" s="54">
        <v>3310001</v>
      </c>
      <c r="F99" s="38"/>
      <c r="G99" s="39">
        <f t="shared" si="18"/>
        <v>0</v>
      </c>
      <c r="H99" s="39"/>
      <c r="I99" s="40"/>
      <c r="J99" s="39">
        <f t="shared" si="23"/>
        <v>0</v>
      </c>
      <c r="K99" s="39">
        <f t="shared" si="19"/>
        <v>0</v>
      </c>
      <c r="L99" s="39"/>
      <c r="M99" s="39"/>
      <c r="N99" s="39"/>
      <c r="O99" s="39"/>
      <c r="P99" s="39">
        <f t="shared" si="14"/>
        <v>0</v>
      </c>
      <c r="Q99" s="39"/>
      <c r="R99" s="39"/>
      <c r="S99" s="39"/>
      <c r="T99" s="41"/>
      <c r="U99" s="42">
        <f t="shared" si="24"/>
        <v>0</v>
      </c>
      <c r="V99" s="39">
        <f t="shared" si="20"/>
        <v>0</v>
      </c>
      <c r="W99" s="39">
        <f t="shared" si="21"/>
        <v>0</v>
      </c>
      <c r="X99" s="39"/>
      <c r="Y99" s="42">
        <f t="shared" si="15"/>
        <v>0</v>
      </c>
      <c r="Z99" s="39"/>
      <c r="AA99" s="39"/>
      <c r="AB99" s="39"/>
      <c r="AC99" s="42">
        <f t="shared" si="22"/>
        <v>0</v>
      </c>
      <c r="AD99" s="39">
        <v>467027155.83000004</v>
      </c>
      <c r="AE99" s="39"/>
      <c r="AF99" s="39"/>
      <c r="AG99" s="39"/>
      <c r="AH99" s="39"/>
      <c r="AI99" s="39"/>
      <c r="AJ99" s="39"/>
      <c r="AK99" s="43">
        <f t="shared" si="16"/>
        <v>467027155.83000004</v>
      </c>
      <c r="AM99" s="45"/>
    </row>
    <row r="100" spans="1:39" ht="37.5" x14ac:dyDescent="0.3">
      <c r="A100" s="36">
        <f t="shared" si="17"/>
        <v>91</v>
      </c>
      <c r="B100" s="36"/>
      <c r="C100" s="48" t="s">
        <v>157</v>
      </c>
      <c r="D100" s="53">
        <v>270223</v>
      </c>
      <c r="E100" s="54">
        <v>3138223</v>
      </c>
      <c r="F100" s="38"/>
      <c r="G100" s="39">
        <f t="shared" si="18"/>
        <v>0</v>
      </c>
      <c r="H100" s="39"/>
      <c r="I100" s="40"/>
      <c r="J100" s="39">
        <f t="shared" si="23"/>
        <v>1176387.9862121695</v>
      </c>
      <c r="K100" s="39">
        <f t="shared" si="19"/>
        <v>0</v>
      </c>
      <c r="L100" s="39"/>
      <c r="M100" s="39"/>
      <c r="N100" s="39"/>
      <c r="O100" s="39">
        <v>1176387.9862121695</v>
      </c>
      <c r="P100" s="39">
        <f t="shared" si="14"/>
        <v>0</v>
      </c>
      <c r="Q100" s="39"/>
      <c r="R100" s="39"/>
      <c r="S100" s="39"/>
      <c r="T100" s="41"/>
      <c r="U100" s="42">
        <f t="shared" si="24"/>
        <v>1176387.9862121695</v>
      </c>
      <c r="V100" s="39">
        <f t="shared" si="20"/>
        <v>48364922.159377202</v>
      </c>
      <c r="W100" s="39">
        <f t="shared" si="21"/>
        <v>48364922.159377202</v>
      </c>
      <c r="X100" s="39"/>
      <c r="Y100" s="42">
        <f t="shared" si="15"/>
        <v>48364922.159377202</v>
      </c>
      <c r="Z100" s="39">
        <v>12486322.800000001</v>
      </c>
      <c r="AA100" s="39">
        <v>35878599.359377205</v>
      </c>
      <c r="AB100" s="39"/>
      <c r="AC100" s="42">
        <f t="shared" si="22"/>
        <v>0</v>
      </c>
      <c r="AD100" s="39"/>
      <c r="AE100" s="39"/>
      <c r="AF100" s="39"/>
      <c r="AG100" s="39"/>
      <c r="AH100" s="39"/>
      <c r="AI100" s="39"/>
      <c r="AJ100" s="39"/>
      <c r="AK100" s="43">
        <f t="shared" si="16"/>
        <v>49541310.145589374</v>
      </c>
      <c r="AM100" s="45"/>
    </row>
    <row r="101" spans="1:39" x14ac:dyDescent="0.3">
      <c r="A101" s="36">
        <f t="shared" si="17"/>
        <v>92</v>
      </c>
      <c r="B101" s="36"/>
      <c r="C101" s="48" t="s">
        <v>158</v>
      </c>
      <c r="D101" s="54">
        <v>270210</v>
      </c>
      <c r="E101" s="54">
        <v>2138254</v>
      </c>
      <c r="F101" s="38"/>
      <c r="G101" s="39">
        <f t="shared" si="18"/>
        <v>0</v>
      </c>
      <c r="H101" s="39"/>
      <c r="I101" s="40"/>
      <c r="J101" s="39">
        <f>O101+P101+K101</f>
        <v>215670.8</v>
      </c>
      <c r="K101" s="39">
        <f t="shared" si="19"/>
        <v>0</v>
      </c>
      <c r="L101" s="39"/>
      <c r="M101" s="39"/>
      <c r="N101" s="39"/>
      <c r="O101" s="39"/>
      <c r="P101" s="39">
        <f t="shared" si="14"/>
        <v>215670.8</v>
      </c>
      <c r="Q101" s="39">
        <v>215670.8</v>
      </c>
      <c r="R101" s="39"/>
      <c r="S101" s="39"/>
      <c r="T101" s="41"/>
      <c r="U101" s="42">
        <f t="shared" si="24"/>
        <v>215670.8</v>
      </c>
      <c r="V101" s="39"/>
      <c r="W101" s="39"/>
      <c r="X101" s="39"/>
      <c r="Y101" s="42"/>
      <c r="Z101" s="39"/>
      <c r="AA101" s="39"/>
      <c r="AB101" s="39"/>
      <c r="AC101" s="42">
        <f t="shared" si="22"/>
        <v>0</v>
      </c>
      <c r="AD101" s="39"/>
      <c r="AE101" s="39"/>
      <c r="AF101" s="39"/>
      <c r="AG101" s="39"/>
      <c r="AH101" s="39"/>
      <c r="AI101" s="39"/>
      <c r="AJ101" s="39"/>
      <c r="AK101" s="43">
        <f t="shared" si="16"/>
        <v>215670.8</v>
      </c>
      <c r="AM101" s="45"/>
    </row>
    <row r="102" spans="1:39" ht="37.5" x14ac:dyDescent="0.3">
      <c r="A102" s="36">
        <f t="shared" si="17"/>
        <v>93</v>
      </c>
      <c r="B102" s="36"/>
      <c r="C102" s="48" t="s">
        <v>159</v>
      </c>
      <c r="D102" s="53">
        <v>270098</v>
      </c>
      <c r="E102" s="54">
        <v>1343005</v>
      </c>
      <c r="F102" s="38">
        <v>1</v>
      </c>
      <c r="G102" s="39">
        <f t="shared" si="18"/>
        <v>18232936.419999998</v>
      </c>
      <c r="H102" s="39">
        <v>17590381.699999999</v>
      </c>
      <c r="I102" s="40">
        <v>642554.72</v>
      </c>
      <c r="J102" s="39">
        <f t="shared" ref="J102:J122" si="25">O102+P102+K102</f>
        <v>41348288.942935996</v>
      </c>
      <c r="K102" s="39">
        <f t="shared" si="19"/>
        <v>34160779.542935997</v>
      </c>
      <c r="L102" s="39">
        <v>19911759.48796</v>
      </c>
      <c r="M102" s="39">
        <v>13394347.294976</v>
      </c>
      <c r="N102" s="39">
        <v>854672.76</v>
      </c>
      <c r="O102" s="39">
        <v>31505.4</v>
      </c>
      <c r="P102" s="39">
        <f t="shared" si="14"/>
        <v>7156004</v>
      </c>
      <c r="Q102" s="39">
        <v>76056</v>
      </c>
      <c r="R102" s="39">
        <v>3128259</v>
      </c>
      <c r="S102" s="39">
        <v>3951689</v>
      </c>
      <c r="T102" s="41">
        <v>11050956</v>
      </c>
      <c r="U102" s="42">
        <f t="shared" si="24"/>
        <v>70632181.36293599</v>
      </c>
      <c r="V102" s="39">
        <f t="shared" si="20"/>
        <v>36413992.747992001</v>
      </c>
      <c r="W102" s="39">
        <f t="shared" si="21"/>
        <v>36413992.747992001</v>
      </c>
      <c r="X102" s="39">
        <v>19912873.386</v>
      </c>
      <c r="Y102" s="42">
        <f t="shared" si="15"/>
        <v>16501119.361992</v>
      </c>
      <c r="Z102" s="39">
        <v>740678.39999999991</v>
      </c>
      <c r="AA102" s="39">
        <v>15760440.961991999</v>
      </c>
      <c r="AB102" s="39"/>
      <c r="AC102" s="42">
        <f t="shared" si="22"/>
        <v>19912873.386</v>
      </c>
      <c r="AD102" s="39">
        <v>9971819</v>
      </c>
      <c r="AE102" s="39"/>
      <c r="AF102" s="39"/>
      <c r="AG102" s="39"/>
      <c r="AH102" s="39"/>
      <c r="AI102" s="39"/>
      <c r="AJ102" s="39"/>
      <c r="AK102" s="43">
        <f t="shared" si="16"/>
        <v>117017993.110928</v>
      </c>
      <c r="AM102" s="45"/>
    </row>
    <row r="103" spans="1:39" ht="37.5" x14ac:dyDescent="0.3">
      <c r="A103" s="36">
        <f t="shared" si="17"/>
        <v>94</v>
      </c>
      <c r="B103" s="36"/>
      <c r="C103" s="88" t="s">
        <v>160</v>
      </c>
      <c r="D103" s="53">
        <v>270134</v>
      </c>
      <c r="E103" s="54">
        <v>1340004</v>
      </c>
      <c r="F103" s="38">
        <v>1</v>
      </c>
      <c r="G103" s="39">
        <f t="shared" si="18"/>
        <v>52846431.719999999</v>
      </c>
      <c r="H103" s="39">
        <v>50094813.600000001</v>
      </c>
      <c r="I103" s="40">
        <v>2751618.12</v>
      </c>
      <c r="J103" s="39">
        <f t="shared" si="25"/>
        <v>201343443.33120191</v>
      </c>
      <c r="K103" s="39">
        <f t="shared" si="19"/>
        <v>129800677.66120192</v>
      </c>
      <c r="L103" s="39">
        <v>72830250.852593929</v>
      </c>
      <c r="M103" s="39">
        <v>53817120.068608001</v>
      </c>
      <c r="N103" s="39">
        <v>3153306.74</v>
      </c>
      <c r="O103" s="39"/>
      <c r="P103" s="39">
        <f t="shared" si="14"/>
        <v>71542765.670000002</v>
      </c>
      <c r="Q103" s="39">
        <v>20557639.75</v>
      </c>
      <c r="R103" s="39">
        <v>23511563.16</v>
      </c>
      <c r="S103" s="39">
        <v>27473562.760000002</v>
      </c>
      <c r="T103" s="41">
        <v>25570356</v>
      </c>
      <c r="U103" s="42">
        <f t="shared" si="24"/>
        <v>279760231.05120194</v>
      </c>
      <c r="V103" s="39">
        <f t="shared" si="20"/>
        <v>94986164.517742649</v>
      </c>
      <c r="W103" s="39">
        <f t="shared" si="21"/>
        <v>94986164.517742649</v>
      </c>
      <c r="X103" s="39">
        <v>68324242.688902646</v>
      </c>
      <c r="Y103" s="42">
        <f t="shared" si="15"/>
        <v>26661921.828840002</v>
      </c>
      <c r="Z103" s="39">
        <v>11915032.5</v>
      </c>
      <c r="AA103" s="39">
        <v>14746889.328840001</v>
      </c>
      <c r="AB103" s="39"/>
      <c r="AC103" s="42">
        <f t="shared" si="22"/>
        <v>68324242.688902646</v>
      </c>
      <c r="AD103" s="39">
        <v>45551418.640000001</v>
      </c>
      <c r="AE103" s="39"/>
      <c r="AF103" s="39"/>
      <c r="AG103" s="39"/>
      <c r="AH103" s="39"/>
      <c r="AI103" s="39"/>
      <c r="AJ103" s="39"/>
      <c r="AK103" s="43">
        <f t="shared" si="16"/>
        <v>420297814.20894456</v>
      </c>
      <c r="AM103" s="45"/>
    </row>
    <row r="104" spans="1:39" x14ac:dyDescent="0.3">
      <c r="A104" s="36">
        <f t="shared" si="17"/>
        <v>95</v>
      </c>
      <c r="B104" s="36"/>
      <c r="C104" s="47" t="s">
        <v>161</v>
      </c>
      <c r="D104" s="53">
        <v>270155</v>
      </c>
      <c r="E104" s="54">
        <v>1343001</v>
      </c>
      <c r="F104" s="38">
        <v>1</v>
      </c>
      <c r="G104" s="39">
        <f t="shared" si="18"/>
        <v>55959403.869999997</v>
      </c>
      <c r="H104" s="39">
        <v>55959403.869999997</v>
      </c>
      <c r="I104" s="40">
        <v>0</v>
      </c>
      <c r="J104" s="39">
        <f t="shared" si="25"/>
        <v>54488977.450117104</v>
      </c>
      <c r="K104" s="39">
        <f t="shared" si="19"/>
        <v>29961324.750117105</v>
      </c>
      <c r="L104" s="39">
        <v>19715302.098469101</v>
      </c>
      <c r="M104" s="39">
        <v>9301001.5316480007</v>
      </c>
      <c r="N104" s="39">
        <v>945021.12000000011</v>
      </c>
      <c r="O104" s="39">
        <v>1336434</v>
      </c>
      <c r="P104" s="39">
        <f t="shared" si="14"/>
        <v>23191218.699999999</v>
      </c>
      <c r="Q104" s="39">
        <v>3414040</v>
      </c>
      <c r="R104" s="39">
        <v>11177593.02</v>
      </c>
      <c r="S104" s="39">
        <v>8599585.6799999997</v>
      </c>
      <c r="T104" s="41">
        <v>8630370</v>
      </c>
      <c r="U104" s="42">
        <f t="shared" si="24"/>
        <v>119078751.3201171</v>
      </c>
      <c r="V104" s="39">
        <f t="shared" si="20"/>
        <v>116400594.79494743</v>
      </c>
      <c r="W104" s="39">
        <f t="shared" si="21"/>
        <v>116400594.79494743</v>
      </c>
      <c r="X104" s="39">
        <v>96399992.352787435</v>
      </c>
      <c r="Y104" s="42">
        <f t="shared" si="15"/>
        <v>20000602.442159999</v>
      </c>
      <c r="Z104" s="39"/>
      <c r="AA104" s="39">
        <v>20000602.442159999</v>
      </c>
      <c r="AB104" s="39"/>
      <c r="AC104" s="42">
        <f t="shared" si="22"/>
        <v>96399992.352787435</v>
      </c>
      <c r="AD104" s="39">
        <v>17460905.57</v>
      </c>
      <c r="AE104" s="39"/>
      <c r="AF104" s="39"/>
      <c r="AG104" s="39"/>
      <c r="AH104" s="39"/>
      <c r="AI104" s="39"/>
      <c r="AJ104" s="39"/>
      <c r="AK104" s="43">
        <f t="shared" si="16"/>
        <v>252940251.68506452</v>
      </c>
      <c r="AM104" s="45"/>
    </row>
    <row r="105" spans="1:39" x14ac:dyDescent="0.3">
      <c r="A105" s="36">
        <f t="shared" si="17"/>
        <v>96</v>
      </c>
      <c r="B105" s="36"/>
      <c r="C105" s="47" t="s">
        <v>162</v>
      </c>
      <c r="D105" s="53">
        <v>270168</v>
      </c>
      <c r="E105" s="54">
        <v>1343002</v>
      </c>
      <c r="F105" s="38">
        <v>1</v>
      </c>
      <c r="G105" s="39">
        <f t="shared" si="18"/>
        <v>84187460.670000002</v>
      </c>
      <c r="H105" s="39">
        <v>84187460.670000002</v>
      </c>
      <c r="I105" s="40">
        <v>0</v>
      </c>
      <c r="J105" s="39">
        <f t="shared" si="25"/>
        <v>52794211.164655</v>
      </c>
      <c r="K105" s="39">
        <f t="shared" si="19"/>
        <v>29365448.184655003</v>
      </c>
      <c r="L105" s="39">
        <v>17102804.722465601</v>
      </c>
      <c r="M105" s="39">
        <v>10329330.432189399</v>
      </c>
      <c r="N105" s="39">
        <v>1933313.03</v>
      </c>
      <c r="O105" s="39">
        <v>2557575.7000000002</v>
      </c>
      <c r="P105" s="39">
        <f t="shared" si="14"/>
        <v>20871187.280000001</v>
      </c>
      <c r="Q105" s="39">
        <v>6977002.0000000019</v>
      </c>
      <c r="R105" s="39">
        <v>6472260</v>
      </c>
      <c r="S105" s="39">
        <v>7421925.2799999993</v>
      </c>
      <c r="T105" s="41">
        <v>21206052</v>
      </c>
      <c r="U105" s="42">
        <f t="shared" si="24"/>
        <v>158187723.83465499</v>
      </c>
      <c r="V105" s="39">
        <f t="shared" si="20"/>
        <v>117060321.92105335</v>
      </c>
      <c r="W105" s="39">
        <f t="shared" si="21"/>
        <v>117060321.92105335</v>
      </c>
      <c r="X105" s="39">
        <v>92928637.297877356</v>
      </c>
      <c r="Y105" s="42">
        <f t="shared" si="15"/>
        <v>24131684.623175997</v>
      </c>
      <c r="Z105" s="39">
        <v>9037959.8399999999</v>
      </c>
      <c r="AA105" s="39">
        <v>15093724.783175997</v>
      </c>
      <c r="AB105" s="39"/>
      <c r="AC105" s="42">
        <f t="shared" si="22"/>
        <v>92928637.297877356</v>
      </c>
      <c r="AD105" s="39">
        <v>19087168.780000001</v>
      </c>
      <c r="AE105" s="39"/>
      <c r="AF105" s="39"/>
      <c r="AG105" s="39"/>
      <c r="AH105" s="39"/>
      <c r="AI105" s="39"/>
      <c r="AJ105" s="39">
        <v>9255660.3200000003</v>
      </c>
      <c r="AK105" s="43">
        <f t="shared" si="16"/>
        <v>303590874.8557083</v>
      </c>
      <c r="AM105" s="45"/>
    </row>
    <row r="106" spans="1:39" ht="37.5" x14ac:dyDescent="0.3">
      <c r="A106" s="36">
        <f t="shared" si="17"/>
        <v>97</v>
      </c>
      <c r="B106" s="36"/>
      <c r="C106" s="48" t="s">
        <v>163</v>
      </c>
      <c r="D106" s="53">
        <v>270169</v>
      </c>
      <c r="E106" s="54">
        <v>1343303</v>
      </c>
      <c r="F106" s="38"/>
      <c r="G106" s="39">
        <f t="shared" si="18"/>
        <v>241905626.93000001</v>
      </c>
      <c r="H106" s="39">
        <v>238844515.04000002</v>
      </c>
      <c r="I106" s="40">
        <v>3061111.89</v>
      </c>
      <c r="J106" s="39">
        <f t="shared" si="25"/>
        <v>167149132.75925374</v>
      </c>
      <c r="K106" s="39">
        <f t="shared" si="19"/>
        <v>93098806.212324798</v>
      </c>
      <c r="L106" s="39">
        <v>54711971.233313598</v>
      </c>
      <c r="M106" s="39">
        <v>35450477.609011203</v>
      </c>
      <c r="N106" s="39">
        <v>2936357.37</v>
      </c>
      <c r="O106" s="39">
        <v>5886608.5069289394</v>
      </c>
      <c r="P106" s="39">
        <f t="shared" si="14"/>
        <v>68163718.039999992</v>
      </c>
      <c r="Q106" s="39">
        <v>22789091.800000001</v>
      </c>
      <c r="R106" s="39">
        <v>31066848</v>
      </c>
      <c r="S106" s="39">
        <v>14307778.24</v>
      </c>
      <c r="T106" s="41">
        <v>45141264</v>
      </c>
      <c r="U106" s="42">
        <f t="shared" si="24"/>
        <v>454196023.68925375</v>
      </c>
      <c r="V106" s="39">
        <f t="shared" si="20"/>
        <v>340681676.30132532</v>
      </c>
      <c r="W106" s="39">
        <f t="shared" si="21"/>
        <v>340681676.30132532</v>
      </c>
      <c r="X106" s="39">
        <v>187670549.57072532</v>
      </c>
      <c r="Y106" s="42">
        <f t="shared" si="15"/>
        <v>153011126.73059997</v>
      </c>
      <c r="Z106" s="39">
        <v>27376056.106559999</v>
      </c>
      <c r="AA106" s="39">
        <v>125635070.62403998</v>
      </c>
      <c r="AB106" s="39"/>
      <c r="AC106" s="42">
        <f t="shared" si="22"/>
        <v>187670549.57072532</v>
      </c>
      <c r="AD106" s="39">
        <v>40006042.399999999</v>
      </c>
      <c r="AE106" s="39"/>
      <c r="AF106" s="39"/>
      <c r="AG106" s="39"/>
      <c r="AH106" s="39"/>
      <c r="AI106" s="39"/>
      <c r="AJ106" s="39"/>
      <c r="AK106" s="43">
        <f t="shared" si="16"/>
        <v>834883742.3905791</v>
      </c>
      <c r="AM106" s="45"/>
    </row>
    <row r="107" spans="1:39" x14ac:dyDescent="0.3">
      <c r="A107" s="36">
        <f t="shared" si="17"/>
        <v>98</v>
      </c>
      <c r="B107" s="36"/>
      <c r="C107" s="48" t="s">
        <v>164</v>
      </c>
      <c r="D107" s="53">
        <v>270087</v>
      </c>
      <c r="E107" s="54">
        <v>1340011</v>
      </c>
      <c r="F107" s="38">
        <v>1</v>
      </c>
      <c r="G107" s="39">
        <f t="shared" si="18"/>
        <v>95726102.75</v>
      </c>
      <c r="H107" s="39">
        <v>94677746.760000005</v>
      </c>
      <c r="I107" s="40">
        <v>1048355.99</v>
      </c>
      <c r="J107" s="39">
        <f t="shared" si="25"/>
        <v>46908794.163910121</v>
      </c>
      <c r="K107" s="39">
        <f t="shared" si="19"/>
        <v>30565424.073910125</v>
      </c>
      <c r="L107" s="39">
        <v>15365823.746461801</v>
      </c>
      <c r="M107" s="39">
        <v>14663669.067448322</v>
      </c>
      <c r="N107" s="39">
        <v>535931.26</v>
      </c>
      <c r="O107" s="39">
        <v>171257</v>
      </c>
      <c r="P107" s="39">
        <f t="shared" si="14"/>
        <v>16172113.09</v>
      </c>
      <c r="Q107" s="39">
        <v>6479199.9999999991</v>
      </c>
      <c r="R107" s="39">
        <v>1668764.37</v>
      </c>
      <c r="S107" s="39">
        <v>8024148.7199999997</v>
      </c>
      <c r="T107" s="41">
        <v>6493326</v>
      </c>
      <c r="U107" s="42">
        <f t="shared" si="24"/>
        <v>149128222.91391012</v>
      </c>
      <c r="V107" s="39">
        <f t="shared" si="20"/>
        <v>107637502.38332708</v>
      </c>
      <c r="W107" s="39">
        <f t="shared" si="21"/>
        <v>107637502.38332708</v>
      </c>
      <c r="X107" s="39">
        <v>83274655.807047084</v>
      </c>
      <c r="Y107" s="42">
        <f t="shared" si="15"/>
        <v>24362846.576279998</v>
      </c>
      <c r="Z107" s="39"/>
      <c r="AA107" s="39">
        <v>24362846.576279998</v>
      </c>
      <c r="AB107" s="39"/>
      <c r="AC107" s="42">
        <f t="shared" si="22"/>
        <v>83274655.807047084</v>
      </c>
      <c r="AD107" s="39">
        <v>17897941.329999998</v>
      </c>
      <c r="AE107" s="39"/>
      <c r="AF107" s="39"/>
      <c r="AG107" s="39"/>
      <c r="AH107" s="39"/>
      <c r="AI107" s="39"/>
      <c r="AJ107" s="39"/>
      <c r="AK107" s="43">
        <f t="shared" si="16"/>
        <v>274663666.6272372</v>
      </c>
      <c r="AM107" s="45"/>
    </row>
    <row r="108" spans="1:39" ht="37.5" x14ac:dyDescent="0.3">
      <c r="A108" s="36">
        <f t="shared" si="17"/>
        <v>99</v>
      </c>
      <c r="B108" s="36"/>
      <c r="C108" s="47" t="s">
        <v>165</v>
      </c>
      <c r="D108" s="53">
        <v>270146</v>
      </c>
      <c r="E108" s="54">
        <v>1340013</v>
      </c>
      <c r="F108" s="38">
        <v>1</v>
      </c>
      <c r="G108" s="39">
        <f t="shared" si="18"/>
        <v>118370529.13000001</v>
      </c>
      <c r="H108" s="39">
        <v>116734188.51000001</v>
      </c>
      <c r="I108" s="40">
        <v>1636340.62</v>
      </c>
      <c r="J108" s="39">
        <f t="shared" si="25"/>
        <v>96012580.787128597</v>
      </c>
      <c r="K108" s="39">
        <f t="shared" si="19"/>
        <v>55003272.6671286</v>
      </c>
      <c r="L108" s="39">
        <v>35156007.563341402</v>
      </c>
      <c r="M108" s="39">
        <v>18205180.503787201</v>
      </c>
      <c r="N108" s="39">
        <v>1642084.6</v>
      </c>
      <c r="O108" s="39">
        <v>1154910.3999999999</v>
      </c>
      <c r="P108" s="39">
        <f t="shared" si="14"/>
        <v>39854397.719999999</v>
      </c>
      <c r="Q108" s="39">
        <v>12041735.720000001</v>
      </c>
      <c r="R108" s="39">
        <v>15792412</v>
      </c>
      <c r="S108" s="39">
        <v>12020250</v>
      </c>
      <c r="T108" s="41">
        <v>36557136</v>
      </c>
      <c r="U108" s="42">
        <f t="shared" si="24"/>
        <v>250940245.91712862</v>
      </c>
      <c r="V108" s="39">
        <f t="shared" si="20"/>
        <v>142933530.48971355</v>
      </c>
      <c r="W108" s="39">
        <f t="shared" si="21"/>
        <v>142933530.48971355</v>
      </c>
      <c r="X108" s="39">
        <v>83350920.871205553</v>
      </c>
      <c r="Y108" s="42">
        <f t="shared" si="15"/>
        <v>59582609.618507996</v>
      </c>
      <c r="Z108" s="39">
        <v>5547035.1063599996</v>
      </c>
      <c r="AA108" s="39">
        <v>54035574.512147993</v>
      </c>
      <c r="AB108" s="39"/>
      <c r="AC108" s="42">
        <f t="shared" si="22"/>
        <v>83350920.871205553</v>
      </c>
      <c r="AD108" s="39">
        <v>31004896.530000005</v>
      </c>
      <c r="AE108" s="39"/>
      <c r="AF108" s="39"/>
      <c r="AG108" s="39"/>
      <c r="AH108" s="39"/>
      <c r="AI108" s="39"/>
      <c r="AJ108" s="39"/>
      <c r="AK108" s="43">
        <f t="shared" si="16"/>
        <v>424878672.9368422</v>
      </c>
      <c r="AM108" s="45"/>
    </row>
    <row r="109" spans="1:39" x14ac:dyDescent="0.3">
      <c r="A109" s="36">
        <f t="shared" si="17"/>
        <v>100</v>
      </c>
      <c r="B109" s="36"/>
      <c r="C109" s="47" t="s">
        <v>166</v>
      </c>
      <c r="D109" s="53">
        <v>270147</v>
      </c>
      <c r="E109" s="54">
        <v>1340014</v>
      </c>
      <c r="F109" s="38"/>
      <c r="G109" s="39">
        <f t="shared" si="18"/>
        <v>168973457.78999996</v>
      </c>
      <c r="H109" s="39">
        <v>168973457.78999996</v>
      </c>
      <c r="I109" s="40">
        <v>0</v>
      </c>
      <c r="J109" s="39">
        <f t="shared" si="25"/>
        <v>80454690.870000005</v>
      </c>
      <c r="K109" s="39">
        <f t="shared" si="19"/>
        <v>47263697.410000004</v>
      </c>
      <c r="L109" s="39">
        <v>22068963.93</v>
      </c>
      <c r="M109" s="39">
        <v>24342337.129999999</v>
      </c>
      <c r="N109" s="39">
        <v>852396.35000000009</v>
      </c>
      <c r="O109" s="39">
        <v>4386590.12</v>
      </c>
      <c r="P109" s="39">
        <f t="shared" si="14"/>
        <v>28804403.34</v>
      </c>
      <c r="Q109" s="39">
        <v>4453550.9399999995</v>
      </c>
      <c r="R109" s="39">
        <v>16264889.9</v>
      </c>
      <c r="S109" s="39">
        <v>8085962.5</v>
      </c>
      <c r="T109" s="41">
        <v>10504393.200000001</v>
      </c>
      <c r="U109" s="42">
        <f t="shared" si="24"/>
        <v>259932541.85999995</v>
      </c>
      <c r="V109" s="39">
        <f t="shared" si="20"/>
        <v>298005445.02000016</v>
      </c>
      <c r="W109" s="39">
        <f t="shared" si="21"/>
        <v>298005445.02000016</v>
      </c>
      <c r="X109" s="39">
        <v>251837316.06</v>
      </c>
      <c r="Y109" s="42">
        <f t="shared" si="15"/>
        <v>46168128.96000015</v>
      </c>
      <c r="Z109" s="39">
        <v>20264063.43999999</v>
      </c>
      <c r="AA109" s="39">
        <v>25904065.52000016</v>
      </c>
      <c r="AB109" s="39"/>
      <c r="AC109" s="42">
        <f t="shared" si="22"/>
        <v>251837316.06</v>
      </c>
      <c r="AD109" s="39">
        <v>52425235.079999998</v>
      </c>
      <c r="AE109" s="39"/>
      <c r="AF109" s="39"/>
      <c r="AG109" s="39"/>
      <c r="AH109" s="39"/>
      <c r="AI109" s="39"/>
      <c r="AJ109" s="39"/>
      <c r="AK109" s="43">
        <f t="shared" si="16"/>
        <v>610363221.96000016</v>
      </c>
      <c r="AM109" s="45"/>
    </row>
    <row r="110" spans="1:39" ht="56.25" x14ac:dyDescent="0.3">
      <c r="A110" s="36">
        <f t="shared" si="17"/>
        <v>101</v>
      </c>
      <c r="B110" s="36"/>
      <c r="C110" s="47" t="s">
        <v>167</v>
      </c>
      <c r="D110" s="53">
        <v>270061</v>
      </c>
      <c r="E110" s="54">
        <v>1307014</v>
      </c>
      <c r="F110" s="38"/>
      <c r="G110" s="39">
        <f t="shared" si="18"/>
        <v>0</v>
      </c>
      <c r="H110" s="39"/>
      <c r="I110" s="40"/>
      <c r="J110" s="39">
        <f t="shared" si="25"/>
        <v>49425630.240000002</v>
      </c>
      <c r="K110" s="39">
        <f t="shared" si="19"/>
        <v>0</v>
      </c>
      <c r="L110" s="39"/>
      <c r="M110" s="39"/>
      <c r="N110" s="39"/>
      <c r="O110" s="39"/>
      <c r="P110" s="39">
        <f t="shared" si="14"/>
        <v>49425630.240000002</v>
      </c>
      <c r="Q110" s="39">
        <v>49425630.240000002</v>
      </c>
      <c r="R110" s="39">
        <v>0</v>
      </c>
      <c r="S110" s="39"/>
      <c r="T110" s="41"/>
      <c r="U110" s="42">
        <f t="shared" si="24"/>
        <v>49425630.240000002</v>
      </c>
      <c r="V110" s="39">
        <f t="shared" si="20"/>
        <v>0</v>
      </c>
      <c r="W110" s="39">
        <f t="shared" si="21"/>
        <v>0</v>
      </c>
      <c r="X110" s="39"/>
      <c r="Y110" s="42">
        <f t="shared" si="15"/>
        <v>0</v>
      </c>
      <c r="Z110" s="39"/>
      <c r="AA110" s="39"/>
      <c r="AB110" s="39"/>
      <c r="AC110" s="42">
        <f t="shared" si="22"/>
        <v>0</v>
      </c>
      <c r="AD110" s="39"/>
      <c r="AE110" s="39"/>
      <c r="AF110" s="39"/>
      <c r="AG110" s="39"/>
      <c r="AH110" s="39"/>
      <c r="AI110" s="39"/>
      <c r="AJ110" s="39"/>
      <c r="AK110" s="43">
        <f t="shared" si="16"/>
        <v>49425630.240000002</v>
      </c>
      <c r="AM110" s="45"/>
    </row>
    <row r="111" spans="1:39" x14ac:dyDescent="0.3">
      <c r="A111" s="36">
        <f t="shared" si="17"/>
        <v>102</v>
      </c>
      <c r="B111" s="36"/>
      <c r="C111" s="48" t="s">
        <v>168</v>
      </c>
      <c r="D111" s="53">
        <v>270068</v>
      </c>
      <c r="E111" s="54">
        <v>1340006</v>
      </c>
      <c r="F111" s="38"/>
      <c r="G111" s="39">
        <f t="shared" si="18"/>
        <v>125293213.76000001</v>
      </c>
      <c r="H111" s="39">
        <v>125293213.76000001</v>
      </c>
      <c r="I111" s="40">
        <v>0</v>
      </c>
      <c r="J111" s="39">
        <f t="shared" si="25"/>
        <v>86972092.882536888</v>
      </c>
      <c r="K111" s="39">
        <f t="shared" si="19"/>
        <v>52180112.772536896</v>
      </c>
      <c r="L111" s="39">
        <v>28317476.023247302</v>
      </c>
      <c r="M111" s="39">
        <v>22146836.2392896</v>
      </c>
      <c r="N111" s="39">
        <v>1715800.51</v>
      </c>
      <c r="O111" s="39">
        <v>3731692.73</v>
      </c>
      <c r="P111" s="39">
        <f t="shared" si="14"/>
        <v>31060287.379999999</v>
      </c>
      <c r="Q111" s="39">
        <v>12900725.279999999</v>
      </c>
      <c r="R111" s="39">
        <v>7132474.6000000006</v>
      </c>
      <c r="S111" s="39">
        <v>11027087.5</v>
      </c>
      <c r="T111" s="41">
        <v>3945312</v>
      </c>
      <c r="U111" s="42">
        <f t="shared" si="24"/>
        <v>216210618.64253688</v>
      </c>
      <c r="V111" s="39">
        <f t="shared" si="20"/>
        <v>171953404.32264829</v>
      </c>
      <c r="W111" s="39">
        <f t="shared" si="21"/>
        <v>171953404.32264829</v>
      </c>
      <c r="X111" s="39">
        <v>143427544.94357631</v>
      </c>
      <c r="Y111" s="42">
        <f t="shared" si="15"/>
        <v>28525859.379071996</v>
      </c>
      <c r="Z111" s="39">
        <v>11158470.636479998</v>
      </c>
      <c r="AA111" s="39">
        <v>17367388.742591999</v>
      </c>
      <c r="AB111" s="39"/>
      <c r="AC111" s="42">
        <f t="shared" si="22"/>
        <v>143427544.94357631</v>
      </c>
      <c r="AD111" s="39">
        <v>33874860.880000003</v>
      </c>
      <c r="AE111" s="39"/>
      <c r="AF111" s="39"/>
      <c r="AG111" s="39"/>
      <c r="AH111" s="39"/>
      <c r="AI111" s="39"/>
      <c r="AJ111" s="39"/>
      <c r="AK111" s="43">
        <f t="shared" si="16"/>
        <v>422038883.84518516</v>
      </c>
      <c r="AM111" s="45"/>
    </row>
    <row r="112" spans="1:39" ht="37.5" x14ac:dyDescent="0.3">
      <c r="A112" s="36">
        <f t="shared" si="17"/>
        <v>103</v>
      </c>
      <c r="B112" s="36"/>
      <c r="C112" s="48" t="s">
        <v>169</v>
      </c>
      <c r="D112" s="53">
        <v>270069</v>
      </c>
      <c r="E112" s="54">
        <v>6349008</v>
      </c>
      <c r="F112" s="38">
        <v>1</v>
      </c>
      <c r="G112" s="39">
        <f t="shared" si="18"/>
        <v>3720626.7199999993</v>
      </c>
      <c r="H112" s="39">
        <v>3313695.2199999993</v>
      </c>
      <c r="I112" s="40">
        <v>406931.5</v>
      </c>
      <c r="J112" s="39">
        <f t="shared" si="25"/>
        <v>22258564.442072023</v>
      </c>
      <c r="K112" s="39">
        <f t="shared" si="19"/>
        <v>11279046.765013199</v>
      </c>
      <c r="L112" s="39">
        <v>9697654.8650132008</v>
      </c>
      <c r="M112" s="39">
        <v>976698.62</v>
      </c>
      <c r="N112" s="39">
        <v>604693.28</v>
      </c>
      <c r="O112" s="39">
        <v>1842417.4070588234</v>
      </c>
      <c r="P112" s="39">
        <f t="shared" si="14"/>
        <v>9137100.2699999996</v>
      </c>
      <c r="Q112" s="39">
        <v>6279961.2000000002</v>
      </c>
      <c r="R112" s="39">
        <v>766320.32000000007</v>
      </c>
      <c r="S112" s="39">
        <v>2090818.75</v>
      </c>
      <c r="T112" s="41"/>
      <c r="U112" s="42">
        <f t="shared" si="24"/>
        <v>25979191.162072022</v>
      </c>
      <c r="V112" s="39">
        <f t="shared" si="20"/>
        <v>36943254.431999996</v>
      </c>
      <c r="W112" s="39">
        <f t="shared" si="21"/>
        <v>36943254.431999996</v>
      </c>
      <c r="X112" s="39">
        <v>29736790.271999996</v>
      </c>
      <c r="Y112" s="42">
        <f t="shared" si="15"/>
        <v>7206464.1600000011</v>
      </c>
      <c r="Z112" s="39"/>
      <c r="AA112" s="39">
        <v>7206464.1600000011</v>
      </c>
      <c r="AB112" s="39"/>
      <c r="AC112" s="42">
        <f t="shared" si="22"/>
        <v>29736790.271999996</v>
      </c>
      <c r="AD112" s="39"/>
      <c r="AE112" s="39"/>
      <c r="AF112" s="39"/>
      <c r="AG112" s="39"/>
      <c r="AH112" s="39"/>
      <c r="AI112" s="39"/>
      <c r="AJ112" s="39"/>
      <c r="AK112" s="43">
        <f t="shared" si="16"/>
        <v>62922445.594072014</v>
      </c>
      <c r="AM112" s="45"/>
    </row>
    <row r="113" spans="1:98" ht="37.5" x14ac:dyDescent="0.3">
      <c r="A113" s="36">
        <f t="shared" si="17"/>
        <v>104</v>
      </c>
      <c r="B113" s="36"/>
      <c r="C113" s="48" t="s">
        <v>170</v>
      </c>
      <c r="D113" s="53">
        <v>270091</v>
      </c>
      <c r="E113" s="54">
        <v>1340007</v>
      </c>
      <c r="F113" s="38">
        <v>1</v>
      </c>
      <c r="G113" s="39">
        <f t="shared" si="18"/>
        <v>136338045.53</v>
      </c>
      <c r="H113" s="39">
        <v>134625125.06999999</v>
      </c>
      <c r="I113" s="40">
        <v>1712920.46</v>
      </c>
      <c r="J113" s="39">
        <f t="shared" si="25"/>
        <v>131221099.20965618</v>
      </c>
      <c r="K113" s="39">
        <f t="shared" si="19"/>
        <v>50924484.273646198</v>
      </c>
      <c r="L113" s="39">
        <v>24245575.486062199</v>
      </c>
      <c r="M113" s="39">
        <v>25406038.567584001</v>
      </c>
      <c r="N113" s="39">
        <v>1272870.2200000002</v>
      </c>
      <c r="O113" s="39">
        <v>6481936.2560099801</v>
      </c>
      <c r="P113" s="39">
        <f t="shared" si="14"/>
        <v>73814678.679999992</v>
      </c>
      <c r="Q113" s="39">
        <v>32438752.999999993</v>
      </c>
      <c r="R113" s="39">
        <v>27679438.18</v>
      </c>
      <c r="S113" s="39">
        <v>13696487.5</v>
      </c>
      <c r="T113" s="41">
        <v>1775390.4000000001</v>
      </c>
      <c r="U113" s="42">
        <f t="shared" si="24"/>
        <v>269334535.13965619</v>
      </c>
      <c r="V113" s="39">
        <f t="shared" si="20"/>
        <v>239372396.35143435</v>
      </c>
      <c r="W113" s="39">
        <f t="shared" si="21"/>
        <v>239372396.35143435</v>
      </c>
      <c r="X113" s="39">
        <v>219385522.39844835</v>
      </c>
      <c r="Y113" s="42">
        <f t="shared" si="15"/>
        <v>19986873.952986002</v>
      </c>
      <c r="Z113" s="39"/>
      <c r="AA113" s="39">
        <v>19986873.952986002</v>
      </c>
      <c r="AB113" s="39"/>
      <c r="AC113" s="42">
        <f t="shared" si="22"/>
        <v>219385522.39844835</v>
      </c>
      <c r="AD113" s="39">
        <v>38359373.630000003</v>
      </c>
      <c r="AE113" s="39"/>
      <c r="AF113" s="39"/>
      <c r="AG113" s="39"/>
      <c r="AH113" s="39"/>
      <c r="AI113" s="39"/>
      <c r="AJ113" s="39">
        <v>183829</v>
      </c>
      <c r="AK113" s="43">
        <f>U113+V113+AD113+AJ113</f>
        <v>547250134.12109053</v>
      </c>
      <c r="AM113" s="45"/>
    </row>
    <row r="114" spans="1:98" x14ac:dyDescent="0.3">
      <c r="A114" s="36">
        <f t="shared" si="17"/>
        <v>105</v>
      </c>
      <c r="B114" s="36"/>
      <c r="C114" s="48" t="s">
        <v>171</v>
      </c>
      <c r="D114" s="53">
        <v>270139</v>
      </c>
      <c r="E114" s="54">
        <v>1304001</v>
      </c>
      <c r="F114" s="38"/>
      <c r="G114" s="39">
        <f t="shared" si="18"/>
        <v>0</v>
      </c>
      <c r="H114" s="39"/>
      <c r="I114" s="40"/>
      <c r="J114" s="39">
        <f t="shared" si="25"/>
        <v>2872357</v>
      </c>
      <c r="K114" s="39">
        <f t="shared" si="19"/>
        <v>0</v>
      </c>
      <c r="L114" s="39"/>
      <c r="M114" s="39"/>
      <c r="N114" s="39"/>
      <c r="O114" s="39"/>
      <c r="P114" s="39">
        <f t="shared" si="14"/>
        <v>2872357</v>
      </c>
      <c r="Q114" s="39">
        <v>2872357</v>
      </c>
      <c r="R114" s="39"/>
      <c r="S114" s="39"/>
      <c r="T114" s="41"/>
      <c r="U114" s="42">
        <f t="shared" si="24"/>
        <v>2872357</v>
      </c>
      <c r="V114" s="39">
        <f t="shared" si="20"/>
        <v>0</v>
      </c>
      <c r="W114" s="39">
        <f t="shared" si="21"/>
        <v>0</v>
      </c>
      <c r="X114" s="39"/>
      <c r="Y114" s="42">
        <f t="shared" si="15"/>
        <v>0</v>
      </c>
      <c r="Z114" s="39"/>
      <c r="AA114" s="39"/>
      <c r="AB114" s="39"/>
      <c r="AC114" s="42">
        <f t="shared" si="22"/>
        <v>0</v>
      </c>
      <c r="AD114" s="39"/>
      <c r="AE114" s="39"/>
      <c r="AF114" s="39"/>
      <c r="AG114" s="39"/>
      <c r="AH114" s="39"/>
      <c r="AI114" s="39"/>
      <c r="AJ114" s="39"/>
      <c r="AK114" s="43">
        <f t="shared" si="16"/>
        <v>2872357</v>
      </c>
      <c r="AM114" s="45"/>
    </row>
    <row r="115" spans="1:98" x14ac:dyDescent="0.3">
      <c r="A115" s="36">
        <f t="shared" si="17"/>
        <v>106</v>
      </c>
      <c r="B115" s="36"/>
      <c r="C115" s="48" t="s">
        <v>172</v>
      </c>
      <c r="D115" s="53">
        <v>270224</v>
      </c>
      <c r="E115" s="54">
        <v>1138224</v>
      </c>
      <c r="F115" s="38"/>
      <c r="G115" s="39">
        <f t="shared" si="18"/>
        <v>0</v>
      </c>
      <c r="H115" s="39"/>
      <c r="I115" s="40"/>
      <c r="J115" s="39">
        <f t="shared" si="25"/>
        <v>280026.76799999998</v>
      </c>
      <c r="K115" s="39">
        <f t="shared" si="19"/>
        <v>0</v>
      </c>
      <c r="L115" s="39"/>
      <c r="M115" s="39"/>
      <c r="N115" s="39"/>
      <c r="O115" s="39"/>
      <c r="P115" s="39">
        <f t="shared" si="14"/>
        <v>280026.76799999998</v>
      </c>
      <c r="Q115" s="39">
        <v>280026.76799999998</v>
      </c>
      <c r="R115" s="39"/>
      <c r="S115" s="39"/>
      <c r="T115" s="41"/>
      <c r="U115" s="42">
        <f t="shared" si="24"/>
        <v>280026.76799999998</v>
      </c>
      <c r="V115" s="39">
        <f t="shared" si="20"/>
        <v>0</v>
      </c>
      <c r="W115" s="39">
        <f t="shared" si="21"/>
        <v>0</v>
      </c>
      <c r="X115" s="39"/>
      <c r="Y115" s="42">
        <f t="shared" si="15"/>
        <v>0</v>
      </c>
      <c r="Z115" s="39"/>
      <c r="AA115" s="39"/>
      <c r="AB115" s="39"/>
      <c r="AC115" s="42">
        <f t="shared" si="22"/>
        <v>0</v>
      </c>
      <c r="AD115" s="39"/>
      <c r="AE115" s="39"/>
      <c r="AF115" s="39"/>
      <c r="AG115" s="39"/>
      <c r="AH115" s="39"/>
      <c r="AI115" s="39"/>
      <c r="AJ115" s="39"/>
      <c r="AK115" s="43">
        <f t="shared" si="16"/>
        <v>280026.76799999998</v>
      </c>
      <c r="AM115" s="45"/>
    </row>
    <row r="116" spans="1:98" ht="37.5" x14ac:dyDescent="0.3">
      <c r="A116" s="36">
        <f t="shared" si="17"/>
        <v>107</v>
      </c>
      <c r="B116" s="36"/>
      <c r="C116" s="48" t="s">
        <v>173</v>
      </c>
      <c r="D116" s="53">
        <v>270156</v>
      </c>
      <c r="E116" s="54">
        <v>1343008</v>
      </c>
      <c r="F116" s="38">
        <v>1</v>
      </c>
      <c r="G116" s="39">
        <f t="shared" si="18"/>
        <v>56251282.310000002</v>
      </c>
      <c r="H116" s="39">
        <v>55368513.150000006</v>
      </c>
      <c r="I116" s="40">
        <v>882769.15999999992</v>
      </c>
      <c r="J116" s="39">
        <f t="shared" si="25"/>
        <v>56882014.773842365</v>
      </c>
      <c r="K116" s="39">
        <f t="shared" si="19"/>
        <v>28486439.388052899</v>
      </c>
      <c r="L116" s="39">
        <v>18052986.514164899</v>
      </c>
      <c r="M116" s="39">
        <v>9209918.7138880007</v>
      </c>
      <c r="N116" s="39">
        <v>1223534.1599999999</v>
      </c>
      <c r="O116" s="39">
        <v>250885.89578946994</v>
      </c>
      <c r="P116" s="39">
        <f>Q116+R116+S116</f>
        <v>28144689.489999998</v>
      </c>
      <c r="Q116" s="39">
        <v>18579383.489999998</v>
      </c>
      <c r="R116" s="39">
        <v>4660056</v>
      </c>
      <c r="S116" s="39">
        <v>4905250</v>
      </c>
      <c r="T116" s="41">
        <v>16767576.000000002</v>
      </c>
      <c r="U116" s="42">
        <f t="shared" si="24"/>
        <v>129900873.08384237</v>
      </c>
      <c r="V116" s="39">
        <f t="shared" si="20"/>
        <v>157474278.43393511</v>
      </c>
      <c r="W116" s="39">
        <f t="shared" si="21"/>
        <v>157474278.43393511</v>
      </c>
      <c r="X116" s="39">
        <v>123319026.77492711</v>
      </c>
      <c r="Y116" s="42">
        <f t="shared" si="15"/>
        <v>34155251.659007996</v>
      </c>
      <c r="Z116" s="39">
        <v>18526723.488000002</v>
      </c>
      <c r="AA116" s="39">
        <v>15628528.171007998</v>
      </c>
      <c r="AB116" s="39"/>
      <c r="AC116" s="42">
        <f t="shared" si="22"/>
        <v>123319026.77492711</v>
      </c>
      <c r="AD116" s="39">
        <v>31204309.5</v>
      </c>
      <c r="AE116" s="39"/>
      <c r="AF116" s="39"/>
      <c r="AG116" s="39"/>
      <c r="AH116" s="39"/>
      <c r="AI116" s="39"/>
      <c r="AJ116" s="39"/>
      <c r="AK116" s="43">
        <f t="shared" si="16"/>
        <v>318579461.01777744</v>
      </c>
      <c r="AM116" s="45"/>
    </row>
    <row r="117" spans="1:98" x14ac:dyDescent="0.3">
      <c r="A117" s="36">
        <f t="shared" si="17"/>
        <v>108</v>
      </c>
      <c r="B117" s="36"/>
      <c r="C117" s="47" t="s">
        <v>174</v>
      </c>
      <c r="D117" s="53">
        <v>270088</v>
      </c>
      <c r="E117" s="54">
        <v>1340010</v>
      </c>
      <c r="F117" s="38">
        <v>1</v>
      </c>
      <c r="G117" s="39">
        <f t="shared" si="18"/>
        <v>205796060.44</v>
      </c>
      <c r="H117" s="39">
        <v>205796060.44</v>
      </c>
      <c r="I117" s="40">
        <v>0</v>
      </c>
      <c r="J117" s="39">
        <f t="shared" si="25"/>
        <v>62706747.835738599</v>
      </c>
      <c r="K117" s="39">
        <f t="shared" si="19"/>
        <v>33181064.4757386</v>
      </c>
      <c r="L117" s="39">
        <v>16130124.1951783</v>
      </c>
      <c r="M117" s="39">
        <v>16940494.090560298</v>
      </c>
      <c r="N117" s="39">
        <v>110446.18999999994</v>
      </c>
      <c r="O117" s="39">
        <v>980923.55999999994</v>
      </c>
      <c r="P117" s="39">
        <f t="shared" si="14"/>
        <v>28544759.800000001</v>
      </c>
      <c r="Q117" s="39">
        <v>7933981</v>
      </c>
      <c r="R117" s="39">
        <v>5863903.7999999998</v>
      </c>
      <c r="S117" s="39">
        <v>14746875</v>
      </c>
      <c r="T117" s="41">
        <v>16373044.800000003</v>
      </c>
      <c r="U117" s="42">
        <f t="shared" si="24"/>
        <v>284875853.07573861</v>
      </c>
      <c r="V117" s="39">
        <f t="shared" si="20"/>
        <v>159686813.02301231</v>
      </c>
      <c r="W117" s="39">
        <f t="shared" si="21"/>
        <v>159686813.02301231</v>
      </c>
      <c r="X117" s="39">
        <v>147330873.86179632</v>
      </c>
      <c r="Y117" s="42">
        <f t="shared" si="15"/>
        <v>12355939.161215998</v>
      </c>
      <c r="Z117" s="39">
        <v>4408880.7692159992</v>
      </c>
      <c r="AA117" s="39">
        <v>7947058.392</v>
      </c>
      <c r="AB117" s="39"/>
      <c r="AC117" s="42">
        <f t="shared" si="22"/>
        <v>147330873.86179632</v>
      </c>
      <c r="AD117" s="39">
        <v>31529239.199999996</v>
      </c>
      <c r="AE117" s="39"/>
      <c r="AF117" s="39"/>
      <c r="AG117" s="39"/>
      <c r="AH117" s="39"/>
      <c r="AI117" s="39"/>
      <c r="AJ117" s="39"/>
      <c r="AK117" s="43">
        <f t="shared" si="16"/>
        <v>476091905.29875094</v>
      </c>
      <c r="AM117" s="45"/>
    </row>
    <row r="118" spans="1:98" ht="37.5" x14ac:dyDescent="0.3">
      <c r="A118" s="36">
        <f t="shared" si="17"/>
        <v>109</v>
      </c>
      <c r="B118" s="36"/>
      <c r="C118" s="48" t="s">
        <v>175</v>
      </c>
      <c r="D118" s="53">
        <v>270170</v>
      </c>
      <c r="E118" s="54">
        <v>1343004</v>
      </c>
      <c r="F118" s="38">
        <v>1</v>
      </c>
      <c r="G118" s="39">
        <f t="shared" si="18"/>
        <v>142321687.38</v>
      </c>
      <c r="H118" s="39">
        <v>142321687.38</v>
      </c>
      <c r="I118" s="40">
        <v>0</v>
      </c>
      <c r="J118" s="39">
        <f t="shared" si="25"/>
        <v>102777618.32329109</v>
      </c>
      <c r="K118" s="39">
        <f t="shared" si="19"/>
        <v>69422292.443291098</v>
      </c>
      <c r="L118" s="39">
        <v>38839087.661454298</v>
      </c>
      <c r="M118" s="39">
        <v>29244952.961836807</v>
      </c>
      <c r="N118" s="39">
        <v>1338251.82</v>
      </c>
      <c r="O118" s="39">
        <v>1518002</v>
      </c>
      <c r="P118" s="39">
        <f t="shared" si="14"/>
        <v>31837323.879999999</v>
      </c>
      <c r="Q118" s="39">
        <v>6535506.8700000001</v>
      </c>
      <c r="R118" s="39">
        <v>8292310.7599999998</v>
      </c>
      <c r="S118" s="39">
        <v>17009506.25</v>
      </c>
      <c r="T118" s="41">
        <v>7101561.6000000006</v>
      </c>
      <c r="U118" s="42">
        <f t="shared" si="24"/>
        <v>252200867.30329108</v>
      </c>
      <c r="V118" s="39">
        <f t="shared" si="20"/>
        <v>185079144.49196225</v>
      </c>
      <c r="W118" s="39">
        <f t="shared" si="21"/>
        <v>185079144.49196225</v>
      </c>
      <c r="X118" s="39">
        <v>170155964.55967024</v>
      </c>
      <c r="Y118" s="42">
        <f t="shared" si="15"/>
        <v>14923179.932291999</v>
      </c>
      <c r="Z118" s="39">
        <v>4397357.1599999992</v>
      </c>
      <c r="AA118" s="39">
        <v>10525822.772291999</v>
      </c>
      <c r="AB118" s="39"/>
      <c r="AC118" s="42">
        <f t="shared" si="22"/>
        <v>170155964.55967024</v>
      </c>
      <c r="AD118" s="39">
        <v>34236600.43</v>
      </c>
      <c r="AE118" s="39"/>
      <c r="AF118" s="39"/>
      <c r="AG118" s="39"/>
      <c r="AH118" s="39"/>
      <c r="AI118" s="39"/>
      <c r="AJ118" s="39"/>
      <c r="AK118" s="43">
        <f t="shared" si="16"/>
        <v>471516612.22525334</v>
      </c>
      <c r="AM118" s="45"/>
    </row>
    <row r="119" spans="1:98" ht="37.5" x14ac:dyDescent="0.3">
      <c r="A119" s="36">
        <f t="shared" si="17"/>
        <v>110</v>
      </c>
      <c r="B119" s="36"/>
      <c r="C119" s="48" t="s">
        <v>176</v>
      </c>
      <c r="D119" s="53">
        <v>270171</v>
      </c>
      <c r="E119" s="54">
        <v>1343171</v>
      </c>
      <c r="F119" s="38">
        <v>1</v>
      </c>
      <c r="G119" s="39">
        <f t="shared" si="18"/>
        <v>116559125.60000001</v>
      </c>
      <c r="H119" s="39">
        <v>116559125.60000001</v>
      </c>
      <c r="I119" s="40">
        <v>0</v>
      </c>
      <c r="J119" s="39">
        <f t="shared" si="25"/>
        <v>56251045.142126903</v>
      </c>
      <c r="K119" s="39">
        <f t="shared" si="19"/>
        <v>26249251.642126899</v>
      </c>
      <c r="L119" s="39">
        <v>16590177.836325299</v>
      </c>
      <c r="M119" s="39">
        <v>8520387.2458015997</v>
      </c>
      <c r="N119" s="39">
        <v>1138686.56</v>
      </c>
      <c r="O119" s="39">
        <v>727244.5</v>
      </c>
      <c r="P119" s="39">
        <f t="shared" si="14"/>
        <v>29274549</v>
      </c>
      <c r="Q119" s="39">
        <v>8717794</v>
      </c>
      <c r="R119" s="39">
        <v>13591830</v>
      </c>
      <c r="S119" s="39">
        <v>6964925</v>
      </c>
      <c r="T119" s="41">
        <v>29589840</v>
      </c>
      <c r="U119" s="42">
        <f t="shared" si="24"/>
        <v>202400010.74212691</v>
      </c>
      <c r="V119" s="39">
        <f t="shared" si="20"/>
        <v>97048761.395486265</v>
      </c>
      <c r="W119" s="39">
        <f t="shared" si="21"/>
        <v>97048761.395486265</v>
      </c>
      <c r="X119" s="39">
        <v>85728109.694306269</v>
      </c>
      <c r="Y119" s="42">
        <f t="shared" si="15"/>
        <v>11320651.70118</v>
      </c>
      <c r="Z119" s="39">
        <v>7398184.0504319984</v>
      </c>
      <c r="AA119" s="39">
        <v>3922467.6507480005</v>
      </c>
      <c r="AB119" s="39"/>
      <c r="AC119" s="42">
        <f t="shared" si="22"/>
        <v>85728109.694306269</v>
      </c>
      <c r="AD119" s="39">
        <v>19755170.030000001</v>
      </c>
      <c r="AE119" s="39"/>
      <c r="AF119" s="39"/>
      <c r="AG119" s="39"/>
      <c r="AH119" s="39"/>
      <c r="AI119" s="39"/>
      <c r="AJ119" s="39"/>
      <c r="AK119" s="43">
        <f t="shared" si="16"/>
        <v>319203942.16761315</v>
      </c>
      <c r="AM119" s="45"/>
    </row>
    <row r="120" spans="1:98" ht="37.5" x14ac:dyDescent="0.3">
      <c r="A120" s="36">
        <f t="shared" si="17"/>
        <v>111</v>
      </c>
      <c r="B120" s="36"/>
      <c r="C120" s="48" t="s">
        <v>177</v>
      </c>
      <c r="D120" s="53">
        <v>270095</v>
      </c>
      <c r="E120" s="54">
        <v>1340003</v>
      </c>
      <c r="F120" s="38">
        <v>1</v>
      </c>
      <c r="G120" s="39">
        <f t="shared" si="18"/>
        <v>32713755.119999997</v>
      </c>
      <c r="H120" s="39">
        <v>32713755.119999997</v>
      </c>
      <c r="I120" s="40">
        <v>0</v>
      </c>
      <c r="J120" s="39">
        <f t="shared" si="25"/>
        <v>2911254.6171190003</v>
      </c>
      <c r="K120" s="39">
        <f t="shared" si="19"/>
        <v>1098374.067119</v>
      </c>
      <c r="L120" s="39">
        <v>718986.99653979996</v>
      </c>
      <c r="M120" s="39">
        <v>220121.28057920001</v>
      </c>
      <c r="N120" s="39">
        <v>159265.79</v>
      </c>
      <c r="O120" s="39"/>
      <c r="P120" s="39">
        <f>Q120+R120+S120</f>
        <v>1812880.55</v>
      </c>
      <c r="Q120" s="39">
        <v>964793</v>
      </c>
      <c r="R120" s="39">
        <v>524256.3</v>
      </c>
      <c r="S120" s="39">
        <v>323831.25</v>
      </c>
      <c r="T120" s="41"/>
      <c r="U120" s="42">
        <f t="shared" si="24"/>
        <v>35625009.737118997</v>
      </c>
      <c r="V120" s="39">
        <f t="shared" si="20"/>
        <v>8670635.9121633191</v>
      </c>
      <c r="W120" s="39">
        <f t="shared" si="21"/>
        <v>8670635.9121633191</v>
      </c>
      <c r="X120" s="39">
        <v>5909705.4008193193</v>
      </c>
      <c r="Y120" s="42">
        <f t="shared" si="15"/>
        <v>2760930.5113439998</v>
      </c>
      <c r="Z120" s="39">
        <v>1898076.559968</v>
      </c>
      <c r="AA120" s="39">
        <v>862853.95137599984</v>
      </c>
      <c r="AB120" s="39"/>
      <c r="AC120" s="42">
        <f t="shared" si="22"/>
        <v>5909705.4008193193</v>
      </c>
      <c r="AD120" s="39">
        <v>2669833.8600000003</v>
      </c>
      <c r="AE120" s="39">
        <f>AF120+AH120+AI120+AG120</f>
        <v>14741651.203333335</v>
      </c>
      <c r="AF120" s="39">
        <v>3650514.74</v>
      </c>
      <c r="AG120" s="39">
        <v>0</v>
      </c>
      <c r="AH120" s="39">
        <v>8137982.29</v>
      </c>
      <c r="AI120" s="39">
        <v>2953154.1733333333</v>
      </c>
      <c r="AJ120" s="39"/>
      <c r="AK120" s="43">
        <f>U120+V120+AD120+AJ120+AE120</f>
        <v>61707130.712615646</v>
      </c>
      <c r="AL120" s="44"/>
      <c r="AM120" s="45"/>
      <c r="AN120" s="44"/>
      <c r="AO120" s="44"/>
    </row>
    <row r="121" spans="1:98" x14ac:dyDescent="0.3">
      <c r="A121" s="36">
        <f t="shared" si="17"/>
        <v>112</v>
      </c>
      <c r="B121" s="36"/>
      <c r="C121" s="48" t="s">
        <v>178</v>
      </c>
      <c r="D121" s="53">
        <v>270065</v>
      </c>
      <c r="E121" s="54">
        <v>1340001</v>
      </c>
      <c r="F121" s="38">
        <v>1</v>
      </c>
      <c r="G121" s="39">
        <f t="shared" si="18"/>
        <v>34666328.200000003</v>
      </c>
      <c r="H121" s="39">
        <v>34666328.200000003</v>
      </c>
      <c r="I121" s="40">
        <v>0</v>
      </c>
      <c r="J121" s="39">
        <f t="shared" si="25"/>
        <v>14206994.733768679</v>
      </c>
      <c r="K121" s="39">
        <f t="shared" si="19"/>
        <v>6158790.3537686802</v>
      </c>
      <c r="L121" s="39">
        <v>3900933.1249584402</v>
      </c>
      <c r="M121" s="39">
        <v>2098667.8288102401</v>
      </c>
      <c r="N121" s="39">
        <v>159189.4</v>
      </c>
      <c r="O121" s="39"/>
      <c r="P121" s="39">
        <f>Q121+R121+S121</f>
        <v>8048204.379999999</v>
      </c>
      <c r="Q121" s="39">
        <v>4039380.4999999991</v>
      </c>
      <c r="R121" s="39">
        <v>2577360</v>
      </c>
      <c r="S121" s="39">
        <v>1431463.88</v>
      </c>
      <c r="T121" s="41">
        <v>4975085.4000000004</v>
      </c>
      <c r="U121" s="42">
        <f t="shared" si="24"/>
        <v>53848408.333768681</v>
      </c>
      <c r="V121" s="39">
        <f t="shared" si="20"/>
        <v>44004806.310122199</v>
      </c>
      <c r="W121" s="39">
        <f>X121+Y121</f>
        <v>44004806.310122199</v>
      </c>
      <c r="X121" s="39">
        <v>30138091.794737201</v>
      </c>
      <c r="Y121" s="42">
        <f>Z121+AA121</f>
        <v>13866714.515384998</v>
      </c>
      <c r="Z121" s="39">
        <v>13421610.083384998</v>
      </c>
      <c r="AA121" s="39">
        <v>445104.43200000003</v>
      </c>
      <c r="AB121" s="39"/>
      <c r="AC121" s="42">
        <f t="shared" si="22"/>
        <v>30138091.794737201</v>
      </c>
      <c r="AD121" s="39">
        <v>4081151.52</v>
      </c>
      <c r="AE121" s="39">
        <f>AF121+AH121+AI121+AG121</f>
        <v>28679353.86333333</v>
      </c>
      <c r="AF121" s="39">
        <v>3771881.08</v>
      </c>
      <c r="AG121" s="39">
        <v>0</v>
      </c>
      <c r="AH121" s="39">
        <v>17970732.783333331</v>
      </c>
      <c r="AI121" s="39">
        <v>6936740</v>
      </c>
      <c r="AJ121" s="39"/>
      <c r="AK121" s="43">
        <f t="shared" ref="AK121:AK122" si="26">U121+V121+AD121+AJ121+AE121</f>
        <v>130613720.02722421</v>
      </c>
      <c r="AL121" s="44"/>
      <c r="AM121" s="45"/>
      <c r="AN121" s="44"/>
      <c r="AO121" s="44"/>
    </row>
    <row r="122" spans="1:98" x14ac:dyDescent="0.3">
      <c r="A122" s="36">
        <f t="shared" si="17"/>
        <v>113</v>
      </c>
      <c r="B122" s="36"/>
      <c r="C122" s="48" t="s">
        <v>179</v>
      </c>
      <c r="D122" s="53">
        <v>270089</v>
      </c>
      <c r="E122" s="54">
        <v>1340012</v>
      </c>
      <c r="F122" s="38">
        <v>1</v>
      </c>
      <c r="G122" s="39">
        <f t="shared" si="18"/>
        <v>123469068.88</v>
      </c>
      <c r="H122" s="39">
        <v>123469068.88</v>
      </c>
      <c r="I122" s="40">
        <v>0</v>
      </c>
      <c r="J122" s="39">
        <f t="shared" si="25"/>
        <v>34921698.291295923</v>
      </c>
      <c r="K122" s="39">
        <f t="shared" si="19"/>
        <v>19261721.223795921</v>
      </c>
      <c r="L122" s="39">
        <v>13211417.3762228</v>
      </c>
      <c r="M122" s="39">
        <v>4838551.7375731198</v>
      </c>
      <c r="N122" s="39">
        <v>1211752.1100000001</v>
      </c>
      <c r="O122" s="39">
        <v>157550.33749999999</v>
      </c>
      <c r="P122" s="39">
        <f t="shared" si="14"/>
        <v>15502426.73</v>
      </c>
      <c r="Q122" s="39">
        <v>9424866</v>
      </c>
      <c r="R122" s="39">
        <v>4382204.7300000004</v>
      </c>
      <c r="S122" s="39">
        <v>1695356</v>
      </c>
      <c r="T122" s="41">
        <v>12674314.800000001</v>
      </c>
      <c r="U122" s="42">
        <f t="shared" si="24"/>
        <v>171065081.97129592</v>
      </c>
      <c r="V122" s="39">
        <f t="shared" si="20"/>
        <v>68848147.081623241</v>
      </c>
      <c r="W122" s="39">
        <f t="shared" si="21"/>
        <v>68848147.081623241</v>
      </c>
      <c r="X122" s="39">
        <v>55526502.829535641</v>
      </c>
      <c r="Y122" s="42">
        <f t="shared" si="15"/>
        <v>13321644.252087601</v>
      </c>
      <c r="Z122" s="39">
        <v>9039480.5351196006</v>
      </c>
      <c r="AA122" s="39">
        <v>4282163.7169679999</v>
      </c>
      <c r="AB122" s="39"/>
      <c r="AC122" s="42">
        <f t="shared" si="22"/>
        <v>55526502.829535641</v>
      </c>
      <c r="AD122" s="39">
        <v>15566410.01</v>
      </c>
      <c r="AE122" s="39">
        <f>AF122+AH122+AI122+AG122</f>
        <v>70036715.99333334</v>
      </c>
      <c r="AF122" s="39">
        <v>11742908.99</v>
      </c>
      <c r="AG122" s="39">
        <v>0</v>
      </c>
      <c r="AH122" s="39">
        <v>45006100.329999998</v>
      </c>
      <c r="AI122" s="39">
        <v>13287706.673333334</v>
      </c>
      <c r="AJ122" s="39"/>
      <c r="AK122" s="43">
        <f t="shared" si="26"/>
        <v>325516355.05625248</v>
      </c>
      <c r="AL122" s="44"/>
      <c r="AM122" s="45"/>
      <c r="AN122" s="44"/>
      <c r="AO122" s="44"/>
    </row>
    <row r="123" spans="1:98" s="14" customFormat="1" ht="22.35" customHeight="1" x14ac:dyDescent="0.3">
      <c r="A123" s="56"/>
      <c r="B123" s="56"/>
      <c r="C123" s="57" t="s">
        <v>180</v>
      </c>
      <c r="D123" s="58"/>
      <c r="E123" s="59"/>
      <c r="F123" s="60">
        <f>SUM(F10:F122)</f>
        <v>34</v>
      </c>
      <c r="G123" s="42">
        <f t="shared" si="18"/>
        <v>3789455884.4300008</v>
      </c>
      <c r="H123" s="42">
        <f>SUM(H10:H122)</f>
        <v>3681876038.0200009</v>
      </c>
      <c r="I123" s="61">
        <f>SUM(I10:I122)</f>
        <v>107579846.41</v>
      </c>
      <c r="J123" s="43">
        <f>SUM(J10:J122)</f>
        <v>7454123002.0393839</v>
      </c>
      <c r="K123" s="43">
        <f t="shared" si="19"/>
        <v>2541312349.8430877</v>
      </c>
      <c r="L123" s="42">
        <f t="shared" ref="L123:S123" si="27">SUM(L10:L122)</f>
        <v>1461640569.8359771</v>
      </c>
      <c r="M123" s="42">
        <f t="shared" si="27"/>
        <v>984871470.89711022</v>
      </c>
      <c r="N123" s="43">
        <f t="shared" si="27"/>
        <v>94800309.110000029</v>
      </c>
      <c r="O123" s="42">
        <f t="shared" si="27"/>
        <v>1488371344.1542995</v>
      </c>
      <c r="P123" s="42">
        <f t="shared" si="27"/>
        <v>3424439308.0420008</v>
      </c>
      <c r="Q123" s="42">
        <f t="shared" si="27"/>
        <v>2080006382.6019998</v>
      </c>
      <c r="R123" s="42">
        <f t="shared" si="27"/>
        <v>770747796.78999984</v>
      </c>
      <c r="S123" s="43">
        <f t="shared" si="27"/>
        <v>573685128.64999998</v>
      </c>
      <c r="T123" s="87">
        <f>SUM(T10:T122)</f>
        <v>267233472.00000003</v>
      </c>
      <c r="U123" s="43">
        <f>SUM(U10:U122)</f>
        <v>11510812358.469385</v>
      </c>
      <c r="V123" s="42">
        <f>SUM(V10:V122)</f>
        <v>16873311179.030977</v>
      </c>
      <c r="W123" s="42">
        <f>SUM(W10:W122)</f>
        <v>15250043652.248579</v>
      </c>
      <c r="X123" s="42">
        <f>SUM(X10:X122)</f>
        <v>11676990931.523491</v>
      </c>
      <c r="Y123" s="42">
        <f>Z123+AA123</f>
        <v>3573052720.7250857</v>
      </c>
      <c r="Z123" s="42">
        <f>SUM(Z10:Z122)</f>
        <v>1210350093.5013652</v>
      </c>
      <c r="AA123" s="42">
        <f>SUM(AA10:AA122)</f>
        <v>2362702627.2237206</v>
      </c>
      <c r="AB123" s="42">
        <f>SUM(AB10:AB122)</f>
        <v>1623267526.7823999</v>
      </c>
      <c r="AC123" s="42">
        <f t="shared" si="22"/>
        <v>13300258458.305891</v>
      </c>
      <c r="AD123" s="42">
        <f>SUM(AD10:AD122)</f>
        <v>1881232734.4800003</v>
      </c>
      <c r="AE123" s="42">
        <f>SUM(AE10:AE122)</f>
        <v>113457721.06</v>
      </c>
      <c r="AF123" s="42">
        <f t="shared" ref="AF123:AI123" si="28">SUM(AF10:AF122)</f>
        <v>19165304.810000002</v>
      </c>
      <c r="AG123" s="62">
        <f t="shared" si="28"/>
        <v>0</v>
      </c>
      <c r="AH123" s="42">
        <f t="shared" si="28"/>
        <v>71114815.403333336</v>
      </c>
      <c r="AI123" s="42">
        <f t="shared" si="28"/>
        <v>23177600.846666668</v>
      </c>
      <c r="AJ123" s="42">
        <f>SUM(AJ10:AJ122)</f>
        <v>497894016.87999994</v>
      </c>
      <c r="AK123" s="42">
        <f>SUM(AK10:AK122)</f>
        <v>30876708009.920368</v>
      </c>
      <c r="AL123" s="44"/>
      <c r="AM123" s="45"/>
      <c r="AN123" s="44"/>
    </row>
    <row r="124" spans="1:98" ht="21.75" customHeight="1" x14ac:dyDescent="0.3">
      <c r="A124" s="64"/>
      <c r="B124" s="64"/>
      <c r="C124" s="65"/>
      <c r="D124" s="66"/>
      <c r="E124" s="67"/>
      <c r="F124" s="68"/>
      <c r="G124" s="69"/>
      <c r="H124" s="69"/>
      <c r="I124" s="69"/>
      <c r="J124" s="70"/>
      <c r="K124" s="70"/>
      <c r="L124" s="69"/>
      <c r="M124" s="69"/>
      <c r="N124" s="70"/>
      <c r="O124" s="69"/>
      <c r="P124" s="69"/>
      <c r="Q124" s="69"/>
      <c r="R124" s="69"/>
      <c r="S124" s="70"/>
      <c r="T124" s="71"/>
      <c r="U124" s="70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</row>
    <row r="125" spans="1:98" ht="22.35" customHeight="1" x14ac:dyDescent="0.3">
      <c r="A125" s="64"/>
      <c r="B125" s="64"/>
      <c r="C125" s="65"/>
      <c r="D125" s="66"/>
      <c r="E125" s="67"/>
      <c r="F125" s="68"/>
      <c r="G125" s="69"/>
      <c r="H125" s="69"/>
      <c r="I125" s="69"/>
      <c r="J125" s="70"/>
      <c r="K125" s="70"/>
      <c r="L125" s="69"/>
      <c r="M125" s="69"/>
      <c r="N125" s="70"/>
      <c r="O125" s="69"/>
      <c r="P125" s="69"/>
      <c r="Q125" s="69"/>
      <c r="R125" s="69"/>
      <c r="S125" s="70"/>
      <c r="T125" s="71"/>
      <c r="U125" s="70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</row>
    <row r="126" spans="1:98" s="14" customFormat="1" ht="22.35" customHeight="1" x14ac:dyDescent="0.3">
      <c r="A126" s="72"/>
      <c r="B126" s="72"/>
      <c r="C126" s="73"/>
      <c r="D126" s="74"/>
      <c r="E126" s="75"/>
      <c r="F126" s="76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  <c r="AD126" s="77"/>
      <c r="AE126" s="77"/>
      <c r="AF126" s="77"/>
      <c r="AG126" s="77"/>
      <c r="AH126" s="77"/>
      <c r="AI126" s="77"/>
      <c r="AJ126" s="77"/>
      <c r="AK126" s="77"/>
    </row>
    <row r="127" spans="1:98" s="14" customFormat="1" ht="22.35" customHeight="1" x14ac:dyDescent="0.3">
      <c r="A127" s="72"/>
      <c r="B127" s="72"/>
      <c r="C127" s="75"/>
      <c r="D127" s="74"/>
      <c r="E127" s="75"/>
      <c r="F127" s="76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  <c r="AK127" s="78"/>
    </row>
    <row r="128" spans="1:98" s="79" customFormat="1" ht="36" customHeight="1" x14ac:dyDescent="0.3">
      <c r="C128" s="80" t="s">
        <v>181</v>
      </c>
      <c r="D128" s="81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U128" s="82">
        <v>11571265739.008844</v>
      </c>
      <c r="X128" s="83"/>
      <c r="Z128" s="83"/>
      <c r="AA128" s="83"/>
      <c r="AB128" s="83"/>
      <c r="AK128" s="84"/>
      <c r="BA128" s="85"/>
      <c r="CN128" s="86"/>
      <c r="CT128" s="86"/>
    </row>
    <row r="129" spans="3:98" s="79" customFormat="1" ht="38.25" customHeight="1" x14ac:dyDescent="0.3">
      <c r="C129" s="103" t="s">
        <v>182</v>
      </c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Z129" s="82"/>
      <c r="CT129" s="86"/>
    </row>
    <row r="130" spans="3:98" x14ac:dyDescent="0.3">
      <c r="H130" s="55"/>
      <c r="L130" s="44"/>
      <c r="U130" s="63"/>
      <c r="X130" s="46"/>
      <c r="Y130" s="46"/>
      <c r="Z130" s="46"/>
      <c r="AA130" s="46"/>
      <c r="AB130" s="46"/>
      <c r="AJ130" s="46"/>
      <c r="AK130" s="44"/>
    </row>
    <row r="131" spans="3:98" x14ac:dyDescent="0.3">
      <c r="AK131" s="45"/>
    </row>
  </sheetData>
  <mergeCells count="41">
    <mergeCell ref="AE6:AE7"/>
    <mergeCell ref="T6:T7"/>
    <mergeCell ref="U6:U7"/>
    <mergeCell ref="V6:V7"/>
    <mergeCell ref="P6:P7"/>
    <mergeCell ref="Q6:Q7"/>
    <mergeCell ref="R6:R7"/>
    <mergeCell ref="S6:S7"/>
    <mergeCell ref="C129:AK129"/>
    <mergeCell ref="AF6:AF7"/>
    <mergeCell ref="AG6:AG7"/>
    <mergeCell ref="AH6:AH7"/>
    <mergeCell ref="AI6:AI7"/>
    <mergeCell ref="AJ6:AJ7"/>
    <mergeCell ref="AK6:AK7"/>
    <mergeCell ref="Z6:Z7"/>
    <mergeCell ref="AA6:AA7"/>
    <mergeCell ref="AB6:AB7"/>
    <mergeCell ref="AC6:AC7"/>
    <mergeCell ref="AD6:AD7"/>
    <mergeCell ref="M6:M7"/>
    <mergeCell ref="J1:J2"/>
    <mergeCell ref="O1:R3"/>
    <mergeCell ref="W1:W2"/>
    <mergeCell ref="AD1:AK1"/>
    <mergeCell ref="C4:AK4"/>
    <mergeCell ref="H6:H7"/>
    <mergeCell ref="I6:I7"/>
    <mergeCell ref="J6:J7"/>
    <mergeCell ref="K6:K7"/>
    <mergeCell ref="L6:L7"/>
    <mergeCell ref="W6:W7"/>
    <mergeCell ref="X6:X7"/>
    <mergeCell ref="Y6:Y7"/>
    <mergeCell ref="N6:N7"/>
    <mergeCell ref="O6:O7"/>
    <mergeCell ref="A6:A7"/>
    <mergeCell ref="C6:C7"/>
    <mergeCell ref="E6:E7"/>
    <mergeCell ref="F6:F7"/>
    <mergeCell ref="G6:G7"/>
  </mergeCells>
  <pageMargins left="0.70866141732283472" right="0.70866141732283472" top="0.74803149606299213" bottom="0.19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2024-06-14T05:17:01Z</dcterms:created>
  <dcterms:modified xsi:type="dcterms:W3CDTF">2024-06-19T00:41:01Z</dcterms:modified>
</cp:coreProperties>
</file>