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" yWindow="75" windowWidth="11535" windowHeight="12600"/>
  </bookViews>
  <sheets>
    <sheet name="ДС" sheetId="1" r:id="rId1"/>
  </sheets>
  <externalReferences>
    <externalReference r:id="rId2"/>
    <externalReference r:id="rId3"/>
  </externalReferences>
  <definedNames>
    <definedName name="_xlnm._FilterDatabase" localSheetId="0" hidden="1">ДС!$A$11:$EK$255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>#REF!</definedName>
    <definedName name="блок">'[2]1D_Gorin'!#REF!</definedName>
    <definedName name="_xlnm.Print_Titles" localSheetId="0">ДС!$A:$H,ДС!$6:$10</definedName>
    <definedName name="новый">'[2]1D_Gorin'!#REF!</definedName>
    <definedName name="_xlnm.Print_Area" localSheetId="0">ДС!$A$3:$EG$255</definedName>
    <definedName name="ч">'[2]1D_Gorin'!#REF!</definedName>
    <definedName name="ы">'[2]1D_Gorin'!#REF!</definedName>
  </definedNames>
  <calcPr calcId="145621"/>
</workbook>
</file>

<file path=xl/calcChain.xml><?xml version="1.0" encoding="utf-8"?>
<calcChain xmlns="http://schemas.openxmlformats.org/spreadsheetml/2006/main">
  <c r="DO50" i="1" l="1"/>
  <c r="DN50" i="1"/>
  <c r="DM50" i="1"/>
  <c r="EJ254" i="1" l="1"/>
  <c r="DY254" i="1"/>
  <c r="DW254" i="1"/>
  <c r="DQ254" i="1"/>
  <c r="DO254" i="1"/>
  <c r="DG254" i="1"/>
  <c r="DE254" i="1"/>
  <c r="CW254" i="1"/>
  <c r="CQ254" i="1"/>
  <c r="CO254" i="1"/>
  <c r="CM254" i="1"/>
  <c r="CK254" i="1"/>
  <c r="CI254" i="1"/>
  <c r="CG254" i="1"/>
  <c r="CE254" i="1"/>
  <c r="BY254" i="1"/>
  <c r="BW254" i="1"/>
  <c r="BQ254" i="1"/>
  <c r="BO254" i="1"/>
  <c r="BM254" i="1"/>
  <c r="BK254" i="1"/>
  <c r="BI254" i="1"/>
  <c r="BG254" i="1"/>
  <c r="BE254" i="1"/>
  <c r="BC254" i="1"/>
  <c r="BA254" i="1"/>
  <c r="AY254" i="1"/>
  <c r="AW254" i="1"/>
  <c r="AU254" i="1"/>
  <c r="AS254" i="1"/>
  <c r="AQ254" i="1"/>
  <c r="AO254" i="1"/>
  <c r="AM254" i="1"/>
  <c r="AK254" i="1"/>
  <c r="AI254" i="1"/>
  <c r="AG254" i="1"/>
  <c r="AE254" i="1"/>
  <c r="AC254" i="1"/>
  <c r="AA254" i="1"/>
  <c r="Y254" i="1"/>
  <c r="W254" i="1"/>
  <c r="U254" i="1"/>
  <c r="S254" i="1"/>
  <c r="Q254" i="1"/>
  <c r="O254" i="1"/>
  <c r="EJ253" i="1"/>
  <c r="DY253" i="1"/>
  <c r="DW253" i="1"/>
  <c r="DQ253" i="1"/>
  <c r="DO253" i="1"/>
  <c r="DG253" i="1"/>
  <c r="DE253" i="1"/>
  <c r="CW253" i="1"/>
  <c r="CQ253" i="1"/>
  <c r="CO253" i="1"/>
  <c r="CM253" i="1"/>
  <c r="CK253" i="1"/>
  <c r="CI253" i="1"/>
  <c r="CG253" i="1"/>
  <c r="CE253" i="1"/>
  <c r="BY253" i="1"/>
  <c r="BW253" i="1"/>
  <c r="BQ253" i="1"/>
  <c r="BO253" i="1"/>
  <c r="BM253" i="1"/>
  <c r="BK253" i="1"/>
  <c r="BI253" i="1"/>
  <c r="BG253" i="1"/>
  <c r="BE253" i="1"/>
  <c r="BC253" i="1"/>
  <c r="BA253" i="1"/>
  <c r="AY253" i="1"/>
  <c r="AW253" i="1"/>
  <c r="AU253" i="1"/>
  <c r="AS253" i="1"/>
  <c r="AQ253" i="1"/>
  <c r="AO253" i="1"/>
  <c r="AM253" i="1"/>
  <c r="AK253" i="1"/>
  <c r="AI253" i="1"/>
  <c r="AG253" i="1"/>
  <c r="AE253" i="1"/>
  <c r="AC253" i="1"/>
  <c r="AA253" i="1"/>
  <c r="Y253" i="1"/>
  <c r="W253" i="1"/>
  <c r="U253" i="1"/>
  <c r="S253" i="1"/>
  <c r="Q253" i="1"/>
  <c r="O253" i="1"/>
  <c r="EJ252" i="1"/>
  <c r="DY252" i="1"/>
  <c r="DW252" i="1"/>
  <c r="DQ252" i="1"/>
  <c r="DO252" i="1"/>
  <c r="DG252" i="1"/>
  <c r="DE252" i="1"/>
  <c r="CW252" i="1"/>
  <c r="CQ252" i="1"/>
  <c r="CO252" i="1"/>
  <c r="CM252" i="1"/>
  <c r="CK252" i="1"/>
  <c r="CI252" i="1"/>
  <c r="CG252" i="1"/>
  <c r="CE252" i="1"/>
  <c r="BY252" i="1"/>
  <c r="BW252" i="1"/>
  <c r="BQ252" i="1"/>
  <c r="BO252" i="1"/>
  <c r="BM252" i="1"/>
  <c r="BK252" i="1"/>
  <c r="BI252" i="1"/>
  <c r="BG252" i="1"/>
  <c r="BE252" i="1"/>
  <c r="BC252" i="1"/>
  <c r="BA252" i="1"/>
  <c r="AY252" i="1"/>
  <c r="AW252" i="1"/>
  <c r="AU252" i="1"/>
  <c r="AS252" i="1"/>
  <c r="AQ252" i="1"/>
  <c r="AO252" i="1"/>
  <c r="AM252" i="1"/>
  <c r="AK252" i="1"/>
  <c r="AI252" i="1"/>
  <c r="AG252" i="1"/>
  <c r="AE252" i="1"/>
  <c r="AC252" i="1"/>
  <c r="AA252" i="1"/>
  <c r="Y252" i="1"/>
  <c r="W252" i="1"/>
  <c r="U252" i="1"/>
  <c r="S252" i="1"/>
  <c r="Q252" i="1"/>
  <c r="O252" i="1"/>
  <c r="EJ251" i="1"/>
  <c r="DY251" i="1"/>
  <c r="DW251" i="1"/>
  <c r="DQ251" i="1"/>
  <c r="DO251" i="1"/>
  <c r="DG251" i="1"/>
  <c r="DE251" i="1"/>
  <c r="CW251" i="1"/>
  <c r="CQ251" i="1"/>
  <c r="CO251" i="1"/>
  <c r="CM251" i="1"/>
  <c r="CK251" i="1"/>
  <c r="CI251" i="1"/>
  <c r="CG251" i="1"/>
  <c r="CE251" i="1"/>
  <c r="BY251" i="1"/>
  <c r="BW251" i="1"/>
  <c r="BQ251" i="1"/>
  <c r="BO251" i="1"/>
  <c r="BM251" i="1"/>
  <c r="BK251" i="1"/>
  <c r="BI251" i="1"/>
  <c r="BG251" i="1"/>
  <c r="BE251" i="1"/>
  <c r="BC251" i="1"/>
  <c r="BA251" i="1"/>
  <c r="AY251" i="1"/>
  <c r="AW251" i="1"/>
  <c r="AU251" i="1"/>
  <c r="AS251" i="1"/>
  <c r="AQ251" i="1"/>
  <c r="AO251" i="1"/>
  <c r="AM251" i="1"/>
  <c r="AK251" i="1"/>
  <c r="AI251" i="1"/>
  <c r="AG251" i="1"/>
  <c r="AE251" i="1"/>
  <c r="AC251" i="1"/>
  <c r="AA251" i="1"/>
  <c r="Y251" i="1"/>
  <c r="W251" i="1"/>
  <c r="U251" i="1"/>
  <c r="S251" i="1"/>
  <c r="Q251" i="1"/>
  <c r="O251" i="1"/>
  <c r="EJ250" i="1"/>
  <c r="DY250" i="1"/>
  <c r="DW250" i="1"/>
  <c r="DQ250" i="1"/>
  <c r="DO250" i="1"/>
  <c r="DG250" i="1"/>
  <c r="DE250" i="1"/>
  <c r="CW250" i="1"/>
  <c r="CQ250" i="1"/>
  <c r="CO250" i="1"/>
  <c r="CM250" i="1"/>
  <c r="CK250" i="1"/>
  <c r="CI250" i="1"/>
  <c r="CG250" i="1"/>
  <c r="CE250" i="1"/>
  <c r="BY250" i="1"/>
  <c r="BW250" i="1"/>
  <c r="BQ250" i="1"/>
  <c r="BO250" i="1"/>
  <c r="BM250" i="1"/>
  <c r="BK250" i="1"/>
  <c r="BI250" i="1"/>
  <c r="BG250" i="1"/>
  <c r="BE250" i="1"/>
  <c r="BC250" i="1"/>
  <c r="BA250" i="1"/>
  <c r="AY250" i="1"/>
  <c r="AW250" i="1"/>
  <c r="AU250" i="1"/>
  <c r="AS250" i="1"/>
  <c r="AQ250" i="1"/>
  <c r="AO250" i="1"/>
  <c r="AM250" i="1"/>
  <c r="AK250" i="1"/>
  <c r="AI250" i="1"/>
  <c r="AG250" i="1"/>
  <c r="AE250" i="1"/>
  <c r="AC250" i="1"/>
  <c r="AA250" i="1"/>
  <c r="Y250" i="1"/>
  <c r="W250" i="1"/>
  <c r="U250" i="1"/>
  <c r="S250" i="1"/>
  <c r="Q250" i="1"/>
  <c r="O250" i="1"/>
  <c r="EJ249" i="1"/>
  <c r="DY249" i="1"/>
  <c r="DW249" i="1"/>
  <c r="DQ249" i="1"/>
  <c r="DO249" i="1"/>
  <c r="DG249" i="1"/>
  <c r="DE249" i="1"/>
  <c r="CW249" i="1"/>
  <c r="CQ249" i="1"/>
  <c r="CO249" i="1"/>
  <c r="CM249" i="1"/>
  <c r="CK249" i="1"/>
  <c r="CI249" i="1"/>
  <c r="CG249" i="1"/>
  <c r="CE249" i="1"/>
  <c r="BY249" i="1"/>
  <c r="BW249" i="1"/>
  <c r="BQ249" i="1"/>
  <c r="BO249" i="1"/>
  <c r="BM249" i="1"/>
  <c r="BK249" i="1"/>
  <c r="BI249" i="1"/>
  <c r="BG249" i="1"/>
  <c r="BE249" i="1"/>
  <c r="BC249" i="1"/>
  <c r="BA249" i="1"/>
  <c r="AY249" i="1"/>
  <c r="AW249" i="1"/>
  <c r="AU249" i="1"/>
  <c r="AS249" i="1"/>
  <c r="AQ249" i="1"/>
  <c r="AO249" i="1"/>
  <c r="AM249" i="1"/>
  <c r="AK249" i="1"/>
  <c r="AI249" i="1"/>
  <c r="AG249" i="1"/>
  <c r="AE249" i="1"/>
  <c r="AC249" i="1"/>
  <c r="AA249" i="1"/>
  <c r="Y249" i="1"/>
  <c r="W249" i="1"/>
  <c r="U249" i="1"/>
  <c r="S249" i="1"/>
  <c r="Q249" i="1"/>
  <c r="O249" i="1"/>
  <c r="EJ248" i="1"/>
  <c r="DY248" i="1"/>
  <c r="DW248" i="1"/>
  <c r="DQ248" i="1"/>
  <c r="DO248" i="1"/>
  <c r="DG248" i="1"/>
  <c r="DE248" i="1"/>
  <c r="CW248" i="1"/>
  <c r="CQ248" i="1"/>
  <c r="CO248" i="1"/>
  <c r="CM248" i="1"/>
  <c r="CK248" i="1"/>
  <c r="CI248" i="1"/>
  <c r="CG248" i="1"/>
  <c r="CE248" i="1"/>
  <c r="BY248" i="1"/>
  <c r="BW248" i="1"/>
  <c r="BQ248" i="1"/>
  <c r="BO248" i="1"/>
  <c r="BM248" i="1"/>
  <c r="BK248" i="1"/>
  <c r="BI248" i="1"/>
  <c r="BG248" i="1"/>
  <c r="BE248" i="1"/>
  <c r="BC248" i="1"/>
  <c r="BA248" i="1"/>
  <c r="AY248" i="1"/>
  <c r="AW248" i="1"/>
  <c r="AU248" i="1"/>
  <c r="AS248" i="1"/>
  <c r="AQ248" i="1"/>
  <c r="AO248" i="1"/>
  <c r="AM248" i="1"/>
  <c r="AK248" i="1"/>
  <c r="AI248" i="1"/>
  <c r="AG248" i="1"/>
  <c r="AE248" i="1"/>
  <c r="AC248" i="1"/>
  <c r="AA248" i="1"/>
  <c r="Y248" i="1"/>
  <c r="W248" i="1"/>
  <c r="U248" i="1"/>
  <c r="S248" i="1"/>
  <c r="Q248" i="1"/>
  <c r="O248" i="1"/>
  <c r="EJ247" i="1"/>
  <c r="DY247" i="1"/>
  <c r="DW247" i="1"/>
  <c r="DQ247" i="1"/>
  <c r="DO247" i="1"/>
  <c r="DG247" i="1"/>
  <c r="DE247" i="1"/>
  <c r="CW247" i="1"/>
  <c r="CQ247" i="1"/>
  <c r="CO247" i="1"/>
  <c r="CM247" i="1"/>
  <c r="CK247" i="1"/>
  <c r="CI247" i="1"/>
  <c r="CG247" i="1"/>
  <c r="CE247" i="1"/>
  <c r="BY247" i="1"/>
  <c r="BW247" i="1"/>
  <c r="BQ247" i="1"/>
  <c r="BO247" i="1"/>
  <c r="BM247" i="1"/>
  <c r="BK247" i="1"/>
  <c r="BI247" i="1"/>
  <c r="BG247" i="1"/>
  <c r="BE247" i="1"/>
  <c r="BC247" i="1"/>
  <c r="BA247" i="1"/>
  <c r="AY247" i="1"/>
  <c r="AW247" i="1"/>
  <c r="AU247" i="1"/>
  <c r="AS247" i="1"/>
  <c r="AQ247" i="1"/>
  <c r="AO247" i="1"/>
  <c r="AM247" i="1"/>
  <c r="AK247" i="1"/>
  <c r="AI247" i="1"/>
  <c r="AG247" i="1"/>
  <c r="AE247" i="1"/>
  <c r="AC247" i="1"/>
  <c r="AA247" i="1"/>
  <c r="Y247" i="1"/>
  <c r="W247" i="1"/>
  <c r="U247" i="1"/>
  <c r="S247" i="1"/>
  <c r="Q247" i="1"/>
  <c r="O247" i="1"/>
  <c r="EJ246" i="1"/>
  <c r="DY246" i="1"/>
  <c r="DW246" i="1"/>
  <c r="DQ246" i="1"/>
  <c r="DO246" i="1"/>
  <c r="DG246" i="1"/>
  <c r="DE246" i="1"/>
  <c r="CW246" i="1"/>
  <c r="CQ246" i="1"/>
  <c r="CO246" i="1"/>
  <c r="CM246" i="1"/>
  <c r="CK246" i="1"/>
  <c r="CI246" i="1"/>
  <c r="CG246" i="1"/>
  <c r="CE246" i="1"/>
  <c r="BY246" i="1"/>
  <c r="BW246" i="1"/>
  <c r="BQ246" i="1"/>
  <c r="BO246" i="1"/>
  <c r="BM246" i="1"/>
  <c r="BK246" i="1"/>
  <c r="BI246" i="1"/>
  <c r="BG246" i="1"/>
  <c r="BE246" i="1"/>
  <c r="BC246" i="1"/>
  <c r="BA246" i="1"/>
  <c r="AY246" i="1"/>
  <c r="AW246" i="1"/>
  <c r="AU246" i="1"/>
  <c r="AS246" i="1"/>
  <c r="AQ246" i="1"/>
  <c r="AO246" i="1"/>
  <c r="AM246" i="1"/>
  <c r="AK246" i="1"/>
  <c r="AI246" i="1"/>
  <c r="AG246" i="1"/>
  <c r="AE246" i="1"/>
  <c r="AC246" i="1"/>
  <c r="AA246" i="1"/>
  <c r="Y246" i="1"/>
  <c r="W246" i="1"/>
  <c r="U246" i="1"/>
  <c r="S246" i="1"/>
  <c r="Q246" i="1"/>
  <c r="O246" i="1"/>
  <c r="EJ245" i="1"/>
  <c r="DY245" i="1"/>
  <c r="DW245" i="1"/>
  <c r="DQ245" i="1"/>
  <c r="DO245" i="1"/>
  <c r="DG245" i="1"/>
  <c r="DE245" i="1"/>
  <c r="CW245" i="1"/>
  <c r="CQ245" i="1"/>
  <c r="CO245" i="1"/>
  <c r="CM245" i="1"/>
  <c r="CK245" i="1"/>
  <c r="CI245" i="1"/>
  <c r="CG245" i="1"/>
  <c r="CE245" i="1"/>
  <c r="BY245" i="1"/>
  <c r="BW245" i="1"/>
  <c r="BQ245" i="1"/>
  <c r="BO245" i="1"/>
  <c r="BM245" i="1"/>
  <c r="BK245" i="1"/>
  <c r="BI245" i="1"/>
  <c r="BG245" i="1"/>
  <c r="BE245" i="1"/>
  <c r="BC245" i="1"/>
  <c r="BA245" i="1"/>
  <c r="AY245" i="1"/>
  <c r="AW245" i="1"/>
  <c r="AU245" i="1"/>
  <c r="AS245" i="1"/>
  <c r="AQ245" i="1"/>
  <c r="AO245" i="1"/>
  <c r="AM245" i="1"/>
  <c r="AK245" i="1"/>
  <c r="AI245" i="1"/>
  <c r="AG245" i="1"/>
  <c r="AE245" i="1"/>
  <c r="AC245" i="1"/>
  <c r="AA245" i="1"/>
  <c r="Y245" i="1"/>
  <c r="W245" i="1"/>
  <c r="U245" i="1"/>
  <c r="S245" i="1"/>
  <c r="Q245" i="1"/>
  <c r="O245" i="1"/>
  <c r="EJ244" i="1"/>
  <c r="DY244" i="1"/>
  <c r="DW244" i="1"/>
  <c r="DQ244" i="1"/>
  <c r="DO244" i="1"/>
  <c r="DG244" i="1"/>
  <c r="DE244" i="1"/>
  <c r="CW244" i="1"/>
  <c r="CQ244" i="1"/>
  <c r="CO244" i="1"/>
  <c r="CM244" i="1"/>
  <c r="CK244" i="1"/>
  <c r="CI244" i="1"/>
  <c r="CG244" i="1"/>
  <c r="CE244" i="1"/>
  <c r="BY244" i="1"/>
  <c r="BW244" i="1"/>
  <c r="BQ244" i="1"/>
  <c r="BO244" i="1"/>
  <c r="BM244" i="1"/>
  <c r="BK244" i="1"/>
  <c r="BI244" i="1"/>
  <c r="BG244" i="1"/>
  <c r="BE244" i="1"/>
  <c r="BC244" i="1"/>
  <c r="BA244" i="1"/>
  <c r="AY244" i="1"/>
  <c r="AW244" i="1"/>
  <c r="AU244" i="1"/>
  <c r="AS244" i="1"/>
  <c r="AQ244" i="1"/>
  <c r="AO244" i="1"/>
  <c r="AM244" i="1"/>
  <c r="AK244" i="1"/>
  <c r="AI244" i="1"/>
  <c r="AG244" i="1"/>
  <c r="AE244" i="1"/>
  <c r="AC244" i="1"/>
  <c r="AA244" i="1"/>
  <c r="Y244" i="1"/>
  <c r="W244" i="1"/>
  <c r="U244" i="1"/>
  <c r="S244" i="1"/>
  <c r="Q244" i="1"/>
  <c r="O244" i="1"/>
  <c r="EJ243" i="1"/>
  <c r="DY243" i="1"/>
  <c r="DW243" i="1"/>
  <c r="DQ243" i="1"/>
  <c r="DO243" i="1"/>
  <c r="DG243" i="1"/>
  <c r="DE243" i="1"/>
  <c r="CW243" i="1"/>
  <c r="CQ243" i="1"/>
  <c r="CO243" i="1"/>
  <c r="CM243" i="1"/>
  <c r="CK243" i="1"/>
  <c r="CI243" i="1"/>
  <c r="CG243" i="1"/>
  <c r="CE243" i="1"/>
  <c r="BY243" i="1"/>
  <c r="BW243" i="1"/>
  <c r="BQ243" i="1"/>
  <c r="BO243" i="1"/>
  <c r="BM243" i="1"/>
  <c r="BK243" i="1"/>
  <c r="BI243" i="1"/>
  <c r="BG243" i="1"/>
  <c r="BE243" i="1"/>
  <c r="BC243" i="1"/>
  <c r="BA243" i="1"/>
  <c r="AY243" i="1"/>
  <c r="AW243" i="1"/>
  <c r="AU243" i="1"/>
  <c r="AS243" i="1"/>
  <c r="AQ243" i="1"/>
  <c r="AO243" i="1"/>
  <c r="AM243" i="1"/>
  <c r="AK243" i="1"/>
  <c r="AI243" i="1"/>
  <c r="AG243" i="1"/>
  <c r="AE243" i="1"/>
  <c r="AC243" i="1"/>
  <c r="AA243" i="1"/>
  <c r="Y243" i="1"/>
  <c r="W243" i="1"/>
  <c r="U243" i="1"/>
  <c r="S243" i="1"/>
  <c r="Q243" i="1"/>
  <c r="O243" i="1"/>
  <c r="EJ242" i="1"/>
  <c r="DY242" i="1"/>
  <c r="DW242" i="1"/>
  <c r="DQ242" i="1"/>
  <c r="DO242" i="1"/>
  <c r="DG242" i="1"/>
  <c r="DE242" i="1"/>
  <c r="CW242" i="1"/>
  <c r="CQ242" i="1"/>
  <c r="CO242" i="1"/>
  <c r="CM242" i="1"/>
  <c r="CK242" i="1"/>
  <c r="CI242" i="1"/>
  <c r="CG242" i="1"/>
  <c r="CE242" i="1"/>
  <c r="BY242" i="1"/>
  <c r="BW242" i="1"/>
  <c r="BQ242" i="1"/>
  <c r="BO242" i="1"/>
  <c r="BM242" i="1"/>
  <c r="BK242" i="1"/>
  <c r="BI242" i="1"/>
  <c r="BG242" i="1"/>
  <c r="BE242" i="1"/>
  <c r="BC242" i="1"/>
  <c r="BA242" i="1"/>
  <c r="AY242" i="1"/>
  <c r="AW242" i="1"/>
  <c r="AU242" i="1"/>
  <c r="AS242" i="1"/>
  <c r="AQ242" i="1"/>
  <c r="AO242" i="1"/>
  <c r="AM242" i="1"/>
  <c r="AK242" i="1"/>
  <c r="AI242" i="1"/>
  <c r="AG242" i="1"/>
  <c r="AE242" i="1"/>
  <c r="AC242" i="1"/>
  <c r="AA242" i="1"/>
  <c r="Y242" i="1"/>
  <c r="W242" i="1"/>
  <c r="U242" i="1"/>
  <c r="S242" i="1"/>
  <c r="Q242" i="1"/>
  <c r="O242" i="1"/>
  <c r="EJ241" i="1"/>
  <c r="DY241" i="1"/>
  <c r="DW241" i="1"/>
  <c r="DQ241" i="1"/>
  <c r="DO241" i="1"/>
  <c r="DG241" i="1"/>
  <c r="DE241" i="1"/>
  <c r="CW241" i="1"/>
  <c r="CQ241" i="1"/>
  <c r="CO241" i="1"/>
  <c r="CM241" i="1"/>
  <c r="CK241" i="1"/>
  <c r="CI241" i="1"/>
  <c r="CG241" i="1"/>
  <c r="CE241" i="1"/>
  <c r="BY241" i="1"/>
  <c r="BW241" i="1"/>
  <c r="BQ241" i="1"/>
  <c r="BO241" i="1"/>
  <c r="BM241" i="1"/>
  <c r="BK241" i="1"/>
  <c r="BI241" i="1"/>
  <c r="BG241" i="1"/>
  <c r="BE241" i="1"/>
  <c r="BC241" i="1"/>
  <c r="BA241" i="1"/>
  <c r="AY241" i="1"/>
  <c r="AW241" i="1"/>
  <c r="AU241" i="1"/>
  <c r="AS241" i="1"/>
  <c r="AQ241" i="1"/>
  <c r="AO241" i="1"/>
  <c r="AM241" i="1"/>
  <c r="AK241" i="1"/>
  <c r="AI241" i="1"/>
  <c r="AG241" i="1"/>
  <c r="AE241" i="1"/>
  <c r="AC241" i="1"/>
  <c r="AA241" i="1"/>
  <c r="Y241" i="1"/>
  <c r="W241" i="1"/>
  <c r="U241" i="1"/>
  <c r="S241" i="1"/>
  <c r="Q241" i="1"/>
  <c r="O241" i="1"/>
  <c r="EJ240" i="1"/>
  <c r="DY240" i="1"/>
  <c r="DW240" i="1"/>
  <c r="DQ240" i="1"/>
  <c r="DO240" i="1"/>
  <c r="DG240" i="1"/>
  <c r="DE240" i="1"/>
  <c r="CW240" i="1"/>
  <c r="CQ240" i="1"/>
  <c r="CO240" i="1"/>
  <c r="CM240" i="1"/>
  <c r="CK240" i="1"/>
  <c r="CI240" i="1"/>
  <c r="CG240" i="1"/>
  <c r="CE240" i="1"/>
  <c r="BY240" i="1"/>
  <c r="BW240" i="1"/>
  <c r="BQ240" i="1"/>
  <c r="BO240" i="1"/>
  <c r="BM240" i="1"/>
  <c r="BK240" i="1"/>
  <c r="BI240" i="1"/>
  <c r="BG240" i="1"/>
  <c r="BE240" i="1"/>
  <c r="BC240" i="1"/>
  <c r="BA240" i="1"/>
  <c r="AY240" i="1"/>
  <c r="AW240" i="1"/>
  <c r="AU240" i="1"/>
  <c r="AS240" i="1"/>
  <c r="AQ240" i="1"/>
  <c r="AO240" i="1"/>
  <c r="AM240" i="1"/>
  <c r="AK240" i="1"/>
  <c r="AI240" i="1"/>
  <c r="AG240" i="1"/>
  <c r="AE240" i="1"/>
  <c r="AC240" i="1"/>
  <c r="AA240" i="1"/>
  <c r="Y240" i="1"/>
  <c r="W240" i="1"/>
  <c r="U240" i="1"/>
  <c r="S240" i="1"/>
  <c r="Q240" i="1"/>
  <c r="O240" i="1"/>
  <c r="EJ239" i="1"/>
  <c r="DY239" i="1"/>
  <c r="DW239" i="1"/>
  <c r="DQ239" i="1"/>
  <c r="DO239" i="1"/>
  <c r="DG239" i="1"/>
  <c r="DE239" i="1"/>
  <c r="CW239" i="1"/>
  <c r="CW238" i="1" s="1"/>
  <c r="CQ239" i="1"/>
  <c r="CO239" i="1"/>
  <c r="CO238" i="1" s="1"/>
  <c r="CM239" i="1"/>
  <c r="CM238" i="1" s="1"/>
  <c r="CK239" i="1"/>
  <c r="CK238" i="1" s="1"/>
  <c r="CI239" i="1"/>
  <c r="CG239" i="1"/>
  <c r="CE239" i="1"/>
  <c r="BY239" i="1"/>
  <c r="BY238" i="1" s="1"/>
  <c r="BW239" i="1"/>
  <c r="BQ239" i="1"/>
  <c r="BQ238" i="1" s="1"/>
  <c r="BO239" i="1"/>
  <c r="BO238" i="1" s="1"/>
  <c r="BM239" i="1"/>
  <c r="BM238" i="1" s="1"/>
  <c r="BK239" i="1"/>
  <c r="BI239" i="1"/>
  <c r="BG239" i="1"/>
  <c r="BE239" i="1"/>
  <c r="BE238" i="1" s="1"/>
  <c r="BC239" i="1"/>
  <c r="BC238" i="1" s="1"/>
  <c r="BA239" i="1"/>
  <c r="BA238" i="1" s="1"/>
  <c r="AY239" i="1"/>
  <c r="AW239" i="1"/>
  <c r="AU239" i="1"/>
  <c r="AS239" i="1"/>
  <c r="AS238" i="1" s="1"/>
  <c r="AQ239" i="1"/>
  <c r="AQ238" i="1" s="1"/>
  <c r="AO239" i="1"/>
  <c r="AO238" i="1" s="1"/>
  <c r="AM239" i="1"/>
  <c r="AK239" i="1"/>
  <c r="AI239" i="1"/>
  <c r="AG239" i="1"/>
  <c r="AG238" i="1" s="1"/>
  <c r="AE239" i="1"/>
  <c r="AE238" i="1" s="1"/>
  <c r="AC239" i="1"/>
  <c r="AC238" i="1" s="1"/>
  <c r="AA239" i="1"/>
  <c r="Y239" i="1"/>
  <c r="W239" i="1"/>
  <c r="U239" i="1"/>
  <c r="U238" i="1" s="1"/>
  <c r="S239" i="1"/>
  <c r="S238" i="1" s="1"/>
  <c r="Q239" i="1"/>
  <c r="Q238" i="1" s="1"/>
  <c r="O239" i="1"/>
  <c r="EG238" i="1"/>
  <c r="EF238" i="1"/>
  <c r="EE238" i="1"/>
  <c r="ED238" i="1"/>
  <c r="EC238" i="1"/>
  <c r="EB238" i="1"/>
  <c r="EA238" i="1"/>
  <c r="DZ238" i="1"/>
  <c r="DX238" i="1"/>
  <c r="DV238" i="1"/>
  <c r="DU238" i="1"/>
  <c r="DT238" i="1"/>
  <c r="DS238" i="1"/>
  <c r="DR238" i="1"/>
  <c r="DP238" i="1"/>
  <c r="DN238" i="1"/>
  <c r="DL238" i="1"/>
  <c r="DJ238" i="1"/>
  <c r="DH238" i="1"/>
  <c r="DF238" i="1"/>
  <c r="DD238" i="1"/>
  <c r="DB238" i="1"/>
  <c r="CZ238" i="1"/>
  <c r="CX238" i="1"/>
  <c r="CV238" i="1"/>
  <c r="CT238" i="1"/>
  <c r="CR238" i="1"/>
  <c r="CP238" i="1"/>
  <c r="CN238" i="1"/>
  <c r="CL238" i="1"/>
  <c r="CJ238" i="1"/>
  <c r="CH238" i="1"/>
  <c r="CF238" i="1"/>
  <c r="CD238" i="1"/>
  <c r="CB238" i="1"/>
  <c r="BZ238" i="1"/>
  <c r="BX238" i="1"/>
  <c r="BV238" i="1"/>
  <c r="BT238" i="1"/>
  <c r="BR238" i="1"/>
  <c r="BP238" i="1"/>
  <c r="BN238" i="1"/>
  <c r="BL238" i="1"/>
  <c r="BJ238" i="1"/>
  <c r="BH238" i="1"/>
  <c r="BF238" i="1"/>
  <c r="BD238" i="1"/>
  <c r="BB238" i="1"/>
  <c r="AZ238" i="1"/>
  <c r="AX238" i="1"/>
  <c r="AV238" i="1"/>
  <c r="AT238" i="1"/>
  <c r="AR238" i="1"/>
  <c r="AP238" i="1"/>
  <c r="AN238" i="1"/>
  <c r="AL238" i="1"/>
  <c r="AJ238" i="1"/>
  <c r="AH238" i="1"/>
  <c r="AF238" i="1"/>
  <c r="AD238" i="1"/>
  <c r="AB238" i="1"/>
  <c r="Z238" i="1"/>
  <c r="X238" i="1"/>
  <c r="V238" i="1"/>
  <c r="T238" i="1"/>
  <c r="R238" i="1"/>
  <c r="P238" i="1"/>
  <c r="N238" i="1"/>
  <c r="EJ237" i="1"/>
  <c r="DY237" i="1"/>
  <c r="DW237" i="1"/>
  <c r="DQ237" i="1"/>
  <c r="DO237" i="1"/>
  <c r="DG237" i="1"/>
  <c r="DE237" i="1"/>
  <c r="CW237" i="1"/>
  <c r="CQ237" i="1"/>
  <c r="CO237" i="1"/>
  <c r="CM237" i="1"/>
  <c r="CK237" i="1"/>
  <c r="CI237" i="1"/>
  <c r="CG237" i="1"/>
  <c r="CE237" i="1"/>
  <c r="BY237" i="1"/>
  <c r="BW237" i="1"/>
  <c r="BQ237" i="1"/>
  <c r="BO237" i="1"/>
  <c r="BM237" i="1"/>
  <c r="BK237" i="1"/>
  <c r="BI237" i="1"/>
  <c r="BG237" i="1"/>
  <c r="BE237" i="1"/>
  <c r="BC237" i="1"/>
  <c r="BA237" i="1"/>
  <c r="AY237" i="1"/>
  <c r="AW237" i="1"/>
  <c r="AU237" i="1"/>
  <c r="AS237" i="1"/>
  <c r="AQ237" i="1"/>
  <c r="AO237" i="1"/>
  <c r="AM237" i="1"/>
  <c r="AK237" i="1"/>
  <c r="AI237" i="1"/>
  <c r="AG237" i="1"/>
  <c r="AE237" i="1"/>
  <c r="AC237" i="1"/>
  <c r="AA237" i="1"/>
  <c r="Y237" i="1"/>
  <c r="W237" i="1"/>
  <c r="U237" i="1"/>
  <c r="S237" i="1"/>
  <c r="Q237" i="1"/>
  <c r="O237" i="1"/>
  <c r="EJ236" i="1"/>
  <c r="EG236" i="1"/>
  <c r="EC236" i="1"/>
  <c r="EA236" i="1"/>
  <c r="DY236" i="1"/>
  <c r="DW236" i="1"/>
  <c r="DS236" i="1"/>
  <c r="DQ236" i="1"/>
  <c r="DO236" i="1"/>
  <c r="DG236" i="1"/>
  <c r="DE236" i="1"/>
  <c r="CW236" i="1"/>
  <c r="CQ236" i="1"/>
  <c r="CO236" i="1"/>
  <c r="CM236" i="1"/>
  <c r="CK236" i="1"/>
  <c r="CI236" i="1"/>
  <c r="CG236" i="1"/>
  <c r="CE236" i="1"/>
  <c r="BY236" i="1"/>
  <c r="BW236" i="1"/>
  <c r="BQ236" i="1"/>
  <c r="BO236" i="1"/>
  <c r="BM236" i="1"/>
  <c r="BK236" i="1"/>
  <c r="BI236" i="1"/>
  <c r="BG236" i="1"/>
  <c r="BE236" i="1"/>
  <c r="BC236" i="1"/>
  <c r="BA236" i="1"/>
  <c r="AY236" i="1"/>
  <c r="AW236" i="1"/>
  <c r="AU236" i="1"/>
  <c r="AS236" i="1"/>
  <c r="AQ236" i="1"/>
  <c r="AO236" i="1"/>
  <c r="AM236" i="1"/>
  <c r="AK236" i="1"/>
  <c r="AI236" i="1"/>
  <c r="AG236" i="1"/>
  <c r="AE236" i="1"/>
  <c r="AC236" i="1"/>
  <c r="AA236" i="1"/>
  <c r="Y236" i="1"/>
  <c r="W236" i="1"/>
  <c r="U236" i="1"/>
  <c r="S236" i="1"/>
  <c r="Q236" i="1"/>
  <c r="O236" i="1"/>
  <c r="EJ235" i="1"/>
  <c r="EG235" i="1"/>
  <c r="EC235" i="1"/>
  <c r="EA235" i="1"/>
  <c r="DY235" i="1"/>
  <c r="DW235" i="1"/>
  <c r="DS235" i="1"/>
  <c r="DQ235" i="1"/>
  <c r="DO235" i="1"/>
  <c r="DG235" i="1"/>
  <c r="DE235" i="1"/>
  <c r="CW235" i="1"/>
  <c r="CQ235" i="1"/>
  <c r="CO235" i="1"/>
  <c r="CM235" i="1"/>
  <c r="CK235" i="1"/>
  <c r="CI235" i="1"/>
  <c r="CG235" i="1"/>
  <c r="CE235" i="1"/>
  <c r="BY235" i="1"/>
  <c r="BW235" i="1"/>
  <c r="BQ235" i="1"/>
  <c r="BO235" i="1"/>
  <c r="BM235" i="1"/>
  <c r="BK235" i="1"/>
  <c r="BI235" i="1"/>
  <c r="BG235" i="1"/>
  <c r="BE235" i="1"/>
  <c r="BC235" i="1"/>
  <c r="BA235" i="1"/>
  <c r="AY235" i="1"/>
  <c r="AW235" i="1"/>
  <c r="AU235" i="1"/>
  <c r="AS235" i="1"/>
  <c r="AQ235" i="1"/>
  <c r="AO235" i="1"/>
  <c r="AM235" i="1"/>
  <c r="AK235" i="1"/>
  <c r="AI235" i="1"/>
  <c r="AG235" i="1"/>
  <c r="AE235" i="1"/>
  <c r="AC235" i="1"/>
  <c r="AA235" i="1"/>
  <c r="Y235" i="1"/>
  <c r="W235" i="1"/>
  <c r="U235" i="1"/>
  <c r="S235" i="1"/>
  <c r="Q235" i="1"/>
  <c r="O235" i="1"/>
  <c r="EJ234" i="1"/>
  <c r="EG234" i="1"/>
  <c r="EC234" i="1"/>
  <c r="EA234" i="1"/>
  <c r="DY234" i="1"/>
  <c r="DW234" i="1"/>
  <c r="DS234" i="1"/>
  <c r="DQ234" i="1"/>
  <c r="DO234" i="1"/>
  <c r="DG234" i="1"/>
  <c r="DE234" i="1"/>
  <c r="CW234" i="1"/>
  <c r="CQ234" i="1"/>
  <c r="CO234" i="1"/>
  <c r="CM234" i="1"/>
  <c r="CK234" i="1"/>
  <c r="CI234" i="1"/>
  <c r="CG234" i="1"/>
  <c r="CE234" i="1"/>
  <c r="BY234" i="1"/>
  <c r="BW234" i="1"/>
  <c r="BQ234" i="1"/>
  <c r="BO234" i="1"/>
  <c r="BM234" i="1"/>
  <c r="BK234" i="1"/>
  <c r="BI234" i="1"/>
  <c r="BG234" i="1"/>
  <c r="BE234" i="1"/>
  <c r="BC234" i="1"/>
  <c r="BA234" i="1"/>
  <c r="AY234" i="1"/>
  <c r="AW234" i="1"/>
  <c r="AU234" i="1"/>
  <c r="AS234" i="1"/>
  <c r="AQ234" i="1"/>
  <c r="AO234" i="1"/>
  <c r="AM234" i="1"/>
  <c r="AK234" i="1"/>
  <c r="AI234" i="1"/>
  <c r="AG234" i="1"/>
  <c r="AE234" i="1"/>
  <c r="AC234" i="1"/>
  <c r="AA234" i="1"/>
  <c r="Y234" i="1"/>
  <c r="W234" i="1"/>
  <c r="U234" i="1"/>
  <c r="S234" i="1"/>
  <c r="Q234" i="1"/>
  <c r="O234" i="1"/>
  <c r="EJ233" i="1"/>
  <c r="EG233" i="1"/>
  <c r="EC233" i="1"/>
  <c r="EA233" i="1"/>
  <c r="DY233" i="1"/>
  <c r="DW233" i="1"/>
  <c r="DS233" i="1"/>
  <c r="DQ233" i="1"/>
  <c r="DO233" i="1"/>
  <c r="DG233" i="1"/>
  <c r="DE233" i="1"/>
  <c r="CW233" i="1"/>
  <c r="CQ233" i="1"/>
  <c r="CO233" i="1"/>
  <c r="CM233" i="1"/>
  <c r="CK233" i="1"/>
  <c r="CI233" i="1"/>
  <c r="CG233" i="1"/>
  <c r="CE233" i="1"/>
  <c r="BY233" i="1"/>
  <c r="BW233" i="1"/>
  <c r="BQ233" i="1"/>
  <c r="BO233" i="1"/>
  <c r="BM233" i="1"/>
  <c r="BK233" i="1"/>
  <c r="BI233" i="1"/>
  <c r="BG233" i="1"/>
  <c r="BE233" i="1"/>
  <c r="BC233" i="1"/>
  <c r="BA233" i="1"/>
  <c r="AY233" i="1"/>
  <c r="AW233" i="1"/>
  <c r="AU233" i="1"/>
  <c r="AS233" i="1"/>
  <c r="AQ233" i="1"/>
  <c r="AO233" i="1"/>
  <c r="AM233" i="1"/>
  <c r="AK233" i="1"/>
  <c r="AI233" i="1"/>
  <c r="AG233" i="1"/>
  <c r="AE233" i="1"/>
  <c r="AC233" i="1"/>
  <c r="AA233" i="1"/>
  <c r="Y233" i="1"/>
  <c r="W233" i="1"/>
  <c r="U233" i="1"/>
  <c r="S233" i="1"/>
  <c r="Q233" i="1"/>
  <c r="O233" i="1"/>
  <c r="EJ232" i="1"/>
  <c r="EG232" i="1"/>
  <c r="EC232" i="1"/>
  <c r="EA232" i="1"/>
  <c r="DY232" i="1"/>
  <c r="DW232" i="1"/>
  <c r="DS232" i="1"/>
  <c r="DQ232" i="1"/>
  <c r="DO232" i="1"/>
  <c r="DG232" i="1"/>
  <c r="DE232" i="1"/>
  <c r="CW232" i="1"/>
  <c r="CQ232" i="1"/>
  <c r="CO232" i="1"/>
  <c r="CM232" i="1"/>
  <c r="CK232" i="1"/>
  <c r="CI232" i="1"/>
  <c r="CG232" i="1"/>
  <c r="CE232" i="1"/>
  <c r="BY232" i="1"/>
  <c r="BW232" i="1"/>
  <c r="BQ232" i="1"/>
  <c r="BO232" i="1"/>
  <c r="BM232" i="1"/>
  <c r="BK232" i="1"/>
  <c r="BI232" i="1"/>
  <c r="BG232" i="1"/>
  <c r="BE232" i="1"/>
  <c r="BC232" i="1"/>
  <c r="BA232" i="1"/>
  <c r="AY232" i="1"/>
  <c r="AW232" i="1"/>
  <c r="AU232" i="1"/>
  <c r="AS232" i="1"/>
  <c r="AQ232" i="1"/>
  <c r="AO232" i="1"/>
  <c r="AM232" i="1"/>
  <c r="AK232" i="1"/>
  <c r="AI232" i="1"/>
  <c r="AG232" i="1"/>
  <c r="AE232" i="1"/>
  <c r="AC232" i="1"/>
  <c r="AA232" i="1"/>
  <c r="Y232" i="1"/>
  <c r="W232" i="1"/>
  <c r="U232" i="1"/>
  <c r="S232" i="1"/>
  <c r="Q232" i="1"/>
  <c r="O232" i="1"/>
  <c r="EJ231" i="1"/>
  <c r="EG231" i="1"/>
  <c r="EC231" i="1"/>
  <c r="EA231" i="1"/>
  <c r="DY231" i="1"/>
  <c r="DW231" i="1"/>
  <c r="DS231" i="1"/>
  <c r="DQ231" i="1"/>
  <c r="DO231" i="1"/>
  <c r="DG231" i="1"/>
  <c r="DE231" i="1"/>
  <c r="CW231" i="1"/>
  <c r="CQ231" i="1"/>
  <c r="CO231" i="1"/>
  <c r="CM231" i="1"/>
  <c r="CK231" i="1"/>
  <c r="CI231" i="1"/>
  <c r="CG231" i="1"/>
  <c r="CE231" i="1"/>
  <c r="BY231" i="1"/>
  <c r="BW231" i="1"/>
  <c r="BQ231" i="1"/>
  <c r="BO231" i="1"/>
  <c r="BM231" i="1"/>
  <c r="BK231" i="1"/>
  <c r="BI231" i="1"/>
  <c r="BG231" i="1"/>
  <c r="BE231" i="1"/>
  <c r="BC231" i="1"/>
  <c r="BA231" i="1"/>
  <c r="AY231" i="1"/>
  <c r="AW231" i="1"/>
  <c r="AU231" i="1"/>
  <c r="AS231" i="1"/>
  <c r="AQ231" i="1"/>
  <c r="AO231" i="1"/>
  <c r="AM231" i="1"/>
  <c r="AK231" i="1"/>
  <c r="AI231" i="1"/>
  <c r="AG231" i="1"/>
  <c r="AE231" i="1"/>
  <c r="AC231" i="1"/>
  <c r="AA231" i="1"/>
  <c r="Y231" i="1"/>
  <c r="W231" i="1"/>
  <c r="U231" i="1"/>
  <c r="S231" i="1"/>
  <c r="Q231" i="1"/>
  <c r="O231" i="1"/>
  <c r="EJ230" i="1"/>
  <c r="EG230" i="1"/>
  <c r="EC230" i="1"/>
  <c r="EA230" i="1"/>
  <c r="DY230" i="1"/>
  <c r="DW230" i="1"/>
  <c r="DS230" i="1"/>
  <c r="DQ230" i="1"/>
  <c r="DO230" i="1"/>
  <c r="DG230" i="1"/>
  <c r="DE230" i="1"/>
  <c r="CW230" i="1"/>
  <c r="CQ230" i="1"/>
  <c r="CO230" i="1"/>
  <c r="CM230" i="1"/>
  <c r="CK230" i="1"/>
  <c r="CI230" i="1"/>
  <c r="CG230" i="1"/>
  <c r="CE230" i="1"/>
  <c r="BY230" i="1"/>
  <c r="BW230" i="1"/>
  <c r="BQ230" i="1"/>
  <c r="BO230" i="1"/>
  <c r="BM230" i="1"/>
  <c r="BK230" i="1"/>
  <c r="BI230" i="1"/>
  <c r="BG230" i="1"/>
  <c r="BE230" i="1"/>
  <c r="BC230" i="1"/>
  <c r="BA230" i="1"/>
  <c r="AY230" i="1"/>
  <c r="AW230" i="1"/>
  <c r="AU230" i="1"/>
  <c r="AS230" i="1"/>
  <c r="AQ230" i="1"/>
  <c r="AO230" i="1"/>
  <c r="AM230" i="1"/>
  <c r="AK230" i="1"/>
  <c r="AI230" i="1"/>
  <c r="AG230" i="1"/>
  <c r="AE230" i="1"/>
  <c r="AC230" i="1"/>
  <c r="AA230" i="1"/>
  <c r="Y230" i="1"/>
  <c r="W230" i="1"/>
  <c r="U230" i="1"/>
  <c r="S230" i="1"/>
  <c r="Q230" i="1"/>
  <c r="O230" i="1"/>
  <c r="EJ229" i="1"/>
  <c r="EG229" i="1"/>
  <c r="EC229" i="1"/>
  <c r="EA229" i="1"/>
  <c r="DY229" i="1"/>
  <c r="DW229" i="1"/>
  <c r="DS229" i="1"/>
  <c r="DQ229" i="1"/>
  <c r="DO229" i="1"/>
  <c r="DG229" i="1"/>
  <c r="DE229" i="1"/>
  <c r="CW229" i="1"/>
  <c r="CQ229" i="1"/>
  <c r="CO229" i="1"/>
  <c r="CM229" i="1"/>
  <c r="CK229" i="1"/>
  <c r="CI229" i="1"/>
  <c r="CG229" i="1"/>
  <c r="CE229" i="1"/>
  <c r="BY229" i="1"/>
  <c r="BW229" i="1"/>
  <c r="BQ229" i="1"/>
  <c r="BO229" i="1"/>
  <c r="BM229" i="1"/>
  <c r="BK229" i="1"/>
  <c r="BI229" i="1"/>
  <c r="BG229" i="1"/>
  <c r="BE229" i="1"/>
  <c r="BC229" i="1"/>
  <c r="BA229" i="1"/>
  <c r="AY229" i="1"/>
  <c r="AW229" i="1"/>
  <c r="AU229" i="1"/>
  <c r="AS229" i="1"/>
  <c r="AQ229" i="1"/>
  <c r="AO229" i="1"/>
  <c r="AM229" i="1"/>
  <c r="AK229" i="1"/>
  <c r="AI229" i="1"/>
  <c r="AG229" i="1"/>
  <c r="AE229" i="1"/>
  <c r="AC229" i="1"/>
  <c r="AA229" i="1"/>
  <c r="Y229" i="1"/>
  <c r="W229" i="1"/>
  <c r="U229" i="1"/>
  <c r="S229" i="1"/>
  <c r="Q229" i="1"/>
  <c r="O229" i="1"/>
  <c r="EJ228" i="1"/>
  <c r="EG228" i="1"/>
  <c r="EC228" i="1"/>
  <c r="EA228" i="1"/>
  <c r="DY228" i="1"/>
  <c r="DW228" i="1"/>
  <c r="DS228" i="1"/>
  <c r="DQ228" i="1"/>
  <c r="DO228" i="1"/>
  <c r="DG228" i="1"/>
  <c r="DE228" i="1"/>
  <c r="CW228" i="1"/>
  <c r="CQ228" i="1"/>
  <c r="CO228" i="1"/>
  <c r="CM228" i="1"/>
  <c r="CK228" i="1"/>
  <c r="CI228" i="1"/>
  <c r="CG228" i="1"/>
  <c r="CE228" i="1"/>
  <c r="BY228" i="1"/>
  <c r="BW228" i="1"/>
  <c r="BQ228" i="1"/>
  <c r="BO228" i="1"/>
  <c r="BM228" i="1"/>
  <c r="BK228" i="1"/>
  <c r="BI228" i="1"/>
  <c r="BG228" i="1"/>
  <c r="BE228" i="1"/>
  <c r="BC228" i="1"/>
  <c r="BA228" i="1"/>
  <c r="AY228" i="1"/>
  <c r="AW228" i="1"/>
  <c r="AU228" i="1"/>
  <c r="AS228" i="1"/>
  <c r="AQ228" i="1"/>
  <c r="AO228" i="1"/>
  <c r="AM228" i="1"/>
  <c r="AK228" i="1"/>
  <c r="AI228" i="1"/>
  <c r="AG228" i="1"/>
  <c r="AE228" i="1"/>
  <c r="AC228" i="1"/>
  <c r="AA228" i="1"/>
  <c r="Y228" i="1"/>
  <c r="W228" i="1"/>
  <c r="U228" i="1"/>
  <c r="S228" i="1"/>
  <c r="Q228" i="1"/>
  <c r="O228" i="1"/>
  <c r="EJ227" i="1"/>
  <c r="EG227" i="1"/>
  <c r="EC227" i="1"/>
  <c r="EA227" i="1"/>
  <c r="DY227" i="1"/>
  <c r="DW227" i="1"/>
  <c r="DS227" i="1"/>
  <c r="DQ227" i="1"/>
  <c r="DO227" i="1"/>
  <c r="DG227" i="1"/>
  <c r="DE227" i="1"/>
  <c r="CW227" i="1"/>
  <c r="CQ227" i="1"/>
  <c r="CO227" i="1"/>
  <c r="CM227" i="1"/>
  <c r="CK227" i="1"/>
  <c r="CI227" i="1"/>
  <c r="CG227" i="1"/>
  <c r="CE227" i="1"/>
  <c r="BY227" i="1"/>
  <c r="BW227" i="1"/>
  <c r="BQ227" i="1"/>
  <c r="BO227" i="1"/>
  <c r="BM227" i="1"/>
  <c r="BK227" i="1"/>
  <c r="BI227" i="1"/>
  <c r="BG227" i="1"/>
  <c r="BE227" i="1"/>
  <c r="BC227" i="1"/>
  <c r="BA227" i="1"/>
  <c r="AY227" i="1"/>
  <c r="AW227" i="1"/>
  <c r="AU227" i="1"/>
  <c r="AS227" i="1"/>
  <c r="AQ227" i="1"/>
  <c r="AO227" i="1"/>
  <c r="AM227" i="1"/>
  <c r="AK227" i="1"/>
  <c r="AI227" i="1"/>
  <c r="AG227" i="1"/>
  <c r="AE227" i="1"/>
  <c r="AC227" i="1"/>
  <c r="AA227" i="1"/>
  <c r="Y227" i="1"/>
  <c r="W227" i="1"/>
  <c r="U227" i="1"/>
  <c r="S227" i="1"/>
  <c r="Q227" i="1"/>
  <c r="O227" i="1"/>
  <c r="EJ226" i="1"/>
  <c r="EG226" i="1"/>
  <c r="EC226" i="1"/>
  <c r="EA226" i="1"/>
  <c r="DY226" i="1"/>
  <c r="DW226" i="1"/>
  <c r="DS226" i="1"/>
  <c r="DQ226" i="1"/>
  <c r="DO226" i="1"/>
  <c r="DG226" i="1"/>
  <c r="DE226" i="1"/>
  <c r="CW226" i="1"/>
  <c r="CQ226" i="1"/>
  <c r="CO226" i="1"/>
  <c r="CM226" i="1"/>
  <c r="CK226" i="1"/>
  <c r="CI226" i="1"/>
  <c r="CG226" i="1"/>
  <c r="CE226" i="1"/>
  <c r="BY226" i="1"/>
  <c r="BW226" i="1"/>
  <c r="BQ226" i="1"/>
  <c r="BO226" i="1"/>
  <c r="BM226" i="1"/>
  <c r="BK226" i="1"/>
  <c r="BI226" i="1"/>
  <c r="BG226" i="1"/>
  <c r="BE226" i="1"/>
  <c r="BC226" i="1"/>
  <c r="BA226" i="1"/>
  <c r="AY226" i="1"/>
  <c r="AW226" i="1"/>
  <c r="AU226" i="1"/>
  <c r="AS226" i="1"/>
  <c r="AQ226" i="1"/>
  <c r="AO226" i="1"/>
  <c r="AM226" i="1"/>
  <c r="AK226" i="1"/>
  <c r="AI226" i="1"/>
  <c r="AG226" i="1"/>
  <c r="AE226" i="1"/>
  <c r="AC226" i="1"/>
  <c r="AA226" i="1"/>
  <c r="Y226" i="1"/>
  <c r="W226" i="1"/>
  <c r="U226" i="1"/>
  <c r="S226" i="1"/>
  <c r="Q226" i="1"/>
  <c r="O226" i="1"/>
  <c r="EJ225" i="1"/>
  <c r="EG225" i="1"/>
  <c r="EC225" i="1"/>
  <c r="EA225" i="1"/>
  <c r="DY225" i="1"/>
  <c r="DW225" i="1"/>
  <c r="DS225" i="1"/>
  <c r="DQ225" i="1"/>
  <c r="DO225" i="1"/>
  <c r="DG225" i="1"/>
  <c r="DE225" i="1"/>
  <c r="CW225" i="1"/>
  <c r="CQ225" i="1"/>
  <c r="CO225" i="1"/>
  <c r="CM225" i="1"/>
  <c r="CK225" i="1"/>
  <c r="CI225" i="1"/>
  <c r="CG225" i="1"/>
  <c r="CE225" i="1"/>
  <c r="BY225" i="1"/>
  <c r="BW225" i="1"/>
  <c r="BQ225" i="1"/>
  <c r="BO225" i="1"/>
  <c r="BM225" i="1"/>
  <c r="BK225" i="1"/>
  <c r="BI225" i="1"/>
  <c r="BG225" i="1"/>
  <c r="BE225" i="1"/>
  <c r="BC225" i="1"/>
  <c r="BA225" i="1"/>
  <c r="AY225" i="1"/>
  <c r="AW225" i="1"/>
  <c r="AU225" i="1"/>
  <c r="AS225" i="1"/>
  <c r="AQ225" i="1"/>
  <c r="AO225" i="1"/>
  <c r="AM225" i="1"/>
  <c r="AK225" i="1"/>
  <c r="AI225" i="1"/>
  <c r="AG225" i="1"/>
  <c r="AE225" i="1"/>
  <c r="AC225" i="1"/>
  <c r="AA225" i="1"/>
  <c r="Y225" i="1"/>
  <c r="W225" i="1"/>
  <c r="U225" i="1"/>
  <c r="S225" i="1"/>
  <c r="Q225" i="1"/>
  <c r="O225" i="1"/>
  <c r="EJ224" i="1"/>
  <c r="EG224" i="1"/>
  <c r="EC224" i="1"/>
  <c r="EA224" i="1"/>
  <c r="DY224" i="1"/>
  <c r="DW224" i="1"/>
  <c r="DS224" i="1"/>
  <c r="DQ224" i="1"/>
  <c r="DO224" i="1"/>
  <c r="DG224" i="1"/>
  <c r="DE224" i="1"/>
  <c r="CW224" i="1"/>
  <c r="CQ224" i="1"/>
  <c r="CO224" i="1"/>
  <c r="CM224" i="1"/>
  <c r="CK224" i="1"/>
  <c r="CI224" i="1"/>
  <c r="CG224" i="1"/>
  <c r="CE224" i="1"/>
  <c r="BY224" i="1"/>
  <c r="BW224" i="1"/>
  <c r="BQ224" i="1"/>
  <c r="BO224" i="1"/>
  <c r="BM224" i="1"/>
  <c r="BK224" i="1"/>
  <c r="BI224" i="1"/>
  <c r="BG224" i="1"/>
  <c r="BE224" i="1"/>
  <c r="BC224" i="1"/>
  <c r="BA224" i="1"/>
  <c r="AY224" i="1"/>
  <c r="AW224" i="1"/>
  <c r="AU224" i="1"/>
  <c r="AS224" i="1"/>
  <c r="AQ224" i="1"/>
  <c r="AO224" i="1"/>
  <c r="AM224" i="1"/>
  <c r="AK224" i="1"/>
  <c r="AI224" i="1"/>
  <c r="AG224" i="1"/>
  <c r="AE224" i="1"/>
  <c r="AC224" i="1"/>
  <c r="AA224" i="1"/>
  <c r="Y224" i="1"/>
  <c r="W224" i="1"/>
  <c r="U224" i="1"/>
  <c r="S224" i="1"/>
  <c r="Q224" i="1"/>
  <c r="O224" i="1"/>
  <c r="EJ223" i="1"/>
  <c r="EG223" i="1"/>
  <c r="EC223" i="1"/>
  <c r="EA223" i="1"/>
  <c r="DY223" i="1"/>
  <c r="DW223" i="1"/>
  <c r="DS223" i="1"/>
  <c r="DQ223" i="1"/>
  <c r="DO223" i="1"/>
  <c r="DG223" i="1"/>
  <c r="DE223" i="1"/>
  <c r="CW223" i="1"/>
  <c r="CQ223" i="1"/>
  <c r="CO223" i="1"/>
  <c r="CM223" i="1"/>
  <c r="CK223" i="1"/>
  <c r="CI223" i="1"/>
  <c r="CG223" i="1"/>
  <c r="CE223" i="1"/>
  <c r="BY223" i="1"/>
  <c r="BW223" i="1"/>
  <c r="BQ223" i="1"/>
  <c r="BO223" i="1"/>
  <c r="BM223" i="1"/>
  <c r="BK223" i="1"/>
  <c r="BI223" i="1"/>
  <c r="BG223" i="1"/>
  <c r="BE223" i="1"/>
  <c r="BC223" i="1"/>
  <c r="BA223" i="1"/>
  <c r="AY223" i="1"/>
  <c r="AW223" i="1"/>
  <c r="AU223" i="1"/>
  <c r="AS223" i="1"/>
  <c r="AQ223" i="1"/>
  <c r="AO223" i="1"/>
  <c r="AM223" i="1"/>
  <c r="AK223" i="1"/>
  <c r="AI223" i="1"/>
  <c r="AG223" i="1"/>
  <c r="AE223" i="1"/>
  <c r="AC223" i="1"/>
  <c r="AA223" i="1"/>
  <c r="Y223" i="1"/>
  <c r="W223" i="1"/>
  <c r="U223" i="1"/>
  <c r="S223" i="1"/>
  <c r="Q223" i="1"/>
  <c r="O223" i="1"/>
  <c r="EJ222" i="1"/>
  <c r="EG222" i="1"/>
  <c r="EC222" i="1"/>
  <c r="EA222" i="1"/>
  <c r="DY222" i="1"/>
  <c r="DW222" i="1"/>
  <c r="DS222" i="1"/>
  <c r="DQ222" i="1"/>
  <c r="DO222" i="1"/>
  <c r="DG222" i="1"/>
  <c r="DE222" i="1"/>
  <c r="CW222" i="1"/>
  <c r="CQ222" i="1"/>
  <c r="CO222" i="1"/>
  <c r="CM222" i="1"/>
  <c r="CK222" i="1"/>
  <c r="CI222" i="1"/>
  <c r="CG222" i="1"/>
  <c r="CE222" i="1"/>
  <c r="BY222" i="1"/>
  <c r="BW222" i="1"/>
  <c r="BQ222" i="1"/>
  <c r="BO222" i="1"/>
  <c r="BM222" i="1"/>
  <c r="BK222" i="1"/>
  <c r="BI222" i="1"/>
  <c r="BG222" i="1"/>
  <c r="BE222" i="1"/>
  <c r="BC222" i="1"/>
  <c r="BA222" i="1"/>
  <c r="AY222" i="1"/>
  <c r="AW222" i="1"/>
  <c r="AU222" i="1"/>
  <c r="AS222" i="1"/>
  <c r="AQ222" i="1"/>
  <c r="AO222" i="1"/>
  <c r="AM222" i="1"/>
  <c r="AK222" i="1"/>
  <c r="AI222" i="1"/>
  <c r="AG222" i="1"/>
  <c r="AE222" i="1"/>
  <c r="AC222" i="1"/>
  <c r="AA222" i="1"/>
  <c r="Y222" i="1"/>
  <c r="W222" i="1"/>
  <c r="U222" i="1"/>
  <c r="S222" i="1"/>
  <c r="Q222" i="1"/>
  <c r="O222" i="1"/>
  <c r="EJ221" i="1"/>
  <c r="EG221" i="1"/>
  <c r="EC221" i="1"/>
  <c r="EA221" i="1"/>
  <c r="DY221" i="1"/>
  <c r="DW221" i="1"/>
  <c r="DS221" i="1"/>
  <c r="DQ221" i="1"/>
  <c r="DO221" i="1"/>
  <c r="DG221" i="1"/>
  <c r="DE221" i="1"/>
  <c r="CW221" i="1"/>
  <c r="CQ221" i="1"/>
  <c r="CO221" i="1"/>
  <c r="CM221" i="1"/>
  <c r="CK221" i="1"/>
  <c r="CI221" i="1"/>
  <c r="CG221" i="1"/>
  <c r="CE221" i="1"/>
  <c r="BY221" i="1"/>
  <c r="BW221" i="1"/>
  <c r="BQ221" i="1"/>
  <c r="BO221" i="1"/>
  <c r="BM221" i="1"/>
  <c r="BK221" i="1"/>
  <c r="BI221" i="1"/>
  <c r="BG221" i="1"/>
  <c r="BE221" i="1"/>
  <c r="BC221" i="1"/>
  <c r="BA221" i="1"/>
  <c r="AY221" i="1"/>
  <c r="AW221" i="1"/>
  <c r="AU221" i="1"/>
  <c r="AS221" i="1"/>
  <c r="AQ221" i="1"/>
  <c r="AO221" i="1"/>
  <c r="AM221" i="1"/>
  <c r="AK221" i="1"/>
  <c r="AI221" i="1"/>
  <c r="AG221" i="1"/>
  <c r="AE221" i="1"/>
  <c r="AC221" i="1"/>
  <c r="AA221" i="1"/>
  <c r="Y221" i="1"/>
  <c r="W221" i="1"/>
  <c r="U221" i="1"/>
  <c r="S221" i="1"/>
  <c r="Q221" i="1"/>
  <c r="O221" i="1"/>
  <c r="EG220" i="1"/>
  <c r="EC220" i="1"/>
  <c r="EA220" i="1"/>
  <c r="DY220" i="1"/>
  <c r="DW220" i="1"/>
  <c r="DS220" i="1"/>
  <c r="DQ220" i="1"/>
  <c r="DO220" i="1"/>
  <c r="DG220" i="1"/>
  <c r="DE220" i="1"/>
  <c r="CW220" i="1"/>
  <c r="CQ220" i="1"/>
  <c r="CO220" i="1"/>
  <c r="CM220" i="1"/>
  <c r="CK220" i="1"/>
  <c r="CI220" i="1"/>
  <c r="CG220" i="1"/>
  <c r="CE220" i="1"/>
  <c r="BY220" i="1"/>
  <c r="BW220" i="1"/>
  <c r="BQ220" i="1"/>
  <c r="BO220" i="1"/>
  <c r="BM220" i="1"/>
  <c r="BK220" i="1"/>
  <c r="BI220" i="1"/>
  <c r="BG220" i="1"/>
  <c r="BE220" i="1"/>
  <c r="BC220" i="1"/>
  <c r="BA220" i="1"/>
  <c r="AY220" i="1"/>
  <c r="AW220" i="1"/>
  <c r="AT220" i="1"/>
  <c r="EJ220" i="1" s="1"/>
  <c r="AS220" i="1"/>
  <c r="AQ220" i="1"/>
  <c r="AO220" i="1"/>
  <c r="AM220" i="1"/>
  <c r="AK220" i="1"/>
  <c r="AI220" i="1"/>
  <c r="AG220" i="1"/>
  <c r="AE220" i="1"/>
  <c r="AC220" i="1"/>
  <c r="AA220" i="1"/>
  <c r="Y220" i="1"/>
  <c r="W220" i="1"/>
  <c r="U220" i="1"/>
  <c r="S220" i="1"/>
  <c r="Q220" i="1"/>
  <c r="O220" i="1"/>
  <c r="EJ219" i="1"/>
  <c r="EG219" i="1"/>
  <c r="EC219" i="1"/>
  <c r="EA219" i="1"/>
  <c r="DY219" i="1"/>
  <c r="DW219" i="1"/>
  <c r="DS219" i="1"/>
  <c r="DQ219" i="1"/>
  <c r="DO219" i="1"/>
  <c r="DG219" i="1"/>
  <c r="DE219" i="1"/>
  <c r="CW219" i="1"/>
  <c r="CQ219" i="1"/>
  <c r="CO219" i="1"/>
  <c r="CM219" i="1"/>
  <c r="CK219" i="1"/>
  <c r="CI219" i="1"/>
  <c r="CG219" i="1"/>
  <c r="CE219" i="1"/>
  <c r="BY219" i="1"/>
  <c r="BW219" i="1"/>
  <c r="BQ219" i="1"/>
  <c r="BO219" i="1"/>
  <c r="BM219" i="1"/>
  <c r="BK219" i="1"/>
  <c r="BI219" i="1"/>
  <c r="BG219" i="1"/>
  <c r="BE219" i="1"/>
  <c r="BC219" i="1"/>
  <c r="BA219" i="1"/>
  <c r="AY219" i="1"/>
  <c r="AW219" i="1"/>
  <c r="AU219" i="1"/>
  <c r="AS219" i="1"/>
  <c r="AQ219" i="1"/>
  <c r="AO219" i="1"/>
  <c r="AM219" i="1"/>
  <c r="AK219" i="1"/>
  <c r="AI219" i="1"/>
  <c r="AG219" i="1"/>
  <c r="AE219" i="1"/>
  <c r="AC219" i="1"/>
  <c r="AA219" i="1"/>
  <c r="Y219" i="1"/>
  <c r="W219" i="1"/>
  <c r="U219" i="1"/>
  <c r="S219" i="1"/>
  <c r="Q219" i="1"/>
  <c r="O219" i="1"/>
  <c r="EJ218" i="1"/>
  <c r="EG218" i="1"/>
  <c r="EC218" i="1"/>
  <c r="EA218" i="1"/>
  <c r="DY218" i="1"/>
  <c r="DW218" i="1"/>
  <c r="DS218" i="1"/>
  <c r="DQ218" i="1"/>
  <c r="DO218" i="1"/>
  <c r="DG218" i="1"/>
  <c r="DE218" i="1"/>
  <c r="CW218" i="1"/>
  <c r="CQ218" i="1"/>
  <c r="CO218" i="1"/>
  <c r="CM218" i="1"/>
  <c r="CK218" i="1"/>
  <c r="CI218" i="1"/>
  <c r="CG218" i="1"/>
  <c r="CE218" i="1"/>
  <c r="BY218" i="1"/>
  <c r="BW218" i="1"/>
  <c r="BQ218" i="1"/>
  <c r="BO218" i="1"/>
  <c r="BM218" i="1"/>
  <c r="BK218" i="1"/>
  <c r="BI218" i="1"/>
  <c r="BG218" i="1"/>
  <c r="BE218" i="1"/>
  <c r="BC218" i="1"/>
  <c r="BA218" i="1"/>
  <c r="AY218" i="1"/>
  <c r="AW218" i="1"/>
  <c r="AU218" i="1"/>
  <c r="AS218" i="1"/>
  <c r="AQ218" i="1"/>
  <c r="AO218" i="1"/>
  <c r="AM218" i="1"/>
  <c r="AK218" i="1"/>
  <c r="AI218" i="1"/>
  <c r="AG218" i="1"/>
  <c r="AE218" i="1"/>
  <c r="AC218" i="1"/>
  <c r="AA218" i="1"/>
  <c r="Y218" i="1"/>
  <c r="W218" i="1"/>
  <c r="U218" i="1"/>
  <c r="S218" i="1"/>
  <c r="Q218" i="1"/>
  <c r="O218" i="1"/>
  <c r="EJ217" i="1"/>
  <c r="EG217" i="1"/>
  <c r="EC217" i="1"/>
  <c r="EA217" i="1"/>
  <c r="DY217" i="1"/>
  <c r="DW217" i="1"/>
  <c r="DS217" i="1"/>
  <c r="DQ217" i="1"/>
  <c r="DO217" i="1"/>
  <c r="DG217" i="1"/>
  <c r="DE217" i="1"/>
  <c r="CW217" i="1"/>
  <c r="CQ217" i="1"/>
  <c r="CO217" i="1"/>
  <c r="CM217" i="1"/>
  <c r="CK217" i="1"/>
  <c r="CI217" i="1"/>
  <c r="CG217" i="1"/>
  <c r="CE217" i="1"/>
  <c r="BY217" i="1"/>
  <c r="BW217" i="1"/>
  <c r="BQ217" i="1"/>
  <c r="BO217" i="1"/>
  <c r="BM217" i="1"/>
  <c r="BK217" i="1"/>
  <c r="BI217" i="1"/>
  <c r="BG217" i="1"/>
  <c r="BE217" i="1"/>
  <c r="BC217" i="1"/>
  <c r="BA217" i="1"/>
  <c r="AY217" i="1"/>
  <c r="AW217" i="1"/>
  <c r="AU217" i="1"/>
  <c r="AS217" i="1"/>
  <c r="AQ217" i="1"/>
  <c r="AO217" i="1"/>
  <c r="AM217" i="1"/>
  <c r="AK217" i="1"/>
  <c r="AI217" i="1"/>
  <c r="AG217" i="1"/>
  <c r="AE217" i="1"/>
  <c r="AC217" i="1"/>
  <c r="AA217" i="1"/>
  <c r="Y217" i="1"/>
  <c r="W217" i="1"/>
  <c r="U217" i="1"/>
  <c r="S217" i="1"/>
  <c r="Q217" i="1"/>
  <c r="O217" i="1"/>
  <c r="EJ216" i="1"/>
  <c r="EG216" i="1"/>
  <c r="EC216" i="1"/>
  <c r="EA216" i="1"/>
  <c r="DY216" i="1"/>
  <c r="DW216" i="1"/>
  <c r="DS216" i="1"/>
  <c r="DQ216" i="1"/>
  <c r="DO216" i="1"/>
  <c r="DG216" i="1"/>
  <c r="DE216" i="1"/>
  <c r="CW216" i="1"/>
  <c r="CQ216" i="1"/>
  <c r="CO216" i="1"/>
  <c r="CM216" i="1"/>
  <c r="CK216" i="1"/>
  <c r="CI216" i="1"/>
  <c r="CG216" i="1"/>
  <c r="CE216" i="1"/>
  <c r="BY216" i="1"/>
  <c r="BW216" i="1"/>
  <c r="BQ216" i="1"/>
  <c r="BO216" i="1"/>
  <c r="BM216" i="1"/>
  <c r="BK216" i="1"/>
  <c r="BI216" i="1"/>
  <c r="BG216" i="1"/>
  <c r="BE216" i="1"/>
  <c r="BC216" i="1"/>
  <c r="BA216" i="1"/>
  <c r="AY216" i="1"/>
  <c r="AW216" i="1"/>
  <c r="AU216" i="1"/>
  <c r="AS216" i="1"/>
  <c r="AQ216" i="1"/>
  <c r="AO216" i="1"/>
  <c r="AM216" i="1"/>
  <c r="AK216" i="1"/>
  <c r="AI216" i="1"/>
  <c r="AG216" i="1"/>
  <c r="AE216" i="1"/>
  <c r="AC216" i="1"/>
  <c r="AA216" i="1"/>
  <c r="Y216" i="1"/>
  <c r="W216" i="1"/>
  <c r="U216" i="1"/>
  <c r="S216" i="1"/>
  <c r="Q216" i="1"/>
  <c r="O216" i="1"/>
  <c r="EJ215" i="1"/>
  <c r="EG215" i="1"/>
  <c r="EC215" i="1"/>
  <c r="EA215" i="1"/>
  <c r="DY215" i="1"/>
  <c r="DW215" i="1"/>
  <c r="DS215" i="1"/>
  <c r="DQ215" i="1"/>
  <c r="DO215" i="1"/>
  <c r="DG215" i="1"/>
  <c r="DE215" i="1"/>
  <c r="CW215" i="1"/>
  <c r="CQ215" i="1"/>
  <c r="CO215" i="1"/>
  <c r="CM215" i="1"/>
  <c r="CK215" i="1"/>
  <c r="CI215" i="1"/>
  <c r="CG215" i="1"/>
  <c r="CE215" i="1"/>
  <c r="BY215" i="1"/>
  <c r="BW215" i="1"/>
  <c r="BQ215" i="1"/>
  <c r="BO215" i="1"/>
  <c r="BM215" i="1"/>
  <c r="BK215" i="1"/>
  <c r="BI215" i="1"/>
  <c r="BG215" i="1"/>
  <c r="BE215" i="1"/>
  <c r="BC215" i="1"/>
  <c r="BA215" i="1"/>
  <c r="AY215" i="1"/>
  <c r="AW215" i="1"/>
  <c r="AU215" i="1"/>
  <c r="AS215" i="1"/>
  <c r="AQ215" i="1"/>
  <c r="AO215" i="1"/>
  <c r="AM215" i="1"/>
  <c r="AK215" i="1"/>
  <c r="AI215" i="1"/>
  <c r="AG215" i="1"/>
  <c r="AE215" i="1"/>
  <c r="AC215" i="1"/>
  <c r="AA215" i="1"/>
  <c r="Y215" i="1"/>
  <c r="W215" i="1"/>
  <c r="U215" i="1"/>
  <c r="S215" i="1"/>
  <c r="Q215" i="1"/>
  <c r="O215" i="1"/>
  <c r="EJ214" i="1"/>
  <c r="EG214" i="1"/>
  <c r="EC214" i="1"/>
  <c r="EA214" i="1"/>
  <c r="DY214" i="1"/>
  <c r="DW214" i="1"/>
  <c r="DS214" i="1"/>
  <c r="DQ214" i="1"/>
  <c r="DO214" i="1"/>
  <c r="DG214" i="1"/>
  <c r="DE214" i="1"/>
  <c r="CW214" i="1"/>
  <c r="CQ214" i="1"/>
  <c r="CO214" i="1"/>
  <c r="CM214" i="1"/>
  <c r="CK214" i="1"/>
  <c r="CI214" i="1"/>
  <c r="CG214" i="1"/>
  <c r="CE214" i="1"/>
  <c r="BY214" i="1"/>
  <c r="BW214" i="1"/>
  <c r="BQ214" i="1"/>
  <c r="BO214" i="1"/>
  <c r="BM214" i="1"/>
  <c r="BK214" i="1"/>
  <c r="BI214" i="1"/>
  <c r="BG214" i="1"/>
  <c r="BE214" i="1"/>
  <c r="BC214" i="1"/>
  <c r="BA214" i="1"/>
  <c r="AY214" i="1"/>
  <c r="AW214" i="1"/>
  <c r="AU214" i="1"/>
  <c r="AS214" i="1"/>
  <c r="AQ214" i="1"/>
  <c r="AO214" i="1"/>
  <c r="AM214" i="1"/>
  <c r="AK214" i="1"/>
  <c r="AI214" i="1"/>
  <c r="AG214" i="1"/>
  <c r="AE214" i="1"/>
  <c r="AC214" i="1"/>
  <c r="AA214" i="1"/>
  <c r="Y214" i="1"/>
  <c r="W214" i="1"/>
  <c r="U214" i="1"/>
  <c r="S214" i="1"/>
  <c r="Q214" i="1"/>
  <c r="O214" i="1"/>
  <c r="EJ213" i="1"/>
  <c r="DY213" i="1"/>
  <c r="DW213" i="1"/>
  <c r="DQ213" i="1"/>
  <c r="DO213" i="1"/>
  <c r="DG213" i="1"/>
  <c r="DE213" i="1"/>
  <c r="CW213" i="1"/>
  <c r="CQ213" i="1"/>
  <c r="CO213" i="1"/>
  <c r="CM213" i="1"/>
  <c r="CK213" i="1"/>
  <c r="CI213" i="1"/>
  <c r="CG213" i="1"/>
  <c r="CE213" i="1"/>
  <c r="BY213" i="1"/>
  <c r="BW213" i="1"/>
  <c r="BQ213" i="1"/>
  <c r="BO213" i="1"/>
  <c r="BM213" i="1"/>
  <c r="BK213" i="1"/>
  <c r="BI213" i="1"/>
  <c r="BG213" i="1"/>
  <c r="BE213" i="1"/>
  <c r="BC213" i="1"/>
  <c r="BA213" i="1"/>
  <c r="AY213" i="1"/>
  <c r="AW213" i="1"/>
  <c r="AU213" i="1"/>
  <c r="AS213" i="1"/>
  <c r="AQ213" i="1"/>
  <c r="AO213" i="1"/>
  <c r="AM213" i="1"/>
  <c r="AK213" i="1"/>
  <c r="AI213" i="1"/>
  <c r="AG213" i="1"/>
  <c r="AE213" i="1"/>
  <c r="AC213" i="1"/>
  <c r="AA213" i="1"/>
  <c r="Y213" i="1"/>
  <c r="W213" i="1"/>
  <c r="U213" i="1"/>
  <c r="S213" i="1"/>
  <c r="Q213" i="1"/>
  <c r="O213" i="1"/>
  <c r="EJ212" i="1"/>
  <c r="DY212" i="1"/>
  <c r="DW212" i="1"/>
  <c r="DQ212" i="1"/>
  <c r="DO212" i="1"/>
  <c r="DG212" i="1"/>
  <c r="DE212" i="1"/>
  <c r="CW212" i="1"/>
  <c r="CQ212" i="1"/>
  <c r="CO212" i="1"/>
  <c r="CM212" i="1"/>
  <c r="CK212" i="1"/>
  <c r="CI212" i="1"/>
  <c r="CG212" i="1"/>
  <c r="CE212" i="1"/>
  <c r="BY212" i="1"/>
  <c r="BW212" i="1"/>
  <c r="BQ212" i="1"/>
  <c r="BO212" i="1"/>
  <c r="BM212" i="1"/>
  <c r="BK212" i="1"/>
  <c r="BI212" i="1"/>
  <c r="BG212" i="1"/>
  <c r="BE212" i="1"/>
  <c r="BC212" i="1"/>
  <c r="BA212" i="1"/>
  <c r="AY212" i="1"/>
  <c r="AW212" i="1"/>
  <c r="AU212" i="1"/>
  <c r="AS212" i="1"/>
  <c r="AQ212" i="1"/>
  <c r="AO212" i="1"/>
  <c r="AM212" i="1"/>
  <c r="AK212" i="1"/>
  <c r="AI212" i="1"/>
  <c r="AG212" i="1"/>
  <c r="AE212" i="1"/>
  <c r="AC212" i="1"/>
  <c r="AA212" i="1"/>
  <c r="Y212" i="1"/>
  <c r="W212" i="1"/>
  <c r="U212" i="1"/>
  <c r="S212" i="1"/>
  <c r="Q212" i="1"/>
  <c r="O212" i="1"/>
  <c r="EJ211" i="1"/>
  <c r="DY211" i="1"/>
  <c r="DW211" i="1"/>
  <c r="DQ211" i="1"/>
  <c r="DO211" i="1"/>
  <c r="DG211" i="1"/>
  <c r="DE211" i="1"/>
  <c r="CW211" i="1"/>
  <c r="CQ211" i="1"/>
  <c r="CO211" i="1"/>
  <c r="CM211" i="1"/>
  <c r="CK211" i="1"/>
  <c r="CI211" i="1"/>
  <c r="CG211" i="1"/>
  <c r="CE211" i="1"/>
  <c r="BY211" i="1"/>
  <c r="BW211" i="1"/>
  <c r="BQ211" i="1"/>
  <c r="BO211" i="1"/>
  <c r="BM211" i="1"/>
  <c r="BK211" i="1"/>
  <c r="BI211" i="1"/>
  <c r="BG211" i="1"/>
  <c r="BE211" i="1"/>
  <c r="BC211" i="1"/>
  <c r="BA211" i="1"/>
  <c r="AY211" i="1"/>
  <c r="AW211" i="1"/>
  <c r="AU211" i="1"/>
  <c r="AS211" i="1"/>
  <c r="AQ211" i="1"/>
  <c r="AO211" i="1"/>
  <c r="AM211" i="1"/>
  <c r="AK211" i="1"/>
  <c r="AI211" i="1"/>
  <c r="AG211" i="1"/>
  <c r="AE211" i="1"/>
  <c r="AC211" i="1"/>
  <c r="AA211" i="1"/>
  <c r="Y211" i="1"/>
  <c r="W211" i="1"/>
  <c r="U211" i="1"/>
  <c r="S211" i="1"/>
  <c r="Q211" i="1"/>
  <c r="O211" i="1"/>
  <c r="EJ210" i="1"/>
  <c r="EG210" i="1"/>
  <c r="EC210" i="1"/>
  <c r="EA210" i="1"/>
  <c r="DY210" i="1"/>
  <c r="DW210" i="1"/>
  <c r="DS210" i="1"/>
  <c r="DQ210" i="1"/>
  <c r="DO210" i="1"/>
  <c r="DG210" i="1"/>
  <c r="DE210" i="1"/>
  <c r="CW210" i="1"/>
  <c r="CQ210" i="1"/>
  <c r="CO210" i="1"/>
  <c r="CM210" i="1"/>
  <c r="CK210" i="1"/>
  <c r="CI210" i="1"/>
  <c r="CG210" i="1"/>
  <c r="CE210" i="1"/>
  <c r="BY210" i="1"/>
  <c r="BW210" i="1"/>
  <c r="BQ210" i="1"/>
  <c r="BO210" i="1"/>
  <c r="BM210" i="1"/>
  <c r="BK210" i="1"/>
  <c r="BI210" i="1"/>
  <c r="BG210" i="1"/>
  <c r="BE210" i="1"/>
  <c r="BC210" i="1"/>
  <c r="BA210" i="1"/>
  <c r="AY210" i="1"/>
  <c r="AW210" i="1"/>
  <c r="AU210" i="1"/>
  <c r="AS210" i="1"/>
  <c r="AQ210" i="1"/>
  <c r="AO210" i="1"/>
  <c r="AM210" i="1"/>
  <c r="AK210" i="1"/>
  <c r="AI210" i="1"/>
  <c r="AG210" i="1"/>
  <c r="AE210" i="1"/>
  <c r="AC210" i="1"/>
  <c r="AA210" i="1"/>
  <c r="Y210" i="1"/>
  <c r="W210" i="1"/>
  <c r="U210" i="1"/>
  <c r="S210" i="1"/>
  <c r="Q210" i="1"/>
  <c r="O210" i="1"/>
  <c r="EJ209" i="1"/>
  <c r="DY209" i="1"/>
  <c r="DW209" i="1"/>
  <c r="DQ209" i="1"/>
  <c r="DO209" i="1"/>
  <c r="DG209" i="1"/>
  <c r="DE209" i="1"/>
  <c r="CW209" i="1"/>
  <c r="CQ209" i="1"/>
  <c r="CO209" i="1"/>
  <c r="CM209" i="1"/>
  <c r="CK209" i="1"/>
  <c r="CI209" i="1"/>
  <c r="CG209" i="1"/>
  <c r="CE209" i="1"/>
  <c r="BY209" i="1"/>
  <c r="BW209" i="1"/>
  <c r="BQ209" i="1"/>
  <c r="BO209" i="1"/>
  <c r="BM209" i="1"/>
  <c r="BK209" i="1"/>
  <c r="BI209" i="1"/>
  <c r="BG209" i="1"/>
  <c r="BE209" i="1"/>
  <c r="BC209" i="1"/>
  <c r="BA209" i="1"/>
  <c r="AY209" i="1"/>
  <c r="AW209" i="1"/>
  <c r="AU209" i="1"/>
  <c r="AS209" i="1"/>
  <c r="AQ209" i="1"/>
  <c r="AO209" i="1"/>
  <c r="AM209" i="1"/>
  <c r="AK209" i="1"/>
  <c r="AI209" i="1"/>
  <c r="AG209" i="1"/>
  <c r="AE209" i="1"/>
  <c r="AC209" i="1"/>
  <c r="AA209" i="1"/>
  <c r="Y209" i="1"/>
  <c r="W209" i="1"/>
  <c r="U209" i="1"/>
  <c r="S209" i="1"/>
  <c r="Q209" i="1"/>
  <c r="O209" i="1"/>
  <c r="EJ208" i="1"/>
  <c r="DY208" i="1"/>
  <c r="DW208" i="1"/>
  <c r="DQ208" i="1"/>
  <c r="DO208" i="1"/>
  <c r="DG208" i="1"/>
  <c r="DE208" i="1"/>
  <c r="CW208" i="1"/>
  <c r="CQ208" i="1"/>
  <c r="CO208" i="1"/>
  <c r="CM208" i="1"/>
  <c r="CK208" i="1"/>
  <c r="CI208" i="1"/>
  <c r="CG208" i="1"/>
  <c r="CE208" i="1"/>
  <c r="BY208" i="1"/>
  <c r="BW208" i="1"/>
  <c r="BQ208" i="1"/>
  <c r="BO208" i="1"/>
  <c r="BM208" i="1"/>
  <c r="BK208" i="1"/>
  <c r="BI208" i="1"/>
  <c r="BG208" i="1"/>
  <c r="BE208" i="1"/>
  <c r="BC208" i="1"/>
  <c r="BA208" i="1"/>
  <c r="AY208" i="1"/>
  <c r="AW208" i="1"/>
  <c r="AU208" i="1"/>
  <c r="AS208" i="1"/>
  <c r="AQ208" i="1"/>
  <c r="AO208" i="1"/>
  <c r="AM208" i="1"/>
  <c r="AK208" i="1"/>
  <c r="AI208" i="1"/>
  <c r="AG208" i="1"/>
  <c r="AE208" i="1"/>
  <c r="AC208" i="1"/>
  <c r="AA208" i="1"/>
  <c r="Y208" i="1"/>
  <c r="W208" i="1"/>
  <c r="U208" i="1"/>
  <c r="S208" i="1"/>
  <c r="Q208" i="1"/>
  <c r="O208" i="1"/>
  <c r="EF207" i="1"/>
  <c r="EE207" i="1"/>
  <c r="ED207" i="1"/>
  <c r="EB207" i="1"/>
  <c r="DZ207" i="1"/>
  <c r="DX207" i="1"/>
  <c r="DV207" i="1"/>
  <c r="DU207" i="1"/>
  <c r="DT207" i="1"/>
  <c r="DR207" i="1"/>
  <c r="DP207" i="1"/>
  <c r="DN207" i="1"/>
  <c r="DL207" i="1"/>
  <c r="DJ207" i="1"/>
  <c r="DH207" i="1"/>
  <c r="DF207" i="1"/>
  <c r="DD207" i="1"/>
  <c r="DB207" i="1"/>
  <c r="CZ207" i="1"/>
  <c r="CX207" i="1"/>
  <c r="CV207" i="1"/>
  <c r="CT207" i="1"/>
  <c r="CR207" i="1"/>
  <c r="CP207" i="1"/>
  <c r="CN207" i="1"/>
  <c r="CL207" i="1"/>
  <c r="CJ207" i="1"/>
  <c r="CH207" i="1"/>
  <c r="CF207" i="1"/>
  <c r="CD207" i="1"/>
  <c r="CB207" i="1"/>
  <c r="BZ207" i="1"/>
  <c r="BX207" i="1"/>
  <c r="BV207" i="1"/>
  <c r="BT207" i="1"/>
  <c r="BR207" i="1"/>
  <c r="BP207" i="1"/>
  <c r="BN207" i="1"/>
  <c r="BL207" i="1"/>
  <c r="BJ207" i="1"/>
  <c r="BH207" i="1"/>
  <c r="BF207" i="1"/>
  <c r="BD207" i="1"/>
  <c r="BB207" i="1"/>
  <c r="AZ207" i="1"/>
  <c r="AX207" i="1"/>
  <c r="AV207" i="1"/>
  <c r="AR207" i="1"/>
  <c r="AP207" i="1"/>
  <c r="AN207" i="1"/>
  <c r="AL207" i="1"/>
  <c r="AJ207" i="1"/>
  <c r="AH207" i="1"/>
  <c r="AF207" i="1"/>
  <c r="AD207" i="1"/>
  <c r="AB207" i="1"/>
  <c r="Z207" i="1"/>
  <c r="X207" i="1"/>
  <c r="V207" i="1"/>
  <c r="T207" i="1"/>
  <c r="R207" i="1"/>
  <c r="P207" i="1"/>
  <c r="N207" i="1"/>
  <c r="EJ206" i="1"/>
  <c r="DY206" i="1"/>
  <c r="DW206" i="1"/>
  <c r="DQ206" i="1"/>
  <c r="DO206" i="1"/>
  <c r="DG206" i="1"/>
  <c r="DE206" i="1"/>
  <c r="CW206" i="1"/>
  <c r="CQ206" i="1"/>
  <c r="CO206" i="1"/>
  <c r="CM206" i="1"/>
  <c r="CK206" i="1"/>
  <c r="CI206" i="1"/>
  <c r="CG206" i="1"/>
  <c r="CE206" i="1"/>
  <c r="BY206" i="1"/>
  <c r="BW206" i="1"/>
  <c r="BQ206" i="1"/>
  <c r="BO206" i="1"/>
  <c r="BM206" i="1"/>
  <c r="BK206" i="1"/>
  <c r="BI206" i="1"/>
  <c r="BG206" i="1"/>
  <c r="BE206" i="1"/>
  <c r="BC206" i="1"/>
  <c r="BA206" i="1"/>
  <c r="AY206" i="1"/>
  <c r="AW206" i="1"/>
  <c r="AU206" i="1"/>
  <c r="AS206" i="1"/>
  <c r="AQ206" i="1"/>
  <c r="AO206" i="1"/>
  <c r="AM206" i="1"/>
  <c r="AK206" i="1"/>
  <c r="AI206" i="1"/>
  <c r="AG206" i="1"/>
  <c r="AE206" i="1"/>
  <c r="AC206" i="1"/>
  <c r="AA206" i="1"/>
  <c r="Y206" i="1"/>
  <c r="W206" i="1"/>
  <c r="U206" i="1"/>
  <c r="S206" i="1"/>
  <c r="Q206" i="1"/>
  <c r="O206" i="1"/>
  <c r="EJ205" i="1"/>
  <c r="DY205" i="1"/>
  <c r="DW205" i="1"/>
  <c r="DQ205" i="1"/>
  <c r="DO205" i="1"/>
  <c r="DG205" i="1"/>
  <c r="DE205" i="1"/>
  <c r="CW205" i="1"/>
  <c r="CQ205" i="1"/>
  <c r="CO205" i="1"/>
  <c r="CM205" i="1"/>
  <c r="CK205" i="1"/>
  <c r="CI205" i="1"/>
  <c r="CG205" i="1"/>
  <c r="CE205" i="1"/>
  <c r="BY205" i="1"/>
  <c r="BW205" i="1"/>
  <c r="BQ205" i="1"/>
  <c r="BO205" i="1"/>
  <c r="BM205" i="1"/>
  <c r="BK205" i="1"/>
  <c r="BI205" i="1"/>
  <c r="BG205" i="1"/>
  <c r="BE205" i="1"/>
  <c r="BC205" i="1"/>
  <c r="BA205" i="1"/>
  <c r="AY205" i="1"/>
  <c r="AW205" i="1"/>
  <c r="AU205" i="1"/>
  <c r="AS205" i="1"/>
  <c r="AQ205" i="1"/>
  <c r="AO205" i="1"/>
  <c r="AM205" i="1"/>
  <c r="AK205" i="1"/>
  <c r="AI205" i="1"/>
  <c r="AG205" i="1"/>
  <c r="AE205" i="1"/>
  <c r="AC205" i="1"/>
  <c r="AA205" i="1"/>
  <c r="Y205" i="1"/>
  <c r="W205" i="1"/>
  <c r="U205" i="1"/>
  <c r="S205" i="1"/>
  <c r="Q205" i="1"/>
  <c r="O205" i="1"/>
  <c r="EJ204" i="1"/>
  <c r="DY204" i="1"/>
  <c r="DW204" i="1"/>
  <c r="DQ204" i="1"/>
  <c r="DO204" i="1"/>
  <c r="DG204" i="1"/>
  <c r="DE204" i="1"/>
  <c r="CW204" i="1"/>
  <c r="CQ204" i="1"/>
  <c r="CO204" i="1"/>
  <c r="CM204" i="1"/>
  <c r="CK204" i="1"/>
  <c r="CI204" i="1"/>
  <c r="CG204" i="1"/>
  <c r="CE204" i="1"/>
  <c r="BY204" i="1"/>
  <c r="BW204" i="1"/>
  <c r="BQ204" i="1"/>
  <c r="BO204" i="1"/>
  <c r="BM204" i="1"/>
  <c r="BK204" i="1"/>
  <c r="BI204" i="1"/>
  <c r="BG204" i="1"/>
  <c r="BE204" i="1"/>
  <c r="BC204" i="1"/>
  <c r="BA204" i="1"/>
  <c r="AY204" i="1"/>
  <c r="AW204" i="1"/>
  <c r="AU204" i="1"/>
  <c r="AS204" i="1"/>
  <c r="AQ204" i="1"/>
  <c r="AO204" i="1"/>
  <c r="AM204" i="1"/>
  <c r="AK204" i="1"/>
  <c r="AI204" i="1"/>
  <c r="AG204" i="1"/>
  <c r="AE204" i="1"/>
  <c r="AC204" i="1"/>
  <c r="AA204" i="1"/>
  <c r="Y204" i="1"/>
  <c r="W204" i="1"/>
  <c r="U204" i="1"/>
  <c r="S204" i="1"/>
  <c r="Q204" i="1"/>
  <c r="O204" i="1"/>
  <c r="EJ203" i="1"/>
  <c r="DY203" i="1"/>
  <c r="DW203" i="1"/>
  <c r="DQ203" i="1"/>
  <c r="DO203" i="1"/>
  <c r="DG203" i="1"/>
  <c r="DE203" i="1"/>
  <c r="CW203" i="1"/>
  <c r="CQ203" i="1"/>
  <c r="CO203" i="1"/>
  <c r="CM203" i="1"/>
  <c r="CK203" i="1"/>
  <c r="CI203" i="1"/>
  <c r="CG203" i="1"/>
  <c r="CE203" i="1"/>
  <c r="BY203" i="1"/>
  <c r="BW203" i="1"/>
  <c r="BQ203" i="1"/>
  <c r="BO203" i="1"/>
  <c r="BM203" i="1"/>
  <c r="BK203" i="1"/>
  <c r="BI203" i="1"/>
  <c r="BG203" i="1"/>
  <c r="BE203" i="1"/>
  <c r="BC203" i="1"/>
  <c r="BA203" i="1"/>
  <c r="AY203" i="1"/>
  <c r="AW203" i="1"/>
  <c r="AU203" i="1"/>
  <c r="AS203" i="1"/>
  <c r="AQ203" i="1"/>
  <c r="AO203" i="1"/>
  <c r="AM203" i="1"/>
  <c r="AK203" i="1"/>
  <c r="AI203" i="1"/>
  <c r="AG203" i="1"/>
  <c r="AE203" i="1"/>
  <c r="AC203" i="1"/>
  <c r="AA203" i="1"/>
  <c r="Y203" i="1"/>
  <c r="W203" i="1"/>
  <c r="U203" i="1"/>
  <c r="S203" i="1"/>
  <c r="Q203" i="1"/>
  <c r="O203" i="1"/>
  <c r="EG202" i="1"/>
  <c r="EF202" i="1"/>
  <c r="EE202" i="1"/>
  <c r="ED202" i="1"/>
  <c r="EC202" i="1"/>
  <c r="EB202" i="1"/>
  <c r="EA202" i="1"/>
  <c r="DZ202" i="1"/>
  <c r="DX202" i="1"/>
  <c r="DV202" i="1"/>
  <c r="DU202" i="1"/>
  <c r="DT202" i="1"/>
  <c r="DS202" i="1"/>
  <c r="DR202" i="1"/>
  <c r="DP202" i="1"/>
  <c r="DN202" i="1"/>
  <c r="DL202" i="1"/>
  <c r="DJ202" i="1"/>
  <c r="DH202" i="1"/>
  <c r="DF202" i="1"/>
  <c r="DD202" i="1"/>
  <c r="DB202" i="1"/>
  <c r="CZ202" i="1"/>
  <c r="CX202" i="1"/>
  <c r="CV202" i="1"/>
  <c r="CT202" i="1"/>
  <c r="CR202" i="1"/>
  <c r="CP202" i="1"/>
  <c r="CN202" i="1"/>
  <c r="CL202" i="1"/>
  <c r="CJ202" i="1"/>
  <c r="CH202" i="1"/>
  <c r="CF202" i="1"/>
  <c r="CD202" i="1"/>
  <c r="CB202" i="1"/>
  <c r="BZ202" i="1"/>
  <c r="BX202" i="1"/>
  <c r="BV202" i="1"/>
  <c r="BT202" i="1"/>
  <c r="BR202" i="1"/>
  <c r="BP202" i="1"/>
  <c r="BN202" i="1"/>
  <c r="BL202" i="1"/>
  <c r="BJ202" i="1"/>
  <c r="BH202" i="1"/>
  <c r="BF202" i="1"/>
  <c r="BD202" i="1"/>
  <c r="BB202" i="1"/>
  <c r="AZ202" i="1"/>
  <c r="AX202" i="1"/>
  <c r="AV202" i="1"/>
  <c r="AT202" i="1"/>
  <c r="AR202" i="1"/>
  <c r="AP202" i="1"/>
  <c r="AN202" i="1"/>
  <c r="AL202" i="1"/>
  <c r="AJ202" i="1"/>
  <c r="AH202" i="1"/>
  <c r="AF202" i="1"/>
  <c r="AD202" i="1"/>
  <c r="AB202" i="1"/>
  <c r="Z202" i="1"/>
  <c r="X202" i="1"/>
  <c r="V202" i="1"/>
  <c r="T202" i="1"/>
  <c r="R202" i="1"/>
  <c r="P202" i="1"/>
  <c r="N202" i="1"/>
  <c r="EJ201" i="1"/>
  <c r="DY201" i="1"/>
  <c r="DW201" i="1"/>
  <c r="DQ201" i="1"/>
  <c r="DO201" i="1"/>
  <c r="DG201" i="1"/>
  <c r="DE201" i="1"/>
  <c r="CW201" i="1"/>
  <c r="CQ201" i="1"/>
  <c r="CO201" i="1"/>
  <c r="CM201" i="1"/>
  <c r="CK201" i="1"/>
  <c r="CI201" i="1"/>
  <c r="CG201" i="1"/>
  <c r="CE201" i="1"/>
  <c r="BY201" i="1"/>
  <c r="BW201" i="1"/>
  <c r="BQ201" i="1"/>
  <c r="BO201" i="1"/>
  <c r="BM201" i="1"/>
  <c r="BK201" i="1"/>
  <c r="BI201" i="1"/>
  <c r="BG201" i="1"/>
  <c r="BE201" i="1"/>
  <c r="BC201" i="1"/>
  <c r="BA201" i="1"/>
  <c r="AY201" i="1"/>
  <c r="AW201" i="1"/>
  <c r="AU201" i="1"/>
  <c r="AS201" i="1"/>
  <c r="AQ201" i="1"/>
  <c r="AO201" i="1"/>
  <c r="AM201" i="1"/>
  <c r="AK201" i="1"/>
  <c r="AI201" i="1"/>
  <c r="AG201" i="1"/>
  <c r="AE201" i="1"/>
  <c r="AC201" i="1"/>
  <c r="AA201" i="1"/>
  <c r="Y201" i="1"/>
  <c r="W201" i="1"/>
  <c r="U201" i="1"/>
  <c r="S201" i="1"/>
  <c r="Q201" i="1"/>
  <c r="O201" i="1"/>
  <c r="EJ200" i="1"/>
  <c r="DY200" i="1"/>
  <c r="DW200" i="1"/>
  <c r="DQ200" i="1"/>
  <c r="DO200" i="1"/>
  <c r="DG200" i="1"/>
  <c r="DE200" i="1"/>
  <c r="CW200" i="1"/>
  <c r="CQ200" i="1"/>
  <c r="CO200" i="1"/>
  <c r="CM200" i="1"/>
  <c r="CK200" i="1"/>
  <c r="CI200" i="1"/>
  <c r="CG200" i="1"/>
  <c r="CE200" i="1"/>
  <c r="BY200" i="1"/>
  <c r="BW200" i="1"/>
  <c r="BQ200" i="1"/>
  <c r="BO200" i="1"/>
  <c r="BM200" i="1"/>
  <c r="BK200" i="1"/>
  <c r="BI200" i="1"/>
  <c r="BG200" i="1"/>
  <c r="BE200" i="1"/>
  <c r="BC200" i="1"/>
  <c r="BA200" i="1"/>
  <c r="AY200" i="1"/>
  <c r="AW200" i="1"/>
  <c r="AU200" i="1"/>
  <c r="AS200" i="1"/>
  <c r="AQ200" i="1"/>
  <c r="AO200" i="1"/>
  <c r="AM200" i="1"/>
  <c r="AK200" i="1"/>
  <c r="AI200" i="1"/>
  <c r="AG200" i="1"/>
  <c r="AE200" i="1"/>
  <c r="AC200" i="1"/>
  <c r="AA200" i="1"/>
  <c r="Y200" i="1"/>
  <c r="W200" i="1"/>
  <c r="U200" i="1"/>
  <c r="S200" i="1"/>
  <c r="Q200" i="1"/>
  <c r="O200" i="1"/>
  <c r="EJ199" i="1"/>
  <c r="DY199" i="1"/>
  <c r="DW199" i="1"/>
  <c r="DQ199" i="1"/>
  <c r="DO199" i="1"/>
  <c r="DG199" i="1"/>
  <c r="DE199" i="1"/>
  <c r="CW199" i="1"/>
  <c r="CQ199" i="1"/>
  <c r="CO199" i="1"/>
  <c r="CM199" i="1"/>
  <c r="CK199" i="1"/>
  <c r="CI199" i="1"/>
  <c r="CG199" i="1"/>
  <c r="CE199" i="1"/>
  <c r="BY199" i="1"/>
  <c r="BW199" i="1"/>
  <c r="BQ199" i="1"/>
  <c r="BO199" i="1"/>
  <c r="BM199" i="1"/>
  <c r="BK199" i="1"/>
  <c r="BI199" i="1"/>
  <c r="BG199" i="1"/>
  <c r="BE199" i="1"/>
  <c r="BC199" i="1"/>
  <c r="BA199" i="1"/>
  <c r="AY199" i="1"/>
  <c r="AW199" i="1"/>
  <c r="AU199" i="1"/>
  <c r="AS199" i="1"/>
  <c r="AQ199" i="1"/>
  <c r="AO199" i="1"/>
  <c r="AM199" i="1"/>
  <c r="AK199" i="1"/>
  <c r="AI199" i="1"/>
  <c r="AG199" i="1"/>
  <c r="AE199" i="1"/>
  <c r="AC199" i="1"/>
  <c r="AA199" i="1"/>
  <c r="Y199" i="1"/>
  <c r="W199" i="1"/>
  <c r="U199" i="1"/>
  <c r="S199" i="1"/>
  <c r="Q199" i="1"/>
  <c r="O199" i="1"/>
  <c r="EG198" i="1"/>
  <c r="EF198" i="1"/>
  <c r="EE198" i="1"/>
  <c r="ED198" i="1"/>
  <c r="EC198" i="1"/>
  <c r="EB198" i="1"/>
  <c r="EA198" i="1"/>
  <c r="DZ198" i="1"/>
  <c r="DX198" i="1"/>
  <c r="DV198" i="1"/>
  <c r="DU198" i="1"/>
  <c r="DT198" i="1"/>
  <c r="DS198" i="1"/>
  <c r="DR198" i="1"/>
  <c r="DP198" i="1"/>
  <c r="DN198" i="1"/>
  <c r="DL198" i="1"/>
  <c r="DJ198" i="1"/>
  <c r="DH198" i="1"/>
  <c r="DF198" i="1"/>
  <c r="DD198" i="1"/>
  <c r="DB198" i="1"/>
  <c r="CZ198" i="1"/>
  <c r="CX198" i="1"/>
  <c r="CV198" i="1"/>
  <c r="CT198" i="1"/>
  <c r="CR198" i="1"/>
  <c r="CP198" i="1"/>
  <c r="CN198" i="1"/>
  <c r="CL198" i="1"/>
  <c r="CJ198" i="1"/>
  <c r="CH198" i="1"/>
  <c r="CF198" i="1"/>
  <c r="CD198" i="1"/>
  <c r="CB198" i="1"/>
  <c r="BZ198" i="1"/>
  <c r="BX198" i="1"/>
  <c r="BV198" i="1"/>
  <c r="BT198" i="1"/>
  <c r="BR198" i="1"/>
  <c r="BP198" i="1"/>
  <c r="BN198" i="1"/>
  <c r="BL198" i="1"/>
  <c r="BJ198" i="1"/>
  <c r="BH198" i="1"/>
  <c r="BF198" i="1"/>
  <c r="BD198" i="1"/>
  <c r="BB198" i="1"/>
  <c r="AZ198" i="1"/>
  <c r="AX198" i="1"/>
  <c r="AV198" i="1"/>
  <c r="AT198" i="1"/>
  <c r="AR198" i="1"/>
  <c r="AP198" i="1"/>
  <c r="AN198" i="1"/>
  <c r="AL198" i="1"/>
  <c r="AJ198" i="1"/>
  <c r="AH198" i="1"/>
  <c r="AF198" i="1"/>
  <c r="AD198" i="1"/>
  <c r="AB198" i="1"/>
  <c r="Z198" i="1"/>
  <c r="X198" i="1"/>
  <c r="V198" i="1"/>
  <c r="T198" i="1"/>
  <c r="R198" i="1"/>
  <c r="P198" i="1"/>
  <c r="N198" i="1"/>
  <c r="EJ197" i="1"/>
  <c r="EJ196" i="1" s="1"/>
  <c r="DY197" i="1"/>
  <c r="DY196" i="1" s="1"/>
  <c r="DW197" i="1"/>
  <c r="DW196" i="1" s="1"/>
  <c r="DQ197" i="1"/>
  <c r="DQ196" i="1" s="1"/>
  <c r="DO197" i="1"/>
  <c r="DO196" i="1" s="1"/>
  <c r="DG197" i="1"/>
  <c r="DG196" i="1" s="1"/>
  <c r="DE197" i="1"/>
  <c r="DE196" i="1" s="1"/>
  <c r="CW197" i="1"/>
  <c r="CW196" i="1" s="1"/>
  <c r="CQ197" i="1"/>
  <c r="CQ196" i="1" s="1"/>
  <c r="CO197" i="1"/>
  <c r="CO196" i="1" s="1"/>
  <c r="CM197" i="1"/>
  <c r="CM196" i="1" s="1"/>
  <c r="CK197" i="1"/>
  <c r="CK196" i="1" s="1"/>
  <c r="CI197" i="1"/>
  <c r="CI196" i="1" s="1"/>
  <c r="CG197" i="1"/>
  <c r="CG196" i="1" s="1"/>
  <c r="CE197" i="1"/>
  <c r="CE196" i="1" s="1"/>
  <c r="BY197" i="1"/>
  <c r="BY196" i="1" s="1"/>
  <c r="BW197" i="1"/>
  <c r="BW196" i="1" s="1"/>
  <c r="BQ197" i="1"/>
  <c r="BQ196" i="1" s="1"/>
  <c r="BO197" i="1"/>
  <c r="BO196" i="1" s="1"/>
  <c r="BM197" i="1"/>
  <c r="BM196" i="1" s="1"/>
  <c r="BK197" i="1"/>
  <c r="BK196" i="1" s="1"/>
  <c r="BI197" i="1"/>
  <c r="BI196" i="1" s="1"/>
  <c r="BG197" i="1"/>
  <c r="BG196" i="1" s="1"/>
  <c r="BE197" i="1"/>
  <c r="BE196" i="1" s="1"/>
  <c r="BC197" i="1"/>
  <c r="BC196" i="1" s="1"/>
  <c r="BA197" i="1"/>
  <c r="BA196" i="1" s="1"/>
  <c r="AY197" i="1"/>
  <c r="AY196" i="1" s="1"/>
  <c r="AW197" i="1"/>
  <c r="AW196" i="1" s="1"/>
  <c r="AU197" i="1"/>
  <c r="AU196" i="1" s="1"/>
  <c r="AS197" i="1"/>
  <c r="AS196" i="1" s="1"/>
  <c r="AQ197" i="1"/>
  <c r="AQ196" i="1" s="1"/>
  <c r="AO197" i="1"/>
  <c r="AO196" i="1" s="1"/>
  <c r="AM197" i="1"/>
  <c r="AM196" i="1" s="1"/>
  <c r="AK197" i="1"/>
  <c r="AK196" i="1" s="1"/>
  <c r="AI197" i="1"/>
  <c r="AI196" i="1" s="1"/>
  <c r="AG197" i="1"/>
  <c r="AG196" i="1" s="1"/>
  <c r="AE197" i="1"/>
  <c r="AE196" i="1" s="1"/>
  <c r="AC197" i="1"/>
  <c r="AC196" i="1" s="1"/>
  <c r="AA197" i="1"/>
  <c r="AA196" i="1" s="1"/>
  <c r="Y197" i="1"/>
  <c r="Y196" i="1" s="1"/>
  <c r="W197" i="1"/>
  <c r="W196" i="1" s="1"/>
  <c r="U197" i="1"/>
  <c r="S197" i="1"/>
  <c r="S196" i="1" s="1"/>
  <c r="Q197" i="1"/>
  <c r="Q196" i="1" s="1"/>
  <c r="O197" i="1"/>
  <c r="O196" i="1" s="1"/>
  <c r="EG196" i="1"/>
  <c r="EF196" i="1"/>
  <c r="EE196" i="1"/>
  <c r="ED196" i="1"/>
  <c r="EC196" i="1"/>
  <c r="EB196" i="1"/>
  <c r="EA196" i="1"/>
  <c r="DZ196" i="1"/>
  <c r="DX196" i="1"/>
  <c r="DV196" i="1"/>
  <c r="DU196" i="1"/>
  <c r="DT196" i="1"/>
  <c r="DS196" i="1"/>
  <c r="DR196" i="1"/>
  <c r="DP196" i="1"/>
  <c r="DN196" i="1"/>
  <c r="DL196" i="1"/>
  <c r="DJ196" i="1"/>
  <c r="DH196" i="1"/>
  <c r="DF196" i="1"/>
  <c r="DD196" i="1"/>
  <c r="DB196" i="1"/>
  <c r="CZ196" i="1"/>
  <c r="CX196" i="1"/>
  <c r="CV196" i="1"/>
  <c r="CT196" i="1"/>
  <c r="CR196" i="1"/>
  <c r="CP196" i="1"/>
  <c r="CN196" i="1"/>
  <c r="CL196" i="1"/>
  <c r="CJ196" i="1"/>
  <c r="CH196" i="1"/>
  <c r="CF196" i="1"/>
  <c r="CD196" i="1"/>
  <c r="CB196" i="1"/>
  <c r="BZ196" i="1"/>
  <c r="BX196" i="1"/>
  <c r="BV196" i="1"/>
  <c r="BT196" i="1"/>
  <c r="BR196" i="1"/>
  <c r="BP196" i="1"/>
  <c r="BN196" i="1"/>
  <c r="BL196" i="1"/>
  <c r="BJ196" i="1"/>
  <c r="BH196" i="1"/>
  <c r="BF196" i="1"/>
  <c r="BD196" i="1"/>
  <c r="BB196" i="1"/>
  <c r="AZ196" i="1"/>
  <c r="AX196" i="1"/>
  <c r="AV196" i="1"/>
  <c r="AT196" i="1"/>
  <c r="AR196" i="1"/>
  <c r="AP196" i="1"/>
  <c r="AN196" i="1"/>
  <c r="AL196" i="1"/>
  <c r="AJ196" i="1"/>
  <c r="AH196" i="1"/>
  <c r="AF196" i="1"/>
  <c r="AD196" i="1"/>
  <c r="AB196" i="1"/>
  <c r="Z196" i="1"/>
  <c r="X196" i="1"/>
  <c r="V196" i="1"/>
  <c r="T196" i="1"/>
  <c r="R196" i="1"/>
  <c r="P196" i="1"/>
  <c r="N196" i="1"/>
  <c r="EJ195" i="1"/>
  <c r="DY195" i="1"/>
  <c r="DW195" i="1"/>
  <c r="DQ195" i="1"/>
  <c r="DO195" i="1"/>
  <c r="DG195" i="1"/>
  <c r="DE195" i="1"/>
  <c r="CW195" i="1"/>
  <c r="CQ195" i="1"/>
  <c r="CO195" i="1"/>
  <c r="CM195" i="1"/>
  <c r="CK195" i="1"/>
  <c r="CI195" i="1"/>
  <c r="CG195" i="1"/>
  <c r="CE195" i="1"/>
  <c r="BY195" i="1"/>
  <c r="BW195" i="1"/>
  <c r="BQ195" i="1"/>
  <c r="BO195" i="1"/>
  <c r="BM195" i="1"/>
  <c r="BK195" i="1"/>
  <c r="BI195" i="1"/>
  <c r="BG195" i="1"/>
  <c r="BE195" i="1"/>
  <c r="BC195" i="1"/>
  <c r="BA195" i="1"/>
  <c r="AY195" i="1"/>
  <c r="AW195" i="1"/>
  <c r="AU195" i="1"/>
  <c r="AS195" i="1"/>
  <c r="AQ195" i="1"/>
  <c r="AO195" i="1"/>
  <c r="AM195" i="1"/>
  <c r="AK195" i="1"/>
  <c r="AI195" i="1"/>
  <c r="AG195" i="1"/>
  <c r="AE195" i="1"/>
  <c r="AC195" i="1"/>
  <c r="AA195" i="1"/>
  <c r="Y195" i="1"/>
  <c r="W195" i="1"/>
  <c r="U195" i="1"/>
  <c r="S195" i="1"/>
  <c r="Q195" i="1"/>
  <c r="O195" i="1"/>
  <c r="EJ194" i="1"/>
  <c r="DY194" i="1"/>
  <c r="DW194" i="1"/>
  <c r="DQ194" i="1"/>
  <c r="DO194" i="1"/>
  <c r="DG194" i="1"/>
  <c r="DE194" i="1"/>
  <c r="CW194" i="1"/>
  <c r="CQ194" i="1"/>
  <c r="CO194" i="1"/>
  <c r="CM194" i="1"/>
  <c r="CK194" i="1"/>
  <c r="CI194" i="1"/>
  <c r="CG194" i="1"/>
  <c r="CE194" i="1"/>
  <c r="BY194" i="1"/>
  <c r="BW194" i="1"/>
  <c r="BQ194" i="1"/>
  <c r="BO194" i="1"/>
  <c r="BM194" i="1"/>
  <c r="BK194" i="1"/>
  <c r="BI194" i="1"/>
  <c r="BG194" i="1"/>
  <c r="BE194" i="1"/>
  <c r="BC194" i="1"/>
  <c r="BA194" i="1"/>
  <c r="AY194" i="1"/>
  <c r="AW194" i="1"/>
  <c r="AU194" i="1"/>
  <c r="AS194" i="1"/>
  <c r="AQ194" i="1"/>
  <c r="AO194" i="1"/>
  <c r="AM194" i="1"/>
  <c r="AK194" i="1"/>
  <c r="AI194" i="1"/>
  <c r="AG194" i="1"/>
  <c r="AE194" i="1"/>
  <c r="AC194" i="1"/>
  <c r="AA194" i="1"/>
  <c r="Y194" i="1"/>
  <c r="W194" i="1"/>
  <c r="U194" i="1"/>
  <c r="S194" i="1"/>
  <c r="Q194" i="1"/>
  <c r="O194" i="1"/>
  <c r="EJ193" i="1"/>
  <c r="DY193" i="1"/>
  <c r="DW193" i="1"/>
  <c r="DQ193" i="1"/>
  <c r="DO193" i="1"/>
  <c r="DG193" i="1"/>
  <c r="DE193" i="1"/>
  <c r="CW193" i="1"/>
  <c r="CQ193" i="1"/>
  <c r="CO193" i="1"/>
  <c r="CM193" i="1"/>
  <c r="CK193" i="1"/>
  <c r="CI193" i="1"/>
  <c r="CG193" i="1"/>
  <c r="CE193" i="1"/>
  <c r="BY193" i="1"/>
  <c r="BW193" i="1"/>
  <c r="BQ193" i="1"/>
  <c r="BO193" i="1"/>
  <c r="BM193" i="1"/>
  <c r="BK193" i="1"/>
  <c r="BI193" i="1"/>
  <c r="BG193" i="1"/>
  <c r="BE193" i="1"/>
  <c r="BC193" i="1"/>
  <c r="BA193" i="1"/>
  <c r="AY193" i="1"/>
  <c r="AW193" i="1"/>
  <c r="AU193" i="1"/>
  <c r="AS193" i="1"/>
  <c r="AQ193" i="1"/>
  <c r="AO193" i="1"/>
  <c r="AM193" i="1"/>
  <c r="AK193" i="1"/>
  <c r="AI193" i="1"/>
  <c r="AG193" i="1"/>
  <c r="AE193" i="1"/>
  <c r="AC193" i="1"/>
  <c r="AA193" i="1"/>
  <c r="Y193" i="1"/>
  <c r="W193" i="1"/>
  <c r="U193" i="1"/>
  <c r="S193" i="1"/>
  <c r="Q193" i="1"/>
  <c r="O193" i="1"/>
  <c r="EJ192" i="1"/>
  <c r="DY192" i="1"/>
  <c r="DW192" i="1"/>
  <c r="DQ192" i="1"/>
  <c r="DO192" i="1"/>
  <c r="DG192" i="1"/>
  <c r="DE192" i="1"/>
  <c r="CW192" i="1"/>
  <c r="CQ192" i="1"/>
  <c r="CO192" i="1"/>
  <c r="CM192" i="1"/>
  <c r="CK192" i="1"/>
  <c r="CI192" i="1"/>
  <c r="CG192" i="1"/>
  <c r="CE192" i="1"/>
  <c r="BY192" i="1"/>
  <c r="BW192" i="1"/>
  <c r="BQ192" i="1"/>
  <c r="BO192" i="1"/>
  <c r="BM192" i="1"/>
  <c r="BK192" i="1"/>
  <c r="BI192" i="1"/>
  <c r="BG192" i="1"/>
  <c r="BE192" i="1"/>
  <c r="BC192" i="1"/>
  <c r="BA192" i="1"/>
  <c r="AY192" i="1"/>
  <c r="AW192" i="1"/>
  <c r="AU192" i="1"/>
  <c r="AS192" i="1"/>
  <c r="AQ192" i="1"/>
  <c r="AO192" i="1"/>
  <c r="AM192" i="1"/>
  <c r="AK192" i="1"/>
  <c r="AI192" i="1"/>
  <c r="AG192" i="1"/>
  <c r="AE192" i="1"/>
  <c r="AC192" i="1"/>
  <c r="AA192" i="1"/>
  <c r="Y192" i="1"/>
  <c r="W192" i="1"/>
  <c r="U192" i="1"/>
  <c r="S192" i="1"/>
  <c r="Q192" i="1"/>
  <c r="O192" i="1"/>
  <c r="EJ191" i="1"/>
  <c r="DY191" i="1"/>
  <c r="DW191" i="1"/>
  <c r="DQ191" i="1"/>
  <c r="DO191" i="1"/>
  <c r="DG191" i="1"/>
  <c r="DE191" i="1"/>
  <c r="CW191" i="1"/>
  <c r="CQ191" i="1"/>
  <c r="CO191" i="1"/>
  <c r="CM191" i="1"/>
  <c r="CK191" i="1"/>
  <c r="CI191" i="1"/>
  <c r="CG191" i="1"/>
  <c r="CE191" i="1"/>
  <c r="BY191" i="1"/>
  <c r="BW191" i="1"/>
  <c r="BQ191" i="1"/>
  <c r="BO191" i="1"/>
  <c r="BM191" i="1"/>
  <c r="BK191" i="1"/>
  <c r="BI191" i="1"/>
  <c r="BG191" i="1"/>
  <c r="BE191" i="1"/>
  <c r="BC191" i="1"/>
  <c r="BA191" i="1"/>
  <c r="AY191" i="1"/>
  <c r="AW191" i="1"/>
  <c r="AU191" i="1"/>
  <c r="AS191" i="1"/>
  <c r="AQ191" i="1"/>
  <c r="AO191" i="1"/>
  <c r="AM191" i="1"/>
  <c r="AK191" i="1"/>
  <c r="AI191" i="1"/>
  <c r="AG191" i="1"/>
  <c r="AE191" i="1"/>
  <c r="AC191" i="1"/>
  <c r="AA191" i="1"/>
  <c r="Y191" i="1"/>
  <c r="W191" i="1"/>
  <c r="U191" i="1"/>
  <c r="S191" i="1"/>
  <c r="Q191" i="1"/>
  <c r="O191" i="1"/>
  <c r="EJ190" i="1"/>
  <c r="DY190" i="1"/>
  <c r="DW190" i="1"/>
  <c r="DQ190" i="1"/>
  <c r="DO190" i="1"/>
  <c r="DG190" i="1"/>
  <c r="DE190" i="1"/>
  <c r="CW190" i="1"/>
  <c r="CQ190" i="1"/>
  <c r="CO190" i="1"/>
  <c r="CM190" i="1"/>
  <c r="CK190" i="1"/>
  <c r="CI190" i="1"/>
  <c r="CG190" i="1"/>
  <c r="CE190" i="1"/>
  <c r="BY190" i="1"/>
  <c r="BW190" i="1"/>
  <c r="BQ190" i="1"/>
  <c r="BO190" i="1"/>
  <c r="BM190" i="1"/>
  <c r="BK190" i="1"/>
  <c r="BI190" i="1"/>
  <c r="BG190" i="1"/>
  <c r="BE190" i="1"/>
  <c r="BC190" i="1"/>
  <c r="BA190" i="1"/>
  <c r="AY190" i="1"/>
  <c r="AW190" i="1"/>
  <c r="AU190" i="1"/>
  <c r="AS190" i="1"/>
  <c r="AQ190" i="1"/>
  <c r="AO190" i="1"/>
  <c r="AM190" i="1"/>
  <c r="AK190" i="1"/>
  <c r="AI190" i="1"/>
  <c r="AG190" i="1"/>
  <c r="AE190" i="1"/>
  <c r="AC190" i="1"/>
  <c r="AA190" i="1"/>
  <c r="Y190" i="1"/>
  <c r="W190" i="1"/>
  <c r="U190" i="1"/>
  <c r="S190" i="1"/>
  <c r="Q190" i="1"/>
  <c r="O190" i="1"/>
  <c r="EJ189" i="1"/>
  <c r="DY189" i="1"/>
  <c r="DW189" i="1"/>
  <c r="DQ189" i="1"/>
  <c r="DO189" i="1"/>
  <c r="DG189" i="1"/>
  <c r="DE189" i="1"/>
  <c r="CW189" i="1"/>
  <c r="CQ189" i="1"/>
  <c r="CO189" i="1"/>
  <c r="CM189" i="1"/>
  <c r="CK189" i="1"/>
  <c r="CI189" i="1"/>
  <c r="CG189" i="1"/>
  <c r="CE189" i="1"/>
  <c r="BY189" i="1"/>
  <c r="BW189" i="1"/>
  <c r="BQ189" i="1"/>
  <c r="BO189" i="1"/>
  <c r="BM189" i="1"/>
  <c r="BK189" i="1"/>
  <c r="BI189" i="1"/>
  <c r="BG189" i="1"/>
  <c r="BE189" i="1"/>
  <c r="BC189" i="1"/>
  <c r="BA189" i="1"/>
  <c r="AY189" i="1"/>
  <c r="AW189" i="1"/>
  <c r="AU189" i="1"/>
  <c r="AS189" i="1"/>
  <c r="AQ189" i="1"/>
  <c r="AO189" i="1"/>
  <c r="AM189" i="1"/>
  <c r="AK189" i="1"/>
  <c r="AI189" i="1"/>
  <c r="AG189" i="1"/>
  <c r="AE189" i="1"/>
  <c r="AC189" i="1"/>
  <c r="AA189" i="1"/>
  <c r="Y189" i="1"/>
  <c r="W189" i="1"/>
  <c r="U189" i="1"/>
  <c r="S189" i="1"/>
  <c r="Q189" i="1"/>
  <c r="O189" i="1"/>
  <c r="EJ188" i="1"/>
  <c r="DY188" i="1"/>
  <c r="DW188" i="1"/>
  <c r="DQ188" i="1"/>
  <c r="DO188" i="1"/>
  <c r="DG188" i="1"/>
  <c r="DE188" i="1"/>
  <c r="CW188" i="1"/>
  <c r="CQ188" i="1"/>
  <c r="CO188" i="1"/>
  <c r="CM188" i="1"/>
  <c r="CK188" i="1"/>
  <c r="CI188" i="1"/>
  <c r="CG188" i="1"/>
  <c r="CE188" i="1"/>
  <c r="BY188" i="1"/>
  <c r="BW188" i="1"/>
  <c r="BQ188" i="1"/>
  <c r="BO188" i="1"/>
  <c r="BM188" i="1"/>
  <c r="BK188" i="1"/>
  <c r="BI188" i="1"/>
  <c r="BG188" i="1"/>
  <c r="BE188" i="1"/>
  <c r="BC188" i="1"/>
  <c r="BA188" i="1"/>
  <c r="AY188" i="1"/>
  <c r="AW188" i="1"/>
  <c r="AU188" i="1"/>
  <c r="AS188" i="1"/>
  <c r="AQ188" i="1"/>
  <c r="AO188" i="1"/>
  <c r="AM188" i="1"/>
  <c r="AK188" i="1"/>
  <c r="AI188" i="1"/>
  <c r="AG188" i="1"/>
  <c r="AE188" i="1"/>
  <c r="AC188" i="1"/>
  <c r="AA188" i="1"/>
  <c r="Y188" i="1"/>
  <c r="W188" i="1"/>
  <c r="U188" i="1"/>
  <c r="S188" i="1"/>
  <c r="Q188" i="1"/>
  <c r="O188" i="1"/>
  <c r="EG187" i="1"/>
  <c r="EF187" i="1"/>
  <c r="EE187" i="1"/>
  <c r="ED187" i="1"/>
  <c r="EC187" i="1"/>
  <c r="EB187" i="1"/>
  <c r="EA187" i="1"/>
  <c r="DZ187" i="1"/>
  <c r="DX187" i="1"/>
  <c r="DV187" i="1"/>
  <c r="DU187" i="1"/>
  <c r="DT187" i="1"/>
  <c r="DS187" i="1"/>
  <c r="DR187" i="1"/>
  <c r="DP187" i="1"/>
  <c r="DN187" i="1"/>
  <c r="DL187" i="1"/>
  <c r="DJ187" i="1"/>
  <c r="DH187" i="1"/>
  <c r="DF187" i="1"/>
  <c r="DD187" i="1"/>
  <c r="DB187" i="1"/>
  <c r="CZ187" i="1"/>
  <c r="CX187" i="1"/>
  <c r="CV187" i="1"/>
  <c r="CT187" i="1"/>
  <c r="CR187" i="1"/>
  <c r="CP187" i="1"/>
  <c r="CN187" i="1"/>
  <c r="CL187" i="1"/>
  <c r="CJ187" i="1"/>
  <c r="CH187" i="1"/>
  <c r="CF187" i="1"/>
  <c r="CD187" i="1"/>
  <c r="CB187" i="1"/>
  <c r="BZ187" i="1"/>
  <c r="BX187" i="1"/>
  <c r="BV187" i="1"/>
  <c r="BT187" i="1"/>
  <c r="BR187" i="1"/>
  <c r="BP187" i="1"/>
  <c r="BN187" i="1"/>
  <c r="BL187" i="1"/>
  <c r="BJ187" i="1"/>
  <c r="BH187" i="1"/>
  <c r="BF187" i="1"/>
  <c r="BD187" i="1"/>
  <c r="BB187" i="1"/>
  <c r="AZ187" i="1"/>
  <c r="AX187" i="1"/>
  <c r="AV187" i="1"/>
  <c r="AT187" i="1"/>
  <c r="AR187" i="1"/>
  <c r="AP187" i="1"/>
  <c r="AN187" i="1"/>
  <c r="AL187" i="1"/>
  <c r="AJ187" i="1"/>
  <c r="AH187" i="1"/>
  <c r="AF187" i="1"/>
  <c r="AD187" i="1"/>
  <c r="AB187" i="1"/>
  <c r="Z187" i="1"/>
  <c r="X187" i="1"/>
  <c r="V187" i="1"/>
  <c r="T187" i="1"/>
  <c r="R187" i="1"/>
  <c r="P187" i="1"/>
  <c r="N187" i="1"/>
  <c r="EJ186" i="1"/>
  <c r="DY186" i="1"/>
  <c r="DW186" i="1"/>
  <c r="DQ186" i="1"/>
  <c r="DO186" i="1"/>
  <c r="DG186" i="1"/>
  <c r="DE186" i="1"/>
  <c r="CW186" i="1"/>
  <c r="CQ186" i="1"/>
  <c r="CO186" i="1"/>
  <c r="CM186" i="1"/>
  <c r="CK186" i="1"/>
  <c r="CI186" i="1"/>
  <c r="CG186" i="1"/>
  <c r="CE186" i="1"/>
  <c r="BY186" i="1"/>
  <c r="BW186" i="1"/>
  <c r="BQ186" i="1"/>
  <c r="BO186" i="1"/>
  <c r="BM186" i="1"/>
  <c r="BK186" i="1"/>
  <c r="BI186" i="1"/>
  <c r="BG186" i="1"/>
  <c r="BE186" i="1"/>
  <c r="BC186" i="1"/>
  <c r="BA186" i="1"/>
  <c r="AY186" i="1"/>
  <c r="AW186" i="1"/>
  <c r="AU186" i="1"/>
  <c r="AS186" i="1"/>
  <c r="AQ186" i="1"/>
  <c r="AO186" i="1"/>
  <c r="AM186" i="1"/>
  <c r="AK186" i="1"/>
  <c r="AI186" i="1"/>
  <c r="AG186" i="1"/>
  <c r="AE186" i="1"/>
  <c r="AC186" i="1"/>
  <c r="AA186" i="1"/>
  <c r="Y186" i="1"/>
  <c r="W186" i="1"/>
  <c r="U186" i="1"/>
  <c r="S186" i="1"/>
  <c r="Q186" i="1"/>
  <c r="O186" i="1"/>
  <c r="EJ185" i="1"/>
  <c r="DY185" i="1"/>
  <c r="DW185" i="1"/>
  <c r="DQ185" i="1"/>
  <c r="DO185" i="1"/>
  <c r="DG185" i="1"/>
  <c r="DE185" i="1"/>
  <c r="CW185" i="1"/>
  <c r="CQ185" i="1"/>
  <c r="CO185" i="1"/>
  <c r="CM185" i="1"/>
  <c r="CK185" i="1"/>
  <c r="CI185" i="1"/>
  <c r="CG185" i="1"/>
  <c r="CE185" i="1"/>
  <c r="BY185" i="1"/>
  <c r="BW185" i="1"/>
  <c r="BQ185" i="1"/>
  <c r="BO185" i="1"/>
  <c r="BM185" i="1"/>
  <c r="BK185" i="1"/>
  <c r="BI185" i="1"/>
  <c r="BG185" i="1"/>
  <c r="BE185" i="1"/>
  <c r="BC185" i="1"/>
  <c r="BA185" i="1"/>
  <c r="AY185" i="1"/>
  <c r="AW185" i="1"/>
  <c r="AU185" i="1"/>
  <c r="AS185" i="1"/>
  <c r="AQ185" i="1"/>
  <c r="AO185" i="1"/>
  <c r="AM185" i="1"/>
  <c r="AK185" i="1"/>
  <c r="AI185" i="1"/>
  <c r="AG185" i="1"/>
  <c r="AE185" i="1"/>
  <c r="AC185" i="1"/>
  <c r="AA185" i="1"/>
  <c r="Y185" i="1"/>
  <c r="W185" i="1"/>
  <c r="U185" i="1"/>
  <c r="S185" i="1"/>
  <c r="Q185" i="1"/>
  <c r="O185" i="1"/>
  <c r="EJ184" i="1"/>
  <c r="DY184" i="1"/>
  <c r="DW184" i="1"/>
  <c r="DQ184" i="1"/>
  <c r="DO184" i="1"/>
  <c r="DG184" i="1"/>
  <c r="DE184" i="1"/>
  <c r="CW184" i="1"/>
  <c r="CQ184" i="1"/>
  <c r="CO184" i="1"/>
  <c r="CM184" i="1"/>
  <c r="CK184" i="1"/>
  <c r="CI184" i="1"/>
  <c r="CG184" i="1"/>
  <c r="CE184" i="1"/>
  <c r="BY184" i="1"/>
  <c r="BW184" i="1"/>
  <c r="BQ184" i="1"/>
  <c r="BO184" i="1"/>
  <c r="BM184" i="1"/>
  <c r="BK184" i="1"/>
  <c r="BI184" i="1"/>
  <c r="BG184" i="1"/>
  <c r="BE184" i="1"/>
  <c r="BC184" i="1"/>
  <c r="BA184" i="1"/>
  <c r="AY184" i="1"/>
  <c r="AW184" i="1"/>
  <c r="AU184" i="1"/>
  <c r="AS184" i="1"/>
  <c r="AQ184" i="1"/>
  <c r="AO184" i="1"/>
  <c r="AM184" i="1"/>
  <c r="AK184" i="1"/>
  <c r="AI184" i="1"/>
  <c r="AG184" i="1"/>
  <c r="AE184" i="1"/>
  <c r="AC184" i="1"/>
  <c r="AA184" i="1"/>
  <c r="Y184" i="1"/>
  <c r="W184" i="1"/>
  <c r="U184" i="1"/>
  <c r="S184" i="1"/>
  <c r="Q184" i="1"/>
  <c r="O184" i="1"/>
  <c r="EJ183" i="1"/>
  <c r="DY183" i="1"/>
  <c r="DW183" i="1"/>
  <c r="DQ183" i="1"/>
  <c r="DO183" i="1"/>
  <c r="DG183" i="1"/>
  <c r="DE183" i="1"/>
  <c r="CW183" i="1"/>
  <c r="CQ183" i="1"/>
  <c r="CO183" i="1"/>
  <c r="CM183" i="1"/>
  <c r="CK183" i="1"/>
  <c r="CI183" i="1"/>
  <c r="CG183" i="1"/>
  <c r="CE183" i="1"/>
  <c r="BY183" i="1"/>
  <c r="BW183" i="1"/>
  <c r="BQ183" i="1"/>
  <c r="BO183" i="1"/>
  <c r="BM183" i="1"/>
  <c r="BK183" i="1"/>
  <c r="BI183" i="1"/>
  <c r="BG183" i="1"/>
  <c r="BE183" i="1"/>
  <c r="BC183" i="1"/>
  <c r="BA183" i="1"/>
  <c r="AY183" i="1"/>
  <c r="AW183" i="1"/>
  <c r="AU183" i="1"/>
  <c r="AS183" i="1"/>
  <c r="AQ183" i="1"/>
  <c r="AO183" i="1"/>
  <c r="AM183" i="1"/>
  <c r="AK183" i="1"/>
  <c r="AI183" i="1"/>
  <c r="AG183" i="1"/>
  <c r="AE183" i="1"/>
  <c r="AC183" i="1"/>
  <c r="AA183" i="1"/>
  <c r="Y183" i="1"/>
  <c r="W183" i="1"/>
  <c r="U183" i="1"/>
  <c r="S183" i="1"/>
  <c r="Q183" i="1"/>
  <c r="O183" i="1"/>
  <c r="EJ182" i="1"/>
  <c r="DY182" i="1"/>
  <c r="DW182" i="1"/>
  <c r="DQ182" i="1"/>
  <c r="DO182" i="1"/>
  <c r="DG182" i="1"/>
  <c r="DE182" i="1"/>
  <c r="CW182" i="1"/>
  <c r="CQ182" i="1"/>
  <c r="CO182" i="1"/>
  <c r="CM182" i="1"/>
  <c r="CK182" i="1"/>
  <c r="CI182" i="1"/>
  <c r="CG182" i="1"/>
  <c r="CE182" i="1"/>
  <c r="BY182" i="1"/>
  <c r="BW182" i="1"/>
  <c r="BQ182" i="1"/>
  <c r="BO182" i="1"/>
  <c r="BM182" i="1"/>
  <c r="BK182" i="1"/>
  <c r="BI182" i="1"/>
  <c r="BG182" i="1"/>
  <c r="BE182" i="1"/>
  <c r="BC182" i="1"/>
  <c r="BA182" i="1"/>
  <c r="AY182" i="1"/>
  <c r="AW182" i="1"/>
  <c r="AU182" i="1"/>
  <c r="AS182" i="1"/>
  <c r="AQ182" i="1"/>
  <c r="AO182" i="1"/>
  <c r="AM182" i="1"/>
  <c r="AK182" i="1"/>
  <c r="AI182" i="1"/>
  <c r="AG182" i="1"/>
  <c r="AE182" i="1"/>
  <c r="AC182" i="1"/>
  <c r="AA182" i="1"/>
  <c r="Y182" i="1"/>
  <c r="W182" i="1"/>
  <c r="U182" i="1"/>
  <c r="S182" i="1"/>
  <c r="Q182" i="1"/>
  <c r="O182" i="1"/>
  <c r="EJ181" i="1"/>
  <c r="DY181" i="1"/>
  <c r="DW181" i="1"/>
  <c r="DQ181" i="1"/>
  <c r="DO181" i="1"/>
  <c r="DG181" i="1"/>
  <c r="DE181" i="1"/>
  <c r="CW181" i="1"/>
  <c r="CQ181" i="1"/>
  <c r="CO181" i="1"/>
  <c r="CM181" i="1"/>
  <c r="CK181" i="1"/>
  <c r="CI181" i="1"/>
  <c r="CG181" i="1"/>
  <c r="CE181" i="1"/>
  <c r="BY181" i="1"/>
  <c r="BW181" i="1"/>
  <c r="BQ181" i="1"/>
  <c r="BO181" i="1"/>
  <c r="BM181" i="1"/>
  <c r="BK181" i="1"/>
  <c r="BI181" i="1"/>
  <c r="BG181" i="1"/>
  <c r="BE181" i="1"/>
  <c r="BC181" i="1"/>
  <c r="BA181" i="1"/>
  <c r="AY181" i="1"/>
  <c r="AW181" i="1"/>
  <c r="AU181" i="1"/>
  <c r="AS181" i="1"/>
  <c r="AQ181" i="1"/>
  <c r="AO181" i="1"/>
  <c r="AM181" i="1"/>
  <c r="AK181" i="1"/>
  <c r="AI181" i="1"/>
  <c r="AG181" i="1"/>
  <c r="AE181" i="1"/>
  <c r="AC181" i="1"/>
  <c r="AA181" i="1"/>
  <c r="Y181" i="1"/>
  <c r="W181" i="1"/>
  <c r="U181" i="1"/>
  <c r="S181" i="1"/>
  <c r="Q181" i="1"/>
  <c r="O181" i="1"/>
  <c r="EG180" i="1"/>
  <c r="EF180" i="1"/>
  <c r="EE180" i="1"/>
  <c r="ED180" i="1"/>
  <c r="EC180" i="1"/>
  <c r="EB180" i="1"/>
  <c r="EA180" i="1"/>
  <c r="DZ180" i="1"/>
  <c r="DX180" i="1"/>
  <c r="DV180" i="1"/>
  <c r="DU180" i="1"/>
  <c r="DT180" i="1"/>
  <c r="DS180" i="1"/>
  <c r="DR180" i="1"/>
  <c r="DP180" i="1"/>
  <c r="DN180" i="1"/>
  <c r="DL180" i="1"/>
  <c r="DJ180" i="1"/>
  <c r="DH180" i="1"/>
  <c r="DF180" i="1"/>
  <c r="DD180" i="1"/>
  <c r="DB180" i="1"/>
  <c r="CZ180" i="1"/>
  <c r="CX180" i="1"/>
  <c r="CV180" i="1"/>
  <c r="CT180" i="1"/>
  <c r="CR180" i="1"/>
  <c r="CP180" i="1"/>
  <c r="CN180" i="1"/>
  <c r="CL180" i="1"/>
  <c r="CJ180" i="1"/>
  <c r="CH180" i="1"/>
  <c r="CF180" i="1"/>
  <c r="CD180" i="1"/>
  <c r="CB180" i="1"/>
  <c r="BZ180" i="1"/>
  <c r="BX180" i="1"/>
  <c r="BV180" i="1"/>
  <c r="BT180" i="1"/>
  <c r="BR180" i="1"/>
  <c r="BP180" i="1"/>
  <c r="BN180" i="1"/>
  <c r="BL180" i="1"/>
  <c r="BJ180" i="1"/>
  <c r="BH180" i="1"/>
  <c r="BF180" i="1"/>
  <c r="BD180" i="1"/>
  <c r="BB180" i="1"/>
  <c r="AZ180" i="1"/>
  <c r="AX180" i="1"/>
  <c r="AV180" i="1"/>
  <c r="AT180" i="1"/>
  <c r="AR180" i="1"/>
  <c r="AP180" i="1"/>
  <c r="AN180" i="1"/>
  <c r="AL180" i="1"/>
  <c r="AJ180" i="1"/>
  <c r="AH180" i="1"/>
  <c r="AF180" i="1"/>
  <c r="AD180" i="1"/>
  <c r="AB180" i="1"/>
  <c r="Z180" i="1"/>
  <c r="X180" i="1"/>
  <c r="V180" i="1"/>
  <c r="T180" i="1"/>
  <c r="R180" i="1"/>
  <c r="P180" i="1"/>
  <c r="N180" i="1"/>
  <c r="EJ179" i="1"/>
  <c r="DY179" i="1"/>
  <c r="DW179" i="1"/>
  <c r="DQ179" i="1"/>
  <c r="DO179" i="1"/>
  <c r="DG179" i="1"/>
  <c r="DE179" i="1"/>
  <c r="CW179" i="1"/>
  <c r="CQ179" i="1"/>
  <c r="CO179" i="1"/>
  <c r="CM179" i="1"/>
  <c r="CK179" i="1"/>
  <c r="CI179" i="1"/>
  <c r="CG179" i="1"/>
  <c r="CE179" i="1"/>
  <c r="BY179" i="1"/>
  <c r="BW179" i="1"/>
  <c r="BQ179" i="1"/>
  <c r="BO179" i="1"/>
  <c r="BM179" i="1"/>
  <c r="BK179" i="1"/>
  <c r="BI179" i="1"/>
  <c r="BG179" i="1"/>
  <c r="BE179" i="1"/>
  <c r="BC179" i="1"/>
  <c r="BA179" i="1"/>
  <c r="AY179" i="1"/>
  <c r="AW179" i="1"/>
  <c r="AU179" i="1"/>
  <c r="AS179" i="1"/>
  <c r="AQ179" i="1"/>
  <c r="AO179" i="1"/>
  <c r="AM179" i="1"/>
  <c r="AK179" i="1"/>
  <c r="AI179" i="1"/>
  <c r="AG179" i="1"/>
  <c r="AE179" i="1"/>
  <c r="AC179" i="1"/>
  <c r="AA179" i="1"/>
  <c r="Y179" i="1"/>
  <c r="W179" i="1"/>
  <c r="U179" i="1"/>
  <c r="S179" i="1"/>
  <c r="Q179" i="1"/>
  <c r="O179" i="1"/>
  <c r="EJ178" i="1"/>
  <c r="DY178" i="1"/>
  <c r="DW178" i="1"/>
  <c r="DQ178" i="1"/>
  <c r="DO178" i="1"/>
  <c r="DG178" i="1"/>
  <c r="DE178" i="1"/>
  <c r="CW178" i="1"/>
  <c r="CQ178" i="1"/>
  <c r="CO178" i="1"/>
  <c r="CM178" i="1"/>
  <c r="CK178" i="1"/>
  <c r="CI178" i="1"/>
  <c r="CG178" i="1"/>
  <c r="CE178" i="1"/>
  <c r="BY178" i="1"/>
  <c r="BW178" i="1"/>
  <c r="BQ178" i="1"/>
  <c r="BO178" i="1"/>
  <c r="BM178" i="1"/>
  <c r="BK178" i="1"/>
  <c r="BI178" i="1"/>
  <c r="BG178" i="1"/>
  <c r="BE178" i="1"/>
  <c r="BC178" i="1"/>
  <c r="BA178" i="1"/>
  <c r="AY178" i="1"/>
  <c r="AW178" i="1"/>
  <c r="AU178" i="1"/>
  <c r="AS178" i="1"/>
  <c r="AQ178" i="1"/>
  <c r="AO178" i="1"/>
  <c r="AM178" i="1"/>
  <c r="AK178" i="1"/>
  <c r="AI178" i="1"/>
  <c r="AG178" i="1"/>
  <c r="AE178" i="1"/>
  <c r="AC178" i="1"/>
  <c r="AA178" i="1"/>
  <c r="Y178" i="1"/>
  <c r="W178" i="1"/>
  <c r="U178" i="1"/>
  <c r="S178" i="1"/>
  <c r="Q178" i="1"/>
  <c r="O178" i="1"/>
  <c r="EJ177" i="1"/>
  <c r="DY177" i="1"/>
  <c r="DW177" i="1"/>
  <c r="DQ177" i="1"/>
  <c r="DO177" i="1"/>
  <c r="DG177" i="1"/>
  <c r="DE177" i="1"/>
  <c r="CW177" i="1"/>
  <c r="CQ177" i="1"/>
  <c r="CO177" i="1"/>
  <c r="CM177" i="1"/>
  <c r="CK177" i="1"/>
  <c r="CI177" i="1"/>
  <c r="CG177" i="1"/>
  <c r="CE177" i="1"/>
  <c r="BY177" i="1"/>
  <c r="BW177" i="1"/>
  <c r="BQ177" i="1"/>
  <c r="BO177" i="1"/>
  <c r="BM177" i="1"/>
  <c r="BK177" i="1"/>
  <c r="BI177" i="1"/>
  <c r="BG177" i="1"/>
  <c r="BE177" i="1"/>
  <c r="BC177" i="1"/>
  <c r="BA177" i="1"/>
  <c r="AY177" i="1"/>
  <c r="AW177" i="1"/>
  <c r="AU177" i="1"/>
  <c r="AS177" i="1"/>
  <c r="AQ177" i="1"/>
  <c r="AO177" i="1"/>
  <c r="AM177" i="1"/>
  <c r="AK177" i="1"/>
  <c r="AI177" i="1"/>
  <c r="AG177" i="1"/>
  <c r="AE177" i="1"/>
  <c r="AC177" i="1"/>
  <c r="AA177" i="1"/>
  <c r="Y177" i="1"/>
  <c r="W177" i="1"/>
  <c r="U177" i="1"/>
  <c r="S177" i="1"/>
  <c r="Q177" i="1"/>
  <c r="O177" i="1"/>
  <c r="EJ176" i="1"/>
  <c r="DY176" i="1"/>
  <c r="DW176" i="1"/>
  <c r="DQ176" i="1"/>
  <c r="DO176" i="1"/>
  <c r="DG176" i="1"/>
  <c r="DE176" i="1"/>
  <c r="CW176" i="1"/>
  <c r="CQ176" i="1"/>
  <c r="CO176" i="1"/>
  <c r="CM176" i="1"/>
  <c r="CK176" i="1"/>
  <c r="CI176" i="1"/>
  <c r="CG176" i="1"/>
  <c r="CE176" i="1"/>
  <c r="BY176" i="1"/>
  <c r="BW176" i="1"/>
  <c r="BQ176" i="1"/>
  <c r="BO176" i="1"/>
  <c r="BM176" i="1"/>
  <c r="BK176" i="1"/>
  <c r="BI176" i="1"/>
  <c r="BG176" i="1"/>
  <c r="BE176" i="1"/>
  <c r="BC176" i="1"/>
  <c r="BA176" i="1"/>
  <c r="AY176" i="1"/>
  <c r="AW176" i="1"/>
  <c r="AU176" i="1"/>
  <c r="AS176" i="1"/>
  <c r="AQ176" i="1"/>
  <c r="AO176" i="1"/>
  <c r="AM176" i="1"/>
  <c r="AK176" i="1"/>
  <c r="AI176" i="1"/>
  <c r="AG176" i="1"/>
  <c r="AE176" i="1"/>
  <c r="AC176" i="1"/>
  <c r="AA176" i="1"/>
  <c r="Y176" i="1"/>
  <c r="W176" i="1"/>
  <c r="U176" i="1"/>
  <c r="S176" i="1"/>
  <c r="Q176" i="1"/>
  <c r="O176" i="1"/>
  <c r="EJ175" i="1"/>
  <c r="DY175" i="1"/>
  <c r="DW175" i="1"/>
  <c r="DQ175" i="1"/>
  <c r="DO175" i="1"/>
  <c r="DG175" i="1"/>
  <c r="DE175" i="1"/>
  <c r="CW175" i="1"/>
  <c r="CQ175" i="1"/>
  <c r="CO175" i="1"/>
  <c r="CM175" i="1"/>
  <c r="CK175" i="1"/>
  <c r="CI175" i="1"/>
  <c r="CG175" i="1"/>
  <c r="CE175" i="1"/>
  <c r="BY175" i="1"/>
  <c r="BW175" i="1"/>
  <c r="BQ175" i="1"/>
  <c r="BO175" i="1"/>
  <c r="BM175" i="1"/>
  <c r="BK175" i="1"/>
  <c r="BI175" i="1"/>
  <c r="BG175" i="1"/>
  <c r="BE175" i="1"/>
  <c r="BC175" i="1"/>
  <c r="BA175" i="1"/>
  <c r="AY175" i="1"/>
  <c r="AW175" i="1"/>
  <c r="AU175" i="1"/>
  <c r="AS175" i="1"/>
  <c r="AQ175" i="1"/>
  <c r="AO175" i="1"/>
  <c r="AM175" i="1"/>
  <c r="AK175" i="1"/>
  <c r="AI175" i="1"/>
  <c r="AG175" i="1"/>
  <c r="AE175" i="1"/>
  <c r="AC175" i="1"/>
  <c r="AA175" i="1"/>
  <c r="Y175" i="1"/>
  <c r="W175" i="1"/>
  <c r="U175" i="1"/>
  <c r="S175" i="1"/>
  <c r="Q175" i="1"/>
  <c r="O175" i="1"/>
  <c r="EJ174" i="1"/>
  <c r="DY174" i="1"/>
  <c r="DW174" i="1"/>
  <c r="DQ174" i="1"/>
  <c r="DO174" i="1"/>
  <c r="DG174" i="1"/>
  <c r="DE174" i="1"/>
  <c r="CW174" i="1"/>
  <c r="CQ174" i="1"/>
  <c r="CO174" i="1"/>
  <c r="CM174" i="1"/>
  <c r="CK174" i="1"/>
  <c r="CI174" i="1"/>
  <c r="CG174" i="1"/>
  <c r="CE174" i="1"/>
  <c r="BY174" i="1"/>
  <c r="BW174" i="1"/>
  <c r="BQ174" i="1"/>
  <c r="BO174" i="1"/>
  <c r="BM174" i="1"/>
  <c r="BK174" i="1"/>
  <c r="BI174" i="1"/>
  <c r="BG174" i="1"/>
  <c r="BE174" i="1"/>
  <c r="BC174" i="1"/>
  <c r="BA174" i="1"/>
  <c r="AY174" i="1"/>
  <c r="AW174" i="1"/>
  <c r="AU174" i="1"/>
  <c r="AS174" i="1"/>
  <c r="AQ174" i="1"/>
  <c r="AO174" i="1"/>
  <c r="AM174" i="1"/>
  <c r="AK174" i="1"/>
  <c r="AI174" i="1"/>
  <c r="AG174" i="1"/>
  <c r="AE174" i="1"/>
  <c r="AC174" i="1"/>
  <c r="AA174" i="1"/>
  <c r="Y174" i="1"/>
  <c r="W174" i="1"/>
  <c r="U174" i="1"/>
  <c r="S174" i="1"/>
  <c r="Q174" i="1"/>
  <c r="O174" i="1"/>
  <c r="EG173" i="1"/>
  <c r="EF173" i="1"/>
  <c r="EE173" i="1"/>
  <c r="ED173" i="1"/>
  <c r="EC173" i="1"/>
  <c r="EB173" i="1"/>
  <c r="EA173" i="1"/>
  <c r="DZ173" i="1"/>
  <c r="DX173" i="1"/>
  <c r="DV173" i="1"/>
  <c r="DU173" i="1"/>
  <c r="DT173" i="1"/>
  <c r="DS173" i="1"/>
  <c r="DR173" i="1"/>
  <c r="DP173" i="1"/>
  <c r="DN173" i="1"/>
  <c r="DL173" i="1"/>
  <c r="DJ173" i="1"/>
  <c r="DH173" i="1"/>
  <c r="DF173" i="1"/>
  <c r="DD173" i="1"/>
  <c r="DB173" i="1"/>
  <c r="CZ173" i="1"/>
  <c r="CX173" i="1"/>
  <c r="CV173" i="1"/>
  <c r="CT173" i="1"/>
  <c r="CR173" i="1"/>
  <c r="CP173" i="1"/>
  <c r="CN173" i="1"/>
  <c r="CL173" i="1"/>
  <c r="CJ173" i="1"/>
  <c r="CH173" i="1"/>
  <c r="CF173" i="1"/>
  <c r="CD173" i="1"/>
  <c r="CB173" i="1"/>
  <c r="BZ173" i="1"/>
  <c r="BX173" i="1"/>
  <c r="BV173" i="1"/>
  <c r="BT173" i="1"/>
  <c r="BR173" i="1"/>
  <c r="BP173" i="1"/>
  <c r="BN173" i="1"/>
  <c r="BL173" i="1"/>
  <c r="BJ173" i="1"/>
  <c r="BH173" i="1"/>
  <c r="BF173" i="1"/>
  <c r="BD173" i="1"/>
  <c r="BB173" i="1"/>
  <c r="AZ173" i="1"/>
  <c r="AX173" i="1"/>
  <c r="AV173" i="1"/>
  <c r="AT173" i="1"/>
  <c r="AR173" i="1"/>
  <c r="AP173" i="1"/>
  <c r="AN173" i="1"/>
  <c r="AL173" i="1"/>
  <c r="AJ173" i="1"/>
  <c r="AH173" i="1"/>
  <c r="AF173" i="1"/>
  <c r="AD173" i="1"/>
  <c r="AB173" i="1"/>
  <c r="Z173" i="1"/>
  <c r="X173" i="1"/>
  <c r="V173" i="1"/>
  <c r="T173" i="1"/>
  <c r="R173" i="1"/>
  <c r="P173" i="1"/>
  <c r="N173" i="1"/>
  <c r="DY172" i="1"/>
  <c r="DW172" i="1"/>
  <c r="DQ172" i="1"/>
  <c r="DO172" i="1"/>
  <c r="DG172" i="1"/>
  <c r="DE172" i="1"/>
  <c r="CW172" i="1"/>
  <c r="CQ172" i="1"/>
  <c r="CO172" i="1"/>
  <c r="CM172" i="1"/>
  <c r="CK172" i="1"/>
  <c r="CI172" i="1"/>
  <c r="CG172" i="1"/>
  <c r="CE172" i="1"/>
  <c r="BY172" i="1"/>
  <c r="BW172" i="1"/>
  <c r="BQ172" i="1"/>
  <c r="BO172" i="1"/>
  <c r="BM172" i="1"/>
  <c r="BK172" i="1"/>
  <c r="BI172" i="1"/>
  <c r="BG172" i="1"/>
  <c r="BE172" i="1"/>
  <c r="BC172" i="1"/>
  <c r="BA172" i="1"/>
  <c r="AY172" i="1"/>
  <c r="AW172" i="1"/>
  <c r="AT172" i="1"/>
  <c r="AU172" i="1" s="1"/>
  <c r="AS172" i="1"/>
  <c r="AQ172" i="1"/>
  <c r="AO172" i="1"/>
  <c r="AM172" i="1"/>
  <c r="AK172" i="1"/>
  <c r="AI172" i="1"/>
  <c r="AG172" i="1"/>
  <c r="AE172" i="1"/>
  <c r="AC172" i="1"/>
  <c r="AA172" i="1"/>
  <c r="Y172" i="1"/>
  <c r="W172" i="1"/>
  <c r="U172" i="1"/>
  <c r="S172" i="1"/>
  <c r="Q172" i="1"/>
  <c r="O172" i="1"/>
  <c r="EJ171" i="1"/>
  <c r="DY171" i="1"/>
  <c r="DW171" i="1"/>
  <c r="DQ171" i="1"/>
  <c r="DO171" i="1"/>
  <c r="DG171" i="1"/>
  <c r="DE171" i="1"/>
  <c r="CW171" i="1"/>
  <c r="CQ171" i="1"/>
  <c r="CO171" i="1"/>
  <c r="CM171" i="1"/>
  <c r="CK171" i="1"/>
  <c r="CI171" i="1"/>
  <c r="CG171" i="1"/>
  <c r="CE171" i="1"/>
  <c r="BY171" i="1"/>
  <c r="BW171" i="1"/>
  <c r="BQ171" i="1"/>
  <c r="BO171" i="1"/>
  <c r="BM171" i="1"/>
  <c r="BK171" i="1"/>
  <c r="BI171" i="1"/>
  <c r="BG171" i="1"/>
  <c r="BE171" i="1"/>
  <c r="BC171" i="1"/>
  <c r="BA171" i="1"/>
  <c r="AY171" i="1"/>
  <c r="AW171" i="1"/>
  <c r="AU171" i="1"/>
  <c r="AS171" i="1"/>
  <c r="AQ171" i="1"/>
  <c r="AO171" i="1"/>
  <c r="AM171" i="1"/>
  <c r="AK171" i="1"/>
  <c r="AI171" i="1"/>
  <c r="AG171" i="1"/>
  <c r="AE171" i="1"/>
  <c r="AC171" i="1"/>
  <c r="AA171" i="1"/>
  <c r="Y171" i="1"/>
  <c r="W171" i="1"/>
  <c r="U171" i="1"/>
  <c r="S171" i="1"/>
  <c r="Q171" i="1"/>
  <c r="O171" i="1"/>
  <c r="EJ170" i="1"/>
  <c r="DY170" i="1"/>
  <c r="DW170" i="1"/>
  <c r="DQ170" i="1"/>
  <c r="DO170" i="1"/>
  <c r="DG170" i="1"/>
  <c r="DE170" i="1"/>
  <c r="CW170" i="1"/>
  <c r="CQ170" i="1"/>
  <c r="CO170" i="1"/>
  <c r="CM170" i="1"/>
  <c r="CK170" i="1"/>
  <c r="CI170" i="1"/>
  <c r="CG170" i="1"/>
  <c r="CE170" i="1"/>
  <c r="BY170" i="1"/>
  <c r="BW170" i="1"/>
  <c r="BQ170" i="1"/>
  <c r="BO170" i="1"/>
  <c r="BM170" i="1"/>
  <c r="BK170" i="1"/>
  <c r="BI170" i="1"/>
  <c r="BG170" i="1"/>
  <c r="BE170" i="1"/>
  <c r="BC170" i="1"/>
  <c r="BA170" i="1"/>
  <c r="AY170" i="1"/>
  <c r="AW170" i="1"/>
  <c r="AU170" i="1"/>
  <c r="AS170" i="1"/>
  <c r="AQ170" i="1"/>
  <c r="AO170" i="1"/>
  <c r="AM170" i="1"/>
  <c r="AK170" i="1"/>
  <c r="AI170" i="1"/>
  <c r="AG170" i="1"/>
  <c r="AE170" i="1"/>
  <c r="AC170" i="1"/>
  <c r="AA170" i="1"/>
  <c r="Y170" i="1"/>
  <c r="W170" i="1"/>
  <c r="U170" i="1"/>
  <c r="S170" i="1"/>
  <c r="Q170" i="1"/>
  <c r="O170" i="1"/>
  <c r="EJ169" i="1"/>
  <c r="DY169" i="1"/>
  <c r="DW169" i="1"/>
  <c r="DQ169" i="1"/>
  <c r="DO169" i="1"/>
  <c r="DG169" i="1"/>
  <c r="DG168" i="1" s="1"/>
  <c r="DE169" i="1"/>
  <c r="CW169" i="1"/>
  <c r="CQ169" i="1"/>
  <c r="CO169" i="1"/>
  <c r="CM169" i="1"/>
  <c r="CK169" i="1"/>
  <c r="CI169" i="1"/>
  <c r="CG169" i="1"/>
  <c r="CE169" i="1"/>
  <c r="BY169" i="1"/>
  <c r="BW169" i="1"/>
  <c r="BW168" i="1" s="1"/>
  <c r="BQ169" i="1"/>
  <c r="BO169" i="1"/>
  <c r="BM169" i="1"/>
  <c r="BK169" i="1"/>
  <c r="BI169" i="1"/>
  <c r="BG169" i="1"/>
  <c r="BE169" i="1"/>
  <c r="BC169" i="1"/>
  <c r="BA169" i="1"/>
  <c r="AY169" i="1"/>
  <c r="AW169" i="1"/>
  <c r="AU169" i="1"/>
  <c r="AS169" i="1"/>
  <c r="AQ169" i="1"/>
  <c r="AO169" i="1"/>
  <c r="AM169" i="1"/>
  <c r="AM168" i="1" s="1"/>
  <c r="AK169" i="1"/>
  <c r="AI169" i="1"/>
  <c r="AG169" i="1"/>
  <c r="AE169" i="1"/>
  <c r="AC169" i="1"/>
  <c r="AA169" i="1"/>
  <c r="AA168" i="1" s="1"/>
  <c r="Y169" i="1"/>
  <c r="W169" i="1"/>
  <c r="U169" i="1"/>
  <c r="S169" i="1"/>
  <c r="Q169" i="1"/>
  <c r="O169" i="1"/>
  <c r="EG168" i="1"/>
  <c r="EF168" i="1"/>
  <c r="EE168" i="1"/>
  <c r="ED168" i="1"/>
  <c r="EC168" i="1"/>
  <c r="EB168" i="1"/>
  <c r="EA168" i="1"/>
  <c r="DZ168" i="1"/>
  <c r="DX168" i="1"/>
  <c r="DV168" i="1"/>
  <c r="DU168" i="1"/>
  <c r="DT168" i="1"/>
  <c r="DS168" i="1"/>
  <c r="DR168" i="1"/>
  <c r="DP168" i="1"/>
  <c r="DN168" i="1"/>
  <c r="DL168" i="1"/>
  <c r="DJ168" i="1"/>
  <c r="DH168" i="1"/>
  <c r="DF168" i="1"/>
  <c r="DD168" i="1"/>
  <c r="DB168" i="1"/>
  <c r="CZ168" i="1"/>
  <c r="CX168" i="1"/>
  <c r="CV168" i="1"/>
  <c r="CT168" i="1"/>
  <c r="CR168" i="1"/>
  <c r="CP168" i="1"/>
  <c r="CN168" i="1"/>
  <c r="CL168" i="1"/>
  <c r="CJ168" i="1"/>
  <c r="CH168" i="1"/>
  <c r="CF168" i="1"/>
  <c r="CD168" i="1"/>
  <c r="CB168" i="1"/>
  <c r="BZ168" i="1"/>
  <c r="BX168" i="1"/>
  <c r="BV168" i="1"/>
  <c r="BT168" i="1"/>
  <c r="BR168" i="1"/>
  <c r="BP168" i="1"/>
  <c r="BN168" i="1"/>
  <c r="BL168" i="1"/>
  <c r="BJ168" i="1"/>
  <c r="BH168" i="1"/>
  <c r="BF168" i="1"/>
  <c r="BD168" i="1"/>
  <c r="BB168" i="1"/>
  <c r="AZ168" i="1"/>
  <c r="AX168" i="1"/>
  <c r="AV168" i="1"/>
  <c r="AR168" i="1"/>
  <c r="AP168" i="1"/>
  <c r="AN168" i="1"/>
  <c r="AL168" i="1"/>
  <c r="AJ168" i="1"/>
  <c r="AH168" i="1"/>
  <c r="AF168" i="1"/>
  <c r="AD168" i="1"/>
  <c r="AB168" i="1"/>
  <c r="Z168" i="1"/>
  <c r="X168" i="1"/>
  <c r="V168" i="1"/>
  <c r="T168" i="1"/>
  <c r="R168" i="1"/>
  <c r="P168" i="1"/>
  <c r="N168" i="1"/>
  <c r="EJ167" i="1"/>
  <c r="EJ166" i="1" s="1"/>
  <c r="DY167" i="1"/>
  <c r="DY166" i="1" s="1"/>
  <c r="DW167" i="1"/>
  <c r="DW166" i="1" s="1"/>
  <c r="DQ167" i="1"/>
  <c r="DQ166" i="1" s="1"/>
  <c r="DO167" i="1"/>
  <c r="DO166" i="1" s="1"/>
  <c r="DG167" i="1"/>
  <c r="DG166" i="1" s="1"/>
  <c r="DE167" i="1"/>
  <c r="DE166" i="1" s="1"/>
  <c r="CW167" i="1"/>
  <c r="CW166" i="1" s="1"/>
  <c r="CQ167" i="1"/>
  <c r="CQ166" i="1" s="1"/>
  <c r="CO167" i="1"/>
  <c r="CO166" i="1" s="1"/>
  <c r="CM167" i="1"/>
  <c r="CM166" i="1" s="1"/>
  <c r="CK167" i="1"/>
  <c r="CK166" i="1" s="1"/>
  <c r="CI167" i="1"/>
  <c r="CI166" i="1" s="1"/>
  <c r="CG167" i="1"/>
  <c r="CG166" i="1" s="1"/>
  <c r="CE167" i="1"/>
  <c r="CE166" i="1" s="1"/>
  <c r="BY167" i="1"/>
  <c r="BY166" i="1" s="1"/>
  <c r="BW167" i="1"/>
  <c r="BW166" i="1" s="1"/>
  <c r="BQ167" i="1"/>
  <c r="BQ166" i="1" s="1"/>
  <c r="BO167" i="1"/>
  <c r="BO166" i="1" s="1"/>
  <c r="BM167" i="1"/>
  <c r="BM166" i="1" s="1"/>
  <c r="BK167" i="1"/>
  <c r="BK166" i="1" s="1"/>
  <c r="BI167" i="1"/>
  <c r="BI166" i="1" s="1"/>
  <c r="BG167" i="1"/>
  <c r="BG166" i="1" s="1"/>
  <c r="BE167" i="1"/>
  <c r="BE166" i="1" s="1"/>
  <c r="BC167" i="1"/>
  <c r="BC166" i="1" s="1"/>
  <c r="BA167" i="1"/>
  <c r="BA166" i="1" s="1"/>
  <c r="AY167" i="1"/>
  <c r="AY166" i="1" s="1"/>
  <c r="AW167" i="1"/>
  <c r="AW166" i="1" s="1"/>
  <c r="AU167" i="1"/>
  <c r="AU166" i="1" s="1"/>
  <c r="AS167" i="1"/>
  <c r="AS166" i="1" s="1"/>
  <c r="AQ167" i="1"/>
  <c r="AQ166" i="1" s="1"/>
  <c r="AO167" i="1"/>
  <c r="AO166" i="1" s="1"/>
  <c r="AM167" i="1"/>
  <c r="AM166" i="1" s="1"/>
  <c r="AK167" i="1"/>
  <c r="AK166" i="1" s="1"/>
  <c r="AI167" i="1"/>
  <c r="AI166" i="1" s="1"/>
  <c r="AG167" i="1"/>
  <c r="AG166" i="1" s="1"/>
  <c r="AE167" i="1"/>
  <c r="AE166" i="1" s="1"/>
  <c r="AC167" i="1"/>
  <c r="AC166" i="1" s="1"/>
  <c r="AA167" i="1"/>
  <c r="AA166" i="1" s="1"/>
  <c r="Y167" i="1"/>
  <c r="Y166" i="1" s="1"/>
  <c r="W167" i="1"/>
  <c r="W166" i="1" s="1"/>
  <c r="U167" i="1"/>
  <c r="S167" i="1"/>
  <c r="S166" i="1" s="1"/>
  <c r="Q167" i="1"/>
  <c r="Q166" i="1" s="1"/>
  <c r="O167" i="1"/>
  <c r="O166" i="1" s="1"/>
  <c r="EG166" i="1"/>
  <c r="EF166" i="1"/>
  <c r="EE166" i="1"/>
  <c r="ED166" i="1"/>
  <c r="EC166" i="1"/>
  <c r="EB166" i="1"/>
  <c r="EA166" i="1"/>
  <c r="DZ166" i="1"/>
  <c r="DX166" i="1"/>
  <c r="DV166" i="1"/>
  <c r="DU166" i="1"/>
  <c r="DT166" i="1"/>
  <c r="DS166" i="1"/>
  <c r="DR166" i="1"/>
  <c r="DP166" i="1"/>
  <c r="DN166" i="1"/>
  <c r="DL166" i="1"/>
  <c r="DJ166" i="1"/>
  <c r="DH166" i="1"/>
  <c r="DF166" i="1"/>
  <c r="DD166" i="1"/>
  <c r="DB166" i="1"/>
  <c r="CZ166" i="1"/>
  <c r="CX166" i="1"/>
  <c r="CV166" i="1"/>
  <c r="CT166" i="1"/>
  <c r="CR166" i="1"/>
  <c r="CP166" i="1"/>
  <c r="CN166" i="1"/>
  <c r="CL166" i="1"/>
  <c r="CJ166" i="1"/>
  <c r="CH166" i="1"/>
  <c r="CF166" i="1"/>
  <c r="CD166" i="1"/>
  <c r="CB166" i="1"/>
  <c r="BZ166" i="1"/>
  <c r="BX166" i="1"/>
  <c r="BV166" i="1"/>
  <c r="BT166" i="1"/>
  <c r="BR166" i="1"/>
  <c r="BP166" i="1"/>
  <c r="BN166" i="1"/>
  <c r="BL166" i="1"/>
  <c r="BJ166" i="1"/>
  <c r="BH166" i="1"/>
  <c r="BF166" i="1"/>
  <c r="BD166" i="1"/>
  <c r="BB166" i="1"/>
  <c r="AZ166" i="1"/>
  <c r="AX166" i="1"/>
  <c r="AV166" i="1"/>
  <c r="AT166" i="1"/>
  <c r="AR166" i="1"/>
  <c r="AP166" i="1"/>
  <c r="AN166" i="1"/>
  <c r="AL166" i="1"/>
  <c r="AJ166" i="1"/>
  <c r="AH166" i="1"/>
  <c r="AF166" i="1"/>
  <c r="AD166" i="1"/>
  <c r="AB166" i="1"/>
  <c r="Z166" i="1"/>
  <c r="X166" i="1"/>
  <c r="V166" i="1"/>
  <c r="U166" i="1"/>
  <c r="T166" i="1"/>
  <c r="R166" i="1"/>
  <c r="P166" i="1"/>
  <c r="N166" i="1"/>
  <c r="EJ165" i="1"/>
  <c r="EJ164" i="1" s="1"/>
  <c r="DY165" i="1"/>
  <c r="DY164" i="1" s="1"/>
  <c r="DW165" i="1"/>
  <c r="DW164" i="1" s="1"/>
  <c r="DQ165" i="1"/>
  <c r="DQ164" i="1" s="1"/>
  <c r="DO165" i="1"/>
  <c r="DO164" i="1" s="1"/>
  <c r="DG165" i="1"/>
  <c r="DG164" i="1" s="1"/>
  <c r="DE165" i="1"/>
  <c r="DE164" i="1" s="1"/>
  <c r="CW165" i="1"/>
  <c r="CW164" i="1" s="1"/>
  <c r="CQ165" i="1"/>
  <c r="CQ164" i="1" s="1"/>
  <c r="CO165" i="1"/>
  <c r="CO164" i="1" s="1"/>
  <c r="CM165" i="1"/>
  <c r="CM164" i="1" s="1"/>
  <c r="CK165" i="1"/>
  <c r="CK164" i="1" s="1"/>
  <c r="CI165" i="1"/>
  <c r="CI164" i="1" s="1"/>
  <c r="CG165" i="1"/>
  <c r="CG164" i="1" s="1"/>
  <c r="CE165" i="1"/>
  <c r="BY165" i="1"/>
  <c r="BY164" i="1" s="1"/>
  <c r="BW165" i="1"/>
  <c r="BW164" i="1" s="1"/>
  <c r="BQ165" i="1"/>
  <c r="BQ164" i="1" s="1"/>
  <c r="BO165" i="1"/>
  <c r="BO164" i="1" s="1"/>
  <c r="BM165" i="1"/>
  <c r="BM164" i="1" s="1"/>
  <c r="BK165" i="1"/>
  <c r="BK164" i="1" s="1"/>
  <c r="BI165" i="1"/>
  <c r="BI164" i="1" s="1"/>
  <c r="BG165" i="1"/>
  <c r="BG164" i="1" s="1"/>
  <c r="BE165" i="1"/>
  <c r="BE164" i="1" s="1"/>
  <c r="BC165" i="1"/>
  <c r="BC164" i="1" s="1"/>
  <c r="BA165" i="1"/>
  <c r="BA164" i="1" s="1"/>
  <c r="AY165" i="1"/>
  <c r="AY164" i="1" s="1"/>
  <c r="AW165" i="1"/>
  <c r="AW164" i="1" s="1"/>
  <c r="AU165" i="1"/>
  <c r="AU164" i="1" s="1"/>
  <c r="AS165" i="1"/>
  <c r="AS164" i="1" s="1"/>
  <c r="AQ165" i="1"/>
  <c r="AQ164" i="1" s="1"/>
  <c r="AO165" i="1"/>
  <c r="AO164" i="1" s="1"/>
  <c r="AM165" i="1"/>
  <c r="AM164" i="1" s="1"/>
  <c r="AK165" i="1"/>
  <c r="AK164" i="1" s="1"/>
  <c r="AI165" i="1"/>
  <c r="AI164" i="1" s="1"/>
  <c r="AG165" i="1"/>
  <c r="AG164" i="1" s="1"/>
  <c r="AE165" i="1"/>
  <c r="AE164" i="1" s="1"/>
  <c r="AC165" i="1"/>
  <c r="AC164" i="1" s="1"/>
  <c r="AA165" i="1"/>
  <c r="AA164" i="1" s="1"/>
  <c r="Y165" i="1"/>
  <c r="Y164" i="1" s="1"/>
  <c r="W165" i="1"/>
  <c r="W164" i="1" s="1"/>
  <c r="U165" i="1"/>
  <c r="U164" i="1" s="1"/>
  <c r="S165" i="1"/>
  <c r="S164" i="1" s="1"/>
  <c r="Q165" i="1"/>
  <c r="Q164" i="1" s="1"/>
  <c r="O165" i="1"/>
  <c r="O164" i="1" s="1"/>
  <c r="EG164" i="1"/>
  <c r="EF164" i="1"/>
  <c r="EE164" i="1"/>
  <c r="ED164" i="1"/>
  <c r="EC164" i="1"/>
  <c r="EB164" i="1"/>
  <c r="EA164" i="1"/>
  <c r="DZ164" i="1"/>
  <c r="DX164" i="1"/>
  <c r="DV164" i="1"/>
  <c r="DU164" i="1"/>
  <c r="DT164" i="1"/>
  <c r="DS164" i="1"/>
  <c r="DR164" i="1"/>
  <c r="DP164" i="1"/>
  <c r="DN164" i="1"/>
  <c r="DL164" i="1"/>
  <c r="DJ164" i="1"/>
  <c r="DH164" i="1"/>
  <c r="DF164" i="1"/>
  <c r="DD164" i="1"/>
  <c r="DB164" i="1"/>
  <c r="CZ164" i="1"/>
  <c r="CX164" i="1"/>
  <c r="CV164" i="1"/>
  <c r="CT164" i="1"/>
  <c r="CR164" i="1"/>
  <c r="CP164" i="1"/>
  <c r="CN164" i="1"/>
  <c r="CL164" i="1"/>
  <c r="CJ164" i="1"/>
  <c r="CH164" i="1"/>
  <c r="CF164" i="1"/>
  <c r="CE164" i="1"/>
  <c r="CD164" i="1"/>
  <c r="CB164" i="1"/>
  <c r="BZ164" i="1"/>
  <c r="BX164" i="1"/>
  <c r="BV164" i="1"/>
  <c r="BT164" i="1"/>
  <c r="BR164" i="1"/>
  <c r="BP164" i="1"/>
  <c r="BN164" i="1"/>
  <c r="BL164" i="1"/>
  <c r="BJ164" i="1"/>
  <c r="BH164" i="1"/>
  <c r="BF164" i="1"/>
  <c r="BD164" i="1"/>
  <c r="BB164" i="1"/>
  <c r="AZ164" i="1"/>
  <c r="AX164" i="1"/>
  <c r="AV164" i="1"/>
  <c r="AT164" i="1"/>
  <c r="AR164" i="1"/>
  <c r="AP164" i="1"/>
  <c r="AN164" i="1"/>
  <c r="AL164" i="1"/>
  <c r="AJ164" i="1"/>
  <c r="AH164" i="1"/>
  <c r="AF164" i="1"/>
  <c r="AD164" i="1"/>
  <c r="AB164" i="1"/>
  <c r="Z164" i="1"/>
  <c r="X164" i="1"/>
  <c r="V164" i="1"/>
  <c r="T164" i="1"/>
  <c r="R164" i="1"/>
  <c r="P164" i="1"/>
  <c r="N164" i="1"/>
  <c r="EJ163" i="1"/>
  <c r="EJ162" i="1" s="1"/>
  <c r="EI163" i="1"/>
  <c r="EI162" i="1" s="1"/>
  <c r="EI255" i="1" s="1"/>
  <c r="DY163" i="1"/>
  <c r="DY162" i="1" s="1"/>
  <c r="DW163" i="1"/>
  <c r="DW162" i="1" s="1"/>
  <c r="DQ163" i="1"/>
  <c r="DQ162" i="1" s="1"/>
  <c r="DO163" i="1"/>
  <c r="DO162" i="1" s="1"/>
  <c r="DG163" i="1"/>
  <c r="DG162" i="1" s="1"/>
  <c r="DE163" i="1"/>
  <c r="DE162" i="1" s="1"/>
  <c r="CW163" i="1"/>
  <c r="CW162" i="1" s="1"/>
  <c r="CQ163" i="1"/>
  <c r="CQ162" i="1" s="1"/>
  <c r="CO163" i="1"/>
  <c r="CO162" i="1" s="1"/>
  <c r="CM163" i="1"/>
  <c r="CM162" i="1" s="1"/>
  <c r="CK163" i="1"/>
  <c r="CI163" i="1"/>
  <c r="CI162" i="1" s="1"/>
  <c r="CG163" i="1"/>
  <c r="CG162" i="1" s="1"/>
  <c r="CE163" i="1"/>
  <c r="CE162" i="1" s="1"/>
  <c r="BY163" i="1"/>
  <c r="BW163" i="1"/>
  <c r="BW162" i="1" s="1"/>
  <c r="BQ163" i="1"/>
  <c r="BQ162" i="1" s="1"/>
  <c r="BO163" i="1"/>
  <c r="BO162" i="1" s="1"/>
  <c r="BM163" i="1"/>
  <c r="BM162" i="1" s="1"/>
  <c r="BK163" i="1"/>
  <c r="BK162" i="1" s="1"/>
  <c r="BI163" i="1"/>
  <c r="BI162" i="1" s="1"/>
  <c r="BG163" i="1"/>
  <c r="BG162" i="1" s="1"/>
  <c r="BE163" i="1"/>
  <c r="BE162" i="1" s="1"/>
  <c r="BC163" i="1"/>
  <c r="BC162" i="1" s="1"/>
  <c r="BA163" i="1"/>
  <c r="BA162" i="1" s="1"/>
  <c r="AY163" i="1"/>
  <c r="AY162" i="1" s="1"/>
  <c r="AW163" i="1"/>
  <c r="AW162" i="1" s="1"/>
  <c r="AU163" i="1"/>
  <c r="AU162" i="1" s="1"/>
  <c r="AS163" i="1"/>
  <c r="AS162" i="1" s="1"/>
  <c r="AQ163" i="1"/>
  <c r="AQ162" i="1" s="1"/>
  <c r="AO163" i="1"/>
  <c r="AO162" i="1" s="1"/>
  <c r="AM163" i="1"/>
  <c r="AM162" i="1" s="1"/>
  <c r="AK163" i="1"/>
  <c r="AK162" i="1" s="1"/>
  <c r="AI163" i="1"/>
  <c r="AI162" i="1" s="1"/>
  <c r="AG163" i="1"/>
  <c r="AG162" i="1" s="1"/>
  <c r="AE163" i="1"/>
  <c r="AE162" i="1" s="1"/>
  <c r="AC163" i="1"/>
  <c r="AC162" i="1" s="1"/>
  <c r="AA163" i="1"/>
  <c r="AA162" i="1" s="1"/>
  <c r="Y163" i="1"/>
  <c r="Y162" i="1" s="1"/>
  <c r="W163" i="1"/>
  <c r="W162" i="1" s="1"/>
  <c r="U163" i="1"/>
  <c r="U162" i="1" s="1"/>
  <c r="S163" i="1"/>
  <c r="S162" i="1" s="1"/>
  <c r="Q163" i="1"/>
  <c r="O163" i="1"/>
  <c r="O162" i="1" s="1"/>
  <c r="EH162" i="1"/>
  <c r="EH255" i="1" s="1"/>
  <c r="EG162" i="1"/>
  <c r="EF162" i="1"/>
  <c r="EE162" i="1"/>
  <c r="ED162" i="1"/>
  <c r="EC162" i="1"/>
  <c r="EB162" i="1"/>
  <c r="EA162" i="1"/>
  <c r="DZ162" i="1"/>
  <c r="DX162" i="1"/>
  <c r="DV162" i="1"/>
  <c r="DU162" i="1"/>
  <c r="DT162" i="1"/>
  <c r="DS162" i="1"/>
  <c r="DR162" i="1"/>
  <c r="DP162" i="1"/>
  <c r="DN162" i="1"/>
  <c r="DL162" i="1"/>
  <c r="DJ162" i="1"/>
  <c r="DH162" i="1"/>
  <c r="DF162" i="1"/>
  <c r="DD162" i="1"/>
  <c r="DB162" i="1"/>
  <c r="CZ162" i="1"/>
  <c r="CX162" i="1"/>
  <c r="CV162" i="1"/>
  <c r="CT162" i="1"/>
  <c r="CR162" i="1"/>
  <c r="CP162" i="1"/>
  <c r="CN162" i="1"/>
  <c r="CL162" i="1"/>
  <c r="CK162" i="1"/>
  <c r="CJ162" i="1"/>
  <c r="CH162" i="1"/>
  <c r="CF162" i="1"/>
  <c r="CD162" i="1"/>
  <c r="CB162" i="1"/>
  <c r="BZ162" i="1"/>
  <c r="BY162" i="1"/>
  <c r="BX162" i="1"/>
  <c r="BV162" i="1"/>
  <c r="BT162" i="1"/>
  <c r="BR162" i="1"/>
  <c r="BP162" i="1"/>
  <c r="BN162" i="1"/>
  <c r="BL162" i="1"/>
  <c r="BJ162" i="1"/>
  <c r="BH162" i="1"/>
  <c r="BF162" i="1"/>
  <c r="BD162" i="1"/>
  <c r="BB162" i="1"/>
  <c r="AZ162" i="1"/>
  <c r="AX162" i="1"/>
  <c r="AV162" i="1"/>
  <c r="AT162" i="1"/>
  <c r="AR162" i="1"/>
  <c r="AP162" i="1"/>
  <c r="AN162" i="1"/>
  <c r="AL162" i="1"/>
  <c r="AJ162" i="1"/>
  <c r="AH162" i="1"/>
  <c r="AF162" i="1"/>
  <c r="AD162" i="1"/>
  <c r="AB162" i="1"/>
  <c r="Z162" i="1"/>
  <c r="X162" i="1"/>
  <c r="V162" i="1"/>
  <c r="T162" i="1"/>
  <c r="R162" i="1"/>
  <c r="Q162" i="1"/>
  <c r="P162" i="1"/>
  <c r="N162" i="1"/>
  <c r="EJ161" i="1"/>
  <c r="DY161" i="1"/>
  <c r="DW161" i="1"/>
  <c r="DQ161" i="1"/>
  <c r="DO161" i="1"/>
  <c r="DG161" i="1"/>
  <c r="DE161" i="1"/>
  <c r="CW161" i="1"/>
  <c r="CQ161" i="1"/>
  <c r="CO161" i="1"/>
  <c r="CM161" i="1"/>
  <c r="CK161" i="1"/>
  <c r="CI161" i="1"/>
  <c r="CG161" i="1"/>
  <c r="CE161" i="1"/>
  <c r="BY161" i="1"/>
  <c r="BW161" i="1"/>
  <c r="BQ161" i="1"/>
  <c r="BO161" i="1"/>
  <c r="BM161" i="1"/>
  <c r="BK161" i="1"/>
  <c r="BI161" i="1"/>
  <c r="BG161" i="1"/>
  <c r="BE161" i="1"/>
  <c r="BC161" i="1"/>
  <c r="BA161" i="1"/>
  <c r="AY161" i="1"/>
  <c r="AW161" i="1"/>
  <c r="AU161" i="1"/>
  <c r="AS161" i="1"/>
  <c r="AQ161" i="1"/>
  <c r="AO161" i="1"/>
  <c r="AM161" i="1"/>
  <c r="AK161" i="1"/>
  <c r="AI161" i="1"/>
  <c r="AG161" i="1"/>
  <c r="AE161" i="1"/>
  <c r="AC161" i="1"/>
  <c r="AA161" i="1"/>
  <c r="Y161" i="1"/>
  <c r="W161" i="1"/>
  <c r="U161" i="1"/>
  <c r="S161" i="1"/>
  <c r="Q161" i="1"/>
  <c r="O161" i="1"/>
  <c r="EJ160" i="1"/>
  <c r="DY160" i="1"/>
  <c r="DW160" i="1"/>
  <c r="DQ160" i="1"/>
  <c r="DO160" i="1"/>
  <c r="DG160" i="1"/>
  <c r="DE160" i="1"/>
  <c r="CW160" i="1"/>
  <c r="CQ160" i="1"/>
  <c r="CO160" i="1"/>
  <c r="CM160" i="1"/>
  <c r="CK160" i="1"/>
  <c r="CI160" i="1"/>
  <c r="CG160" i="1"/>
  <c r="CE160" i="1"/>
  <c r="BY160" i="1"/>
  <c r="BW160" i="1"/>
  <c r="BQ160" i="1"/>
  <c r="BO160" i="1"/>
  <c r="BM160" i="1"/>
  <c r="BK160" i="1"/>
  <c r="BI160" i="1"/>
  <c r="BG160" i="1"/>
  <c r="BE160" i="1"/>
  <c r="BC160" i="1"/>
  <c r="BA160" i="1"/>
  <c r="AY160" i="1"/>
  <c r="AW160" i="1"/>
  <c r="AU160" i="1"/>
  <c r="AS160" i="1"/>
  <c r="AQ160" i="1"/>
  <c r="AO160" i="1"/>
  <c r="AM160" i="1"/>
  <c r="AK160" i="1"/>
  <c r="AI160" i="1"/>
  <c r="AG160" i="1"/>
  <c r="AE160" i="1"/>
  <c r="AC160" i="1"/>
  <c r="AA160" i="1"/>
  <c r="Y160" i="1"/>
  <c r="W160" i="1"/>
  <c r="U160" i="1"/>
  <c r="S160" i="1"/>
  <c r="Q160" i="1"/>
  <c r="O160" i="1"/>
  <c r="EJ159" i="1"/>
  <c r="DY159" i="1"/>
  <c r="DW159" i="1"/>
  <c r="DQ159" i="1"/>
  <c r="DO159" i="1"/>
  <c r="DG159" i="1"/>
  <c r="DE159" i="1"/>
  <c r="CW159" i="1"/>
  <c r="CQ159" i="1"/>
  <c r="CO159" i="1"/>
  <c r="CM159" i="1"/>
  <c r="CK159" i="1"/>
  <c r="CI159" i="1"/>
  <c r="CG159" i="1"/>
  <c r="CE159" i="1"/>
  <c r="BY159" i="1"/>
  <c r="BW159" i="1"/>
  <c r="BQ159" i="1"/>
  <c r="BO159" i="1"/>
  <c r="BM159" i="1"/>
  <c r="BK159" i="1"/>
  <c r="BI159" i="1"/>
  <c r="BG159" i="1"/>
  <c r="BE159" i="1"/>
  <c r="BC159" i="1"/>
  <c r="BA159" i="1"/>
  <c r="AY159" i="1"/>
  <c r="AW159" i="1"/>
  <c r="AU159" i="1"/>
  <c r="AS159" i="1"/>
  <c r="AQ159" i="1"/>
  <c r="AO159" i="1"/>
  <c r="AM159" i="1"/>
  <c r="AK159" i="1"/>
  <c r="AI159" i="1"/>
  <c r="AG159" i="1"/>
  <c r="AE159" i="1"/>
  <c r="AC159" i="1"/>
  <c r="AA159" i="1"/>
  <c r="Y159" i="1"/>
  <c r="W159" i="1"/>
  <c r="U159" i="1"/>
  <c r="S159" i="1"/>
  <c r="Q159" i="1"/>
  <c r="O159" i="1"/>
  <c r="EG158" i="1"/>
  <c r="EF158" i="1"/>
  <c r="EE158" i="1"/>
  <c r="ED158" i="1"/>
  <c r="EC158" i="1"/>
  <c r="EB158" i="1"/>
  <c r="EA158" i="1"/>
  <c r="DZ158" i="1"/>
  <c r="DX158" i="1"/>
  <c r="DV158" i="1"/>
  <c r="DU158" i="1"/>
  <c r="DT158" i="1"/>
  <c r="DS158" i="1"/>
  <c r="DR158" i="1"/>
  <c r="DP158" i="1"/>
  <c r="DN158" i="1"/>
  <c r="DL158" i="1"/>
  <c r="DJ158" i="1"/>
  <c r="DH158" i="1"/>
  <c r="DF158" i="1"/>
  <c r="DD158" i="1"/>
  <c r="DB158" i="1"/>
  <c r="CZ158" i="1"/>
  <c r="CX158" i="1"/>
  <c r="CV158" i="1"/>
  <c r="CT158" i="1"/>
  <c r="CR158" i="1"/>
  <c r="CP158" i="1"/>
  <c r="CN158" i="1"/>
  <c r="CL158" i="1"/>
  <c r="CJ158" i="1"/>
  <c r="CH158" i="1"/>
  <c r="CF158" i="1"/>
  <c r="CD158" i="1"/>
  <c r="CB158" i="1"/>
  <c r="BZ158" i="1"/>
  <c r="BX158" i="1"/>
  <c r="BV158" i="1"/>
  <c r="BT158" i="1"/>
  <c r="BR158" i="1"/>
  <c r="BP158" i="1"/>
  <c r="BN158" i="1"/>
  <c r="BL158" i="1"/>
  <c r="BJ158" i="1"/>
  <c r="BH158" i="1"/>
  <c r="BF158" i="1"/>
  <c r="BD158" i="1"/>
  <c r="BB158" i="1"/>
  <c r="AZ158" i="1"/>
  <c r="AX158" i="1"/>
  <c r="AV158" i="1"/>
  <c r="AT158" i="1"/>
  <c r="AR158" i="1"/>
  <c r="AP158" i="1"/>
  <c r="AN158" i="1"/>
  <c r="AL158" i="1"/>
  <c r="AJ158" i="1"/>
  <c r="AH158" i="1"/>
  <c r="AF158" i="1"/>
  <c r="AD158" i="1"/>
  <c r="AB158" i="1"/>
  <c r="Z158" i="1"/>
  <c r="X158" i="1"/>
  <c r="V158" i="1"/>
  <c r="T158" i="1"/>
  <c r="R158" i="1"/>
  <c r="P158" i="1"/>
  <c r="N158" i="1"/>
  <c r="EJ157" i="1"/>
  <c r="EJ156" i="1" s="1"/>
  <c r="DY157" i="1"/>
  <c r="DY156" i="1" s="1"/>
  <c r="DW157" i="1"/>
  <c r="DW156" i="1" s="1"/>
  <c r="DQ157" i="1"/>
  <c r="DQ156" i="1" s="1"/>
  <c r="DO157" i="1"/>
  <c r="DO156" i="1" s="1"/>
  <c r="DG157" i="1"/>
  <c r="DG156" i="1" s="1"/>
  <c r="DE157" i="1"/>
  <c r="DE156" i="1" s="1"/>
  <c r="CW157" i="1"/>
  <c r="CW156" i="1" s="1"/>
  <c r="CQ157" i="1"/>
  <c r="CQ156" i="1" s="1"/>
  <c r="CO157" i="1"/>
  <c r="CO156" i="1" s="1"/>
  <c r="CM157" i="1"/>
  <c r="CM156" i="1" s="1"/>
  <c r="CK157" i="1"/>
  <c r="CK156" i="1" s="1"/>
  <c r="CI157" i="1"/>
  <c r="CI156" i="1" s="1"/>
  <c r="CG157" i="1"/>
  <c r="CG156" i="1" s="1"/>
  <c r="CE157" i="1"/>
  <c r="CE156" i="1" s="1"/>
  <c r="BY157" i="1"/>
  <c r="BY156" i="1" s="1"/>
  <c r="BW157" i="1"/>
  <c r="BW156" i="1" s="1"/>
  <c r="BQ157" i="1"/>
  <c r="BQ156" i="1" s="1"/>
  <c r="BO157" i="1"/>
  <c r="BO156" i="1" s="1"/>
  <c r="BM157" i="1"/>
  <c r="BM156" i="1" s="1"/>
  <c r="BK157" i="1"/>
  <c r="BK156" i="1" s="1"/>
  <c r="BI157" i="1"/>
  <c r="BI156" i="1" s="1"/>
  <c r="BG157" i="1"/>
  <c r="BG156" i="1" s="1"/>
  <c r="BE157" i="1"/>
  <c r="BE156" i="1" s="1"/>
  <c r="BC157" i="1"/>
  <c r="BC156" i="1" s="1"/>
  <c r="BA157" i="1"/>
  <c r="BA156" i="1" s="1"/>
  <c r="AY157" i="1"/>
  <c r="AY156" i="1" s="1"/>
  <c r="AW157" i="1"/>
  <c r="AW156" i="1" s="1"/>
  <c r="AU157" i="1"/>
  <c r="AU156" i="1" s="1"/>
  <c r="AS157" i="1"/>
  <c r="AS156" i="1" s="1"/>
  <c r="AQ157" i="1"/>
  <c r="AQ156" i="1" s="1"/>
  <c r="AO157" i="1"/>
  <c r="AO156" i="1" s="1"/>
  <c r="AM157" i="1"/>
  <c r="AM156" i="1" s="1"/>
  <c r="AK157" i="1"/>
  <c r="AK156" i="1" s="1"/>
  <c r="AI157" i="1"/>
  <c r="AI156" i="1" s="1"/>
  <c r="AG157" i="1"/>
  <c r="AG156" i="1" s="1"/>
  <c r="AE157" i="1"/>
  <c r="AE156" i="1" s="1"/>
  <c r="AC157" i="1"/>
  <c r="AC156" i="1" s="1"/>
  <c r="AA157" i="1"/>
  <c r="AA156" i="1" s="1"/>
  <c r="Y157" i="1"/>
  <c r="Y156" i="1" s="1"/>
  <c r="W157" i="1"/>
  <c r="W156" i="1" s="1"/>
  <c r="U157" i="1"/>
  <c r="U156" i="1" s="1"/>
  <c r="S157" i="1"/>
  <c r="Q157" i="1"/>
  <c r="Q156" i="1" s="1"/>
  <c r="O157" i="1"/>
  <c r="O156" i="1" s="1"/>
  <c r="EG156" i="1"/>
  <c r="EF156" i="1"/>
  <c r="EE156" i="1"/>
  <c r="ED156" i="1"/>
  <c r="EC156" i="1"/>
  <c r="EB156" i="1"/>
  <c r="EA156" i="1"/>
  <c r="DZ156" i="1"/>
  <c r="DX156" i="1"/>
  <c r="DV156" i="1"/>
  <c r="DU156" i="1"/>
  <c r="DT156" i="1"/>
  <c r="DS156" i="1"/>
  <c r="DR156" i="1"/>
  <c r="DP156" i="1"/>
  <c r="DN156" i="1"/>
  <c r="DL156" i="1"/>
  <c r="DJ156" i="1"/>
  <c r="DH156" i="1"/>
  <c r="DF156" i="1"/>
  <c r="DD156" i="1"/>
  <c r="DB156" i="1"/>
  <c r="CZ156" i="1"/>
  <c r="CX156" i="1"/>
  <c r="CV156" i="1"/>
  <c r="CT156" i="1"/>
  <c r="CR156" i="1"/>
  <c r="CP156" i="1"/>
  <c r="CN156" i="1"/>
  <c r="CL156" i="1"/>
  <c r="CJ156" i="1"/>
  <c r="CH156" i="1"/>
  <c r="CF156" i="1"/>
  <c r="CD156" i="1"/>
  <c r="CB156" i="1"/>
  <c r="BZ156" i="1"/>
  <c r="BX156" i="1"/>
  <c r="BV156" i="1"/>
  <c r="BT156" i="1"/>
  <c r="BR156" i="1"/>
  <c r="BP156" i="1"/>
  <c r="BN156" i="1"/>
  <c r="BL156" i="1"/>
  <c r="BJ156" i="1"/>
  <c r="BH156" i="1"/>
  <c r="BF156" i="1"/>
  <c r="BD156" i="1"/>
  <c r="BB156" i="1"/>
  <c r="AZ156" i="1"/>
  <c r="AX156" i="1"/>
  <c r="AV156" i="1"/>
  <c r="AT156" i="1"/>
  <c r="AR156" i="1"/>
  <c r="AP156" i="1"/>
  <c r="AN156" i="1"/>
  <c r="AL156" i="1"/>
  <c r="AJ156" i="1"/>
  <c r="AH156" i="1"/>
  <c r="AF156" i="1"/>
  <c r="AD156" i="1"/>
  <c r="AB156" i="1"/>
  <c r="Z156" i="1"/>
  <c r="X156" i="1"/>
  <c r="V156" i="1"/>
  <c r="T156" i="1"/>
  <c r="R156" i="1"/>
  <c r="P156" i="1"/>
  <c r="N156" i="1"/>
  <c r="EJ155" i="1"/>
  <c r="EJ154" i="1" s="1"/>
  <c r="DY155" i="1"/>
  <c r="DY154" i="1" s="1"/>
  <c r="DW155" i="1"/>
  <c r="DW154" i="1" s="1"/>
  <c r="DQ155" i="1"/>
  <c r="DQ154" i="1" s="1"/>
  <c r="DO155" i="1"/>
  <c r="DO154" i="1" s="1"/>
  <c r="DG155" i="1"/>
  <c r="DG154" i="1" s="1"/>
  <c r="DE155" i="1"/>
  <c r="CW155" i="1"/>
  <c r="CW154" i="1" s="1"/>
  <c r="CQ155" i="1"/>
  <c r="CQ154" i="1" s="1"/>
  <c r="CO155" i="1"/>
  <c r="CO154" i="1" s="1"/>
  <c r="CM155" i="1"/>
  <c r="CM154" i="1" s="1"/>
  <c r="CK155" i="1"/>
  <c r="CK154" i="1" s="1"/>
  <c r="CI155" i="1"/>
  <c r="CI154" i="1" s="1"/>
  <c r="CG155" i="1"/>
  <c r="CG154" i="1" s="1"/>
  <c r="CE155" i="1"/>
  <c r="CE154" i="1" s="1"/>
  <c r="BY155" i="1"/>
  <c r="BY154" i="1" s="1"/>
  <c r="BW155" i="1"/>
  <c r="BW154" i="1" s="1"/>
  <c r="BQ155" i="1"/>
  <c r="BQ154" i="1" s="1"/>
  <c r="BO155" i="1"/>
  <c r="BO154" i="1" s="1"/>
  <c r="BM155" i="1"/>
  <c r="BM154" i="1" s="1"/>
  <c r="BK155" i="1"/>
  <c r="BK154" i="1" s="1"/>
  <c r="BI155" i="1"/>
  <c r="BI154" i="1" s="1"/>
  <c r="BG155" i="1"/>
  <c r="BG154" i="1" s="1"/>
  <c r="BE155" i="1"/>
  <c r="BE154" i="1" s="1"/>
  <c r="BC155" i="1"/>
  <c r="BC154" i="1" s="1"/>
  <c r="BA155" i="1"/>
  <c r="BA154" i="1" s="1"/>
  <c r="AY155" i="1"/>
  <c r="AY154" i="1" s="1"/>
  <c r="AW155" i="1"/>
  <c r="AW154" i="1" s="1"/>
  <c r="AU155" i="1"/>
  <c r="AU154" i="1" s="1"/>
  <c r="AS155" i="1"/>
  <c r="AS154" i="1" s="1"/>
  <c r="AQ155" i="1"/>
  <c r="AQ154" i="1" s="1"/>
  <c r="AO155" i="1"/>
  <c r="AO154" i="1" s="1"/>
  <c r="AM155" i="1"/>
  <c r="AM154" i="1" s="1"/>
  <c r="AK155" i="1"/>
  <c r="AK154" i="1" s="1"/>
  <c r="AI155" i="1"/>
  <c r="AI154" i="1" s="1"/>
  <c r="AG155" i="1"/>
  <c r="AG154" i="1" s="1"/>
  <c r="AE155" i="1"/>
  <c r="AE154" i="1" s="1"/>
  <c r="AC155" i="1"/>
  <c r="AC154" i="1" s="1"/>
  <c r="AA155" i="1"/>
  <c r="AA154" i="1" s="1"/>
  <c r="Y155" i="1"/>
  <c r="Y154" i="1" s="1"/>
  <c r="W155" i="1"/>
  <c r="W154" i="1" s="1"/>
  <c r="U155" i="1"/>
  <c r="U154" i="1" s="1"/>
  <c r="S155" i="1"/>
  <c r="S154" i="1" s="1"/>
  <c r="Q155" i="1"/>
  <c r="Q154" i="1" s="1"/>
  <c r="O155" i="1"/>
  <c r="O154" i="1" s="1"/>
  <c r="EG154" i="1"/>
  <c r="EF154" i="1"/>
  <c r="EE154" i="1"/>
  <c r="ED154" i="1"/>
  <c r="EC154" i="1"/>
  <c r="EB154" i="1"/>
  <c r="EA154" i="1"/>
  <c r="DZ154" i="1"/>
  <c r="DX154" i="1"/>
  <c r="DV154" i="1"/>
  <c r="DU154" i="1"/>
  <c r="DT154" i="1"/>
  <c r="DS154" i="1"/>
  <c r="DR154" i="1"/>
  <c r="DP154" i="1"/>
  <c r="DN154" i="1"/>
  <c r="DL154" i="1"/>
  <c r="DJ154" i="1"/>
  <c r="DH154" i="1"/>
  <c r="DF154" i="1"/>
  <c r="DE154" i="1"/>
  <c r="DD154" i="1"/>
  <c r="DB154" i="1"/>
  <c r="CZ154" i="1"/>
  <c r="CX154" i="1"/>
  <c r="CV154" i="1"/>
  <c r="CT154" i="1"/>
  <c r="CR154" i="1"/>
  <c r="CP154" i="1"/>
  <c r="CN154" i="1"/>
  <c r="CL154" i="1"/>
  <c r="CJ154" i="1"/>
  <c r="CH154" i="1"/>
  <c r="CF154" i="1"/>
  <c r="CD154" i="1"/>
  <c r="CB154" i="1"/>
  <c r="BZ154" i="1"/>
  <c r="BX154" i="1"/>
  <c r="BV154" i="1"/>
  <c r="BT154" i="1"/>
  <c r="BR154" i="1"/>
  <c r="BP154" i="1"/>
  <c r="BN154" i="1"/>
  <c r="BL154" i="1"/>
  <c r="BJ154" i="1"/>
  <c r="BH154" i="1"/>
  <c r="BF154" i="1"/>
  <c r="BD154" i="1"/>
  <c r="BB154" i="1"/>
  <c r="AZ154" i="1"/>
  <c r="AX154" i="1"/>
  <c r="AV154" i="1"/>
  <c r="AT154" i="1"/>
  <c r="AR154" i="1"/>
  <c r="AP154" i="1"/>
  <c r="AN154" i="1"/>
  <c r="AL154" i="1"/>
  <c r="AJ154" i="1"/>
  <c r="AH154" i="1"/>
  <c r="AF154" i="1"/>
  <c r="AD154" i="1"/>
  <c r="AB154" i="1"/>
  <c r="Z154" i="1"/>
  <c r="X154" i="1"/>
  <c r="V154" i="1"/>
  <c r="T154" i="1"/>
  <c r="R154" i="1"/>
  <c r="P154" i="1"/>
  <c r="N154" i="1"/>
  <c r="EJ153" i="1"/>
  <c r="DY153" i="1"/>
  <c r="DW153" i="1"/>
  <c r="DQ153" i="1"/>
  <c r="DO153" i="1"/>
  <c r="DG153" i="1"/>
  <c r="DE153" i="1"/>
  <c r="CW153" i="1"/>
  <c r="CQ153" i="1"/>
  <c r="CO153" i="1"/>
  <c r="CM153" i="1"/>
  <c r="CK153" i="1"/>
  <c r="CI153" i="1"/>
  <c r="CG153" i="1"/>
  <c r="CE153" i="1"/>
  <c r="BY153" i="1"/>
  <c r="BW153" i="1"/>
  <c r="BQ153" i="1"/>
  <c r="BO153" i="1"/>
  <c r="BM153" i="1"/>
  <c r="BK153" i="1"/>
  <c r="BI153" i="1"/>
  <c r="BG153" i="1"/>
  <c r="BE153" i="1"/>
  <c r="BC153" i="1"/>
  <c r="BA153" i="1"/>
  <c r="AY153" i="1"/>
  <c r="AW153" i="1"/>
  <c r="AU153" i="1"/>
  <c r="AS153" i="1"/>
  <c r="AQ153" i="1"/>
  <c r="AO153" i="1"/>
  <c r="AM153" i="1"/>
  <c r="AK153" i="1"/>
  <c r="AI153" i="1"/>
  <c r="AG153" i="1"/>
  <c r="AE153" i="1"/>
  <c r="AC153" i="1"/>
  <c r="AA153" i="1"/>
  <c r="Y153" i="1"/>
  <c r="W153" i="1"/>
  <c r="U153" i="1"/>
  <c r="S153" i="1"/>
  <c r="Q153" i="1"/>
  <c r="O153" i="1"/>
  <c r="EJ152" i="1"/>
  <c r="DY152" i="1"/>
  <c r="DW152" i="1"/>
  <c r="DQ152" i="1"/>
  <c r="DO152" i="1"/>
  <c r="DG152" i="1"/>
  <c r="DE152" i="1"/>
  <c r="CW152" i="1"/>
  <c r="CQ152" i="1"/>
  <c r="CO152" i="1"/>
  <c r="CM152" i="1"/>
  <c r="CK152" i="1"/>
  <c r="CK151" i="1" s="1"/>
  <c r="CI152" i="1"/>
  <c r="CG152" i="1"/>
  <c r="CE152" i="1"/>
  <c r="BY152" i="1"/>
  <c r="BY151" i="1" s="1"/>
  <c r="BW152" i="1"/>
  <c r="BQ152" i="1"/>
  <c r="BO152" i="1"/>
  <c r="BM152" i="1"/>
  <c r="BK152" i="1"/>
  <c r="BI152" i="1"/>
  <c r="BG152" i="1"/>
  <c r="BE152" i="1"/>
  <c r="BC152" i="1"/>
  <c r="BA152" i="1"/>
  <c r="BA151" i="1" s="1"/>
  <c r="AY152" i="1"/>
  <c r="AW152" i="1"/>
  <c r="AU152" i="1"/>
  <c r="AS152" i="1"/>
  <c r="AQ152" i="1"/>
  <c r="AO152" i="1"/>
  <c r="AO151" i="1" s="1"/>
  <c r="AM152" i="1"/>
  <c r="AK152" i="1"/>
  <c r="AI152" i="1"/>
  <c r="AG152" i="1"/>
  <c r="AE152" i="1"/>
  <c r="AC152" i="1"/>
  <c r="AA152" i="1"/>
  <c r="Y152" i="1"/>
  <c r="W152" i="1"/>
  <c r="U152" i="1"/>
  <c r="S152" i="1"/>
  <c r="Q152" i="1"/>
  <c r="Q151" i="1" s="1"/>
  <c r="O152" i="1"/>
  <c r="EG151" i="1"/>
  <c r="EF151" i="1"/>
  <c r="EE151" i="1"/>
  <c r="ED151" i="1"/>
  <c r="EC151" i="1"/>
  <c r="EB151" i="1"/>
  <c r="EA151" i="1"/>
  <c r="DZ151" i="1"/>
  <c r="DX151" i="1"/>
  <c r="DV151" i="1"/>
  <c r="DU151" i="1"/>
  <c r="DT151" i="1"/>
  <c r="DS151" i="1"/>
  <c r="DR151" i="1"/>
  <c r="DP151" i="1"/>
  <c r="DN151" i="1"/>
  <c r="DL151" i="1"/>
  <c r="DJ151" i="1"/>
  <c r="DH151" i="1"/>
  <c r="DF151" i="1"/>
  <c r="DD151" i="1"/>
  <c r="DB151" i="1"/>
  <c r="CZ151" i="1"/>
  <c r="CX151" i="1"/>
  <c r="CV151" i="1"/>
  <c r="CT151" i="1"/>
  <c r="CR151" i="1"/>
  <c r="CP151" i="1"/>
  <c r="CN151" i="1"/>
  <c r="CL151" i="1"/>
  <c r="CJ151" i="1"/>
  <c r="CH151" i="1"/>
  <c r="CF151" i="1"/>
  <c r="CD151" i="1"/>
  <c r="CB151" i="1"/>
  <c r="BZ151" i="1"/>
  <c r="BX151" i="1"/>
  <c r="BV151" i="1"/>
  <c r="BT151" i="1"/>
  <c r="BR151" i="1"/>
  <c r="BP151" i="1"/>
  <c r="BN151" i="1"/>
  <c r="BL151" i="1"/>
  <c r="BJ151" i="1"/>
  <c r="BH151" i="1"/>
  <c r="BF151" i="1"/>
  <c r="BD151" i="1"/>
  <c r="BB151" i="1"/>
  <c r="AZ151" i="1"/>
  <c r="AX151" i="1"/>
  <c r="AV151" i="1"/>
  <c r="AT151" i="1"/>
  <c r="AR151" i="1"/>
  <c r="AP151" i="1"/>
  <c r="AN151" i="1"/>
  <c r="AL151" i="1"/>
  <c r="AJ151" i="1"/>
  <c r="AH151" i="1"/>
  <c r="AF151" i="1"/>
  <c r="AD151" i="1"/>
  <c r="AB151" i="1"/>
  <c r="Z151" i="1"/>
  <c r="X151" i="1"/>
  <c r="V151" i="1"/>
  <c r="T151" i="1"/>
  <c r="R151" i="1"/>
  <c r="P151" i="1"/>
  <c r="N151" i="1"/>
  <c r="EJ150" i="1"/>
  <c r="EG150" i="1"/>
  <c r="EG143" i="1" s="1"/>
  <c r="EC150" i="1"/>
  <c r="EC143" i="1" s="1"/>
  <c r="EA150" i="1"/>
  <c r="EA143" i="1" s="1"/>
  <c r="DY150" i="1"/>
  <c r="DW150" i="1"/>
  <c r="DS150" i="1"/>
  <c r="DS143" i="1" s="1"/>
  <c r="DQ150" i="1"/>
  <c r="DO150" i="1"/>
  <c r="DG150" i="1"/>
  <c r="DE150" i="1"/>
  <c r="CW150" i="1"/>
  <c r="CQ150" i="1"/>
  <c r="CO150" i="1"/>
  <c r="CM150" i="1"/>
  <c r="CK150" i="1"/>
  <c r="CI150" i="1"/>
  <c r="CG150" i="1"/>
  <c r="CE150" i="1"/>
  <c r="BY150" i="1"/>
  <c r="BW150" i="1"/>
  <c r="BQ150" i="1"/>
  <c r="BO150" i="1"/>
  <c r="BM150" i="1"/>
  <c r="BK150" i="1"/>
  <c r="BI150" i="1"/>
  <c r="BG150" i="1"/>
  <c r="BE150" i="1"/>
  <c r="BC150" i="1"/>
  <c r="BA150" i="1"/>
  <c r="AY150" i="1"/>
  <c r="AW150" i="1"/>
  <c r="AU150" i="1"/>
  <c r="AS150" i="1"/>
  <c r="AQ150" i="1"/>
  <c r="AO150" i="1"/>
  <c r="AM150" i="1"/>
  <c r="AK150" i="1"/>
  <c r="AI150" i="1"/>
  <c r="AG150" i="1"/>
  <c r="AE150" i="1"/>
  <c r="AC150" i="1"/>
  <c r="AA150" i="1"/>
  <c r="Y150" i="1"/>
  <c r="W150" i="1"/>
  <c r="U150" i="1"/>
  <c r="S150" i="1"/>
  <c r="Q150" i="1"/>
  <c r="O150" i="1"/>
  <c r="EJ149" i="1"/>
  <c r="DY149" i="1"/>
  <c r="DW149" i="1"/>
  <c r="DQ149" i="1"/>
  <c r="DO149" i="1"/>
  <c r="DG149" i="1"/>
  <c r="DE149" i="1"/>
  <c r="CW149" i="1"/>
  <c r="CQ149" i="1"/>
  <c r="CO149" i="1"/>
  <c r="CM149" i="1"/>
  <c r="CK149" i="1"/>
  <c r="CI149" i="1"/>
  <c r="CG149" i="1"/>
  <c r="CE149" i="1"/>
  <c r="BY149" i="1"/>
  <c r="BW149" i="1"/>
  <c r="BQ149" i="1"/>
  <c r="BO149" i="1"/>
  <c r="BM149" i="1"/>
  <c r="BK149" i="1"/>
  <c r="BI149" i="1"/>
  <c r="BG149" i="1"/>
  <c r="BE149" i="1"/>
  <c r="BC149" i="1"/>
  <c r="BA149" i="1"/>
  <c r="AY149" i="1"/>
  <c r="AW149" i="1"/>
  <c r="AU149" i="1"/>
  <c r="AS149" i="1"/>
  <c r="AQ149" i="1"/>
  <c r="AO149" i="1"/>
  <c r="AM149" i="1"/>
  <c r="AK149" i="1"/>
  <c r="AI149" i="1"/>
  <c r="AG149" i="1"/>
  <c r="AE149" i="1"/>
  <c r="AC149" i="1"/>
  <c r="AA149" i="1"/>
  <c r="Y149" i="1"/>
  <c r="W149" i="1"/>
  <c r="U149" i="1"/>
  <c r="S149" i="1"/>
  <c r="Q149" i="1"/>
  <c r="O149" i="1"/>
  <c r="EJ148" i="1"/>
  <c r="DY148" i="1"/>
  <c r="DW148" i="1"/>
  <c r="DQ148" i="1"/>
  <c r="DO148" i="1"/>
  <c r="DG148" i="1"/>
  <c r="DE148" i="1"/>
  <c r="CW148" i="1"/>
  <c r="CQ148" i="1"/>
  <c r="CO148" i="1"/>
  <c r="CM148" i="1"/>
  <c r="CK148" i="1"/>
  <c r="CI148" i="1"/>
  <c r="CG148" i="1"/>
  <c r="CE148" i="1"/>
  <c r="BY148" i="1"/>
  <c r="BW148" i="1"/>
  <c r="BQ148" i="1"/>
  <c r="BO148" i="1"/>
  <c r="BM148" i="1"/>
  <c r="BK148" i="1"/>
  <c r="BI148" i="1"/>
  <c r="BG148" i="1"/>
  <c r="BE148" i="1"/>
  <c r="BC148" i="1"/>
  <c r="BA148" i="1"/>
  <c r="AY148" i="1"/>
  <c r="AW148" i="1"/>
  <c r="AU148" i="1"/>
  <c r="AS148" i="1"/>
  <c r="AQ148" i="1"/>
  <c r="AO148" i="1"/>
  <c r="AM148" i="1"/>
  <c r="AK148" i="1"/>
  <c r="AI148" i="1"/>
  <c r="AG148" i="1"/>
  <c r="AE148" i="1"/>
  <c r="AC148" i="1"/>
  <c r="AA148" i="1"/>
  <c r="Y148" i="1"/>
  <c r="W148" i="1"/>
  <c r="U148" i="1"/>
  <c r="S148" i="1"/>
  <c r="Q148" i="1"/>
  <c r="O148" i="1"/>
  <c r="EJ147" i="1"/>
  <c r="DY147" i="1"/>
  <c r="DW147" i="1"/>
  <c r="DQ147" i="1"/>
  <c r="DO147" i="1"/>
  <c r="DG147" i="1"/>
  <c r="DE147" i="1"/>
  <c r="CW147" i="1"/>
  <c r="CQ147" i="1"/>
  <c r="CO147" i="1"/>
  <c r="CM147" i="1"/>
  <c r="CK147" i="1"/>
  <c r="CI147" i="1"/>
  <c r="CG147" i="1"/>
  <c r="CE147" i="1"/>
  <c r="BY147" i="1"/>
  <c r="BW147" i="1"/>
  <c r="BQ147" i="1"/>
  <c r="BO147" i="1"/>
  <c r="BM147" i="1"/>
  <c r="BK147" i="1"/>
  <c r="BI147" i="1"/>
  <c r="BG147" i="1"/>
  <c r="BE147" i="1"/>
  <c r="BC147" i="1"/>
  <c r="BA147" i="1"/>
  <c r="AY147" i="1"/>
  <c r="AW147" i="1"/>
  <c r="AU147" i="1"/>
  <c r="AS147" i="1"/>
  <c r="AQ147" i="1"/>
  <c r="AO147" i="1"/>
  <c r="AM147" i="1"/>
  <c r="AK147" i="1"/>
  <c r="AI147" i="1"/>
  <c r="AG147" i="1"/>
  <c r="AE147" i="1"/>
  <c r="AC147" i="1"/>
  <c r="AA147" i="1"/>
  <c r="Y147" i="1"/>
  <c r="W147" i="1"/>
  <c r="U147" i="1"/>
  <c r="S147" i="1"/>
  <c r="Q147" i="1"/>
  <c r="O147" i="1"/>
  <c r="EJ146" i="1"/>
  <c r="DY146" i="1"/>
  <c r="DW146" i="1"/>
  <c r="DQ146" i="1"/>
  <c r="DO146" i="1"/>
  <c r="DG146" i="1"/>
  <c r="DE146" i="1"/>
  <c r="CW146" i="1"/>
  <c r="CQ146" i="1"/>
  <c r="CO146" i="1"/>
  <c r="CM146" i="1"/>
  <c r="CK146" i="1"/>
  <c r="CI146" i="1"/>
  <c r="CG146" i="1"/>
  <c r="CE146" i="1"/>
  <c r="BY146" i="1"/>
  <c r="BW146" i="1"/>
  <c r="BQ146" i="1"/>
  <c r="BO146" i="1"/>
  <c r="BM146" i="1"/>
  <c r="BK146" i="1"/>
  <c r="BI146" i="1"/>
  <c r="BG146" i="1"/>
  <c r="BE146" i="1"/>
  <c r="BC146" i="1"/>
  <c r="BA146" i="1"/>
  <c r="AY146" i="1"/>
  <c r="AW146" i="1"/>
  <c r="AU146" i="1"/>
  <c r="AS146" i="1"/>
  <c r="AQ146" i="1"/>
  <c r="AO146" i="1"/>
  <c r="AM146" i="1"/>
  <c r="AK146" i="1"/>
  <c r="AI146" i="1"/>
  <c r="AG146" i="1"/>
  <c r="AE146" i="1"/>
  <c r="AC146" i="1"/>
  <c r="AA146" i="1"/>
  <c r="Y146" i="1"/>
  <c r="W146" i="1"/>
  <c r="U146" i="1"/>
  <c r="S146" i="1"/>
  <c r="Q146" i="1"/>
  <c r="O146" i="1"/>
  <c r="EJ145" i="1"/>
  <c r="DY145" i="1"/>
  <c r="DW145" i="1"/>
  <c r="DQ145" i="1"/>
  <c r="DO145" i="1"/>
  <c r="DG145" i="1"/>
  <c r="DE145" i="1"/>
  <c r="CW145" i="1"/>
  <c r="CQ145" i="1"/>
  <c r="CO145" i="1"/>
  <c r="CM145" i="1"/>
  <c r="CK145" i="1"/>
  <c r="CI145" i="1"/>
  <c r="CG145" i="1"/>
  <c r="CE145" i="1"/>
  <c r="BY145" i="1"/>
  <c r="BW145" i="1"/>
  <c r="BQ145" i="1"/>
  <c r="BO145" i="1"/>
  <c r="BM145" i="1"/>
  <c r="BK145" i="1"/>
  <c r="BI145" i="1"/>
  <c r="BG145" i="1"/>
  <c r="BE145" i="1"/>
  <c r="BC145" i="1"/>
  <c r="BA145" i="1"/>
  <c r="AY145" i="1"/>
  <c r="AW145" i="1"/>
  <c r="AU145" i="1"/>
  <c r="AS145" i="1"/>
  <c r="AQ145" i="1"/>
  <c r="AO145" i="1"/>
  <c r="AM145" i="1"/>
  <c r="AK145" i="1"/>
  <c r="AI145" i="1"/>
  <c r="AG145" i="1"/>
  <c r="AE145" i="1"/>
  <c r="AC145" i="1"/>
  <c r="AA145" i="1"/>
  <c r="Y145" i="1"/>
  <c r="W145" i="1"/>
  <c r="U145" i="1"/>
  <c r="S145" i="1"/>
  <c r="Q145" i="1"/>
  <c r="O145" i="1"/>
  <c r="EJ144" i="1"/>
  <c r="DY144" i="1"/>
  <c r="DW144" i="1"/>
  <c r="DQ144" i="1"/>
  <c r="DO144" i="1"/>
  <c r="DG144" i="1"/>
  <c r="DE144" i="1"/>
  <c r="CW144" i="1"/>
  <c r="CQ144" i="1"/>
  <c r="CO144" i="1"/>
  <c r="CM144" i="1"/>
  <c r="CK144" i="1"/>
  <c r="CI144" i="1"/>
  <c r="CG144" i="1"/>
  <c r="CE144" i="1"/>
  <c r="BY144" i="1"/>
  <c r="BW144" i="1"/>
  <c r="BQ144" i="1"/>
  <c r="BO144" i="1"/>
  <c r="BM144" i="1"/>
  <c r="BK144" i="1"/>
  <c r="BI144" i="1"/>
  <c r="BG144" i="1"/>
  <c r="BE144" i="1"/>
  <c r="BC144" i="1"/>
  <c r="BA144" i="1"/>
  <c r="AY144" i="1"/>
  <c r="AW144" i="1"/>
  <c r="AU144" i="1"/>
  <c r="AS144" i="1"/>
  <c r="AQ144" i="1"/>
  <c r="AO144" i="1"/>
  <c r="AM144" i="1"/>
  <c r="AK144" i="1"/>
  <c r="AI144" i="1"/>
  <c r="AG144" i="1"/>
  <c r="AE144" i="1"/>
  <c r="AC144" i="1"/>
  <c r="AA144" i="1"/>
  <c r="Y144" i="1"/>
  <c r="W144" i="1"/>
  <c r="U144" i="1"/>
  <c r="S144" i="1"/>
  <c r="Q144" i="1"/>
  <c r="O144" i="1"/>
  <c r="EF143" i="1"/>
  <c r="EE143" i="1"/>
  <c r="ED143" i="1"/>
  <c r="EB143" i="1"/>
  <c r="DZ143" i="1"/>
  <c r="DX143" i="1"/>
  <c r="DV143" i="1"/>
  <c r="DU143" i="1"/>
  <c r="DT143" i="1"/>
  <c r="DR143" i="1"/>
  <c r="DP143" i="1"/>
  <c r="DN143" i="1"/>
  <c r="DL143" i="1"/>
  <c r="DJ143" i="1"/>
  <c r="DH143" i="1"/>
  <c r="DF143" i="1"/>
  <c r="DD143" i="1"/>
  <c r="DB143" i="1"/>
  <c r="CZ143" i="1"/>
  <c r="CX143" i="1"/>
  <c r="CV143" i="1"/>
  <c r="CT143" i="1"/>
  <c r="CR143" i="1"/>
  <c r="CP143" i="1"/>
  <c r="CN143" i="1"/>
  <c r="CL143" i="1"/>
  <c r="CJ143" i="1"/>
  <c r="CH143" i="1"/>
  <c r="CF143" i="1"/>
  <c r="CD143" i="1"/>
  <c r="CB143" i="1"/>
  <c r="BZ143" i="1"/>
  <c r="BX143" i="1"/>
  <c r="BV143" i="1"/>
  <c r="BT143" i="1"/>
  <c r="BR143" i="1"/>
  <c r="BP143" i="1"/>
  <c r="BN143" i="1"/>
  <c r="BL143" i="1"/>
  <c r="BJ143" i="1"/>
  <c r="BH143" i="1"/>
  <c r="BF143" i="1"/>
  <c r="BD143" i="1"/>
  <c r="BB143" i="1"/>
  <c r="AZ143" i="1"/>
  <c r="AX143" i="1"/>
  <c r="AV143" i="1"/>
  <c r="AT143" i="1"/>
  <c r="AR143" i="1"/>
  <c r="AP143" i="1"/>
  <c r="AN143" i="1"/>
  <c r="AL143" i="1"/>
  <c r="AJ143" i="1"/>
  <c r="AH143" i="1"/>
  <c r="AF143" i="1"/>
  <c r="AD143" i="1"/>
  <c r="AB143" i="1"/>
  <c r="Z143" i="1"/>
  <c r="X143" i="1"/>
  <c r="V143" i="1"/>
  <c r="T143" i="1"/>
  <c r="R143" i="1"/>
  <c r="P143" i="1"/>
  <c r="N143" i="1"/>
  <c r="EJ142" i="1"/>
  <c r="EG142" i="1"/>
  <c r="EG136" i="1" s="1"/>
  <c r="EC142" i="1"/>
  <c r="EC136" i="1" s="1"/>
  <c r="EA142" i="1"/>
  <c r="EA136" i="1" s="1"/>
  <c r="DY142" i="1"/>
  <c r="DW142" i="1"/>
  <c r="DS142" i="1"/>
  <c r="DS136" i="1" s="1"/>
  <c r="DQ142" i="1"/>
  <c r="DO142" i="1"/>
  <c r="DG142" i="1"/>
  <c r="DE142" i="1"/>
  <c r="CW142" i="1"/>
  <c r="CQ142" i="1"/>
  <c r="CO142" i="1"/>
  <c r="CM142" i="1"/>
  <c r="CK142" i="1"/>
  <c r="CI142" i="1"/>
  <c r="CG142" i="1"/>
  <c r="CE142" i="1"/>
  <c r="BY142" i="1"/>
  <c r="BW142" i="1"/>
  <c r="BQ142" i="1"/>
  <c r="BO142" i="1"/>
  <c r="BM142" i="1"/>
  <c r="BK142" i="1"/>
  <c r="BI142" i="1"/>
  <c r="BG142" i="1"/>
  <c r="BE142" i="1"/>
  <c r="BC142" i="1"/>
  <c r="BA142" i="1"/>
  <c r="AY142" i="1"/>
  <c r="AW142" i="1"/>
  <c r="AU142" i="1"/>
  <c r="AS142" i="1"/>
  <c r="AQ142" i="1"/>
  <c r="AO142" i="1"/>
  <c r="AM142" i="1"/>
  <c r="AK142" i="1"/>
  <c r="AI142" i="1"/>
  <c r="AG142" i="1"/>
  <c r="AE142" i="1"/>
  <c r="AC142" i="1"/>
  <c r="AA142" i="1"/>
  <c r="Y142" i="1"/>
  <c r="W142" i="1"/>
  <c r="U142" i="1"/>
  <c r="S142" i="1"/>
  <c r="Q142" i="1"/>
  <c r="O142" i="1"/>
  <c r="EJ141" i="1"/>
  <c r="DY141" i="1"/>
  <c r="DW141" i="1"/>
  <c r="DQ141" i="1"/>
  <c r="DO141" i="1"/>
  <c r="DG141" i="1"/>
  <c r="DE141" i="1"/>
  <c r="CW141" i="1"/>
  <c r="CQ141" i="1"/>
  <c r="CO141" i="1"/>
  <c r="CM141" i="1"/>
  <c r="CK141" i="1"/>
  <c r="CI141" i="1"/>
  <c r="CG141" i="1"/>
  <c r="CE141" i="1"/>
  <c r="BY141" i="1"/>
  <c r="BW141" i="1"/>
  <c r="BQ141" i="1"/>
  <c r="BO141" i="1"/>
  <c r="BM141" i="1"/>
  <c r="BK141" i="1"/>
  <c r="BI141" i="1"/>
  <c r="BG141" i="1"/>
  <c r="BE141" i="1"/>
  <c r="BC141" i="1"/>
  <c r="BA141" i="1"/>
  <c r="AY141" i="1"/>
  <c r="AW141" i="1"/>
  <c r="AU141" i="1"/>
  <c r="AS141" i="1"/>
  <c r="AQ141" i="1"/>
  <c r="AO141" i="1"/>
  <c r="AM141" i="1"/>
  <c r="AK141" i="1"/>
  <c r="AI141" i="1"/>
  <c r="AG141" i="1"/>
  <c r="AE141" i="1"/>
  <c r="AC141" i="1"/>
  <c r="AA141" i="1"/>
  <c r="Y141" i="1"/>
  <c r="W141" i="1"/>
  <c r="U141" i="1"/>
  <c r="S141" i="1"/>
  <c r="Q141" i="1"/>
  <c r="O141" i="1"/>
  <c r="EJ140" i="1"/>
  <c r="DY140" i="1"/>
  <c r="DW140" i="1"/>
  <c r="DQ140" i="1"/>
  <c r="DO140" i="1"/>
  <c r="DG140" i="1"/>
  <c r="DE140" i="1"/>
  <c r="CW140" i="1"/>
  <c r="CQ140" i="1"/>
  <c r="CO140" i="1"/>
  <c r="CM140" i="1"/>
  <c r="CK140" i="1"/>
  <c r="CI140" i="1"/>
  <c r="CG140" i="1"/>
  <c r="CE140" i="1"/>
  <c r="BY140" i="1"/>
  <c r="BW140" i="1"/>
  <c r="BQ140" i="1"/>
  <c r="BO140" i="1"/>
  <c r="BM140" i="1"/>
  <c r="BK140" i="1"/>
  <c r="BI140" i="1"/>
  <c r="BG140" i="1"/>
  <c r="BE140" i="1"/>
  <c r="BC140" i="1"/>
  <c r="BA140" i="1"/>
  <c r="AY140" i="1"/>
  <c r="AW140" i="1"/>
  <c r="AU140" i="1"/>
  <c r="AS140" i="1"/>
  <c r="AQ140" i="1"/>
  <c r="AO140" i="1"/>
  <c r="AM140" i="1"/>
  <c r="AK140" i="1"/>
  <c r="AI140" i="1"/>
  <c r="AG140" i="1"/>
  <c r="AE140" i="1"/>
  <c r="AC140" i="1"/>
  <c r="AA140" i="1"/>
  <c r="Y140" i="1"/>
  <c r="W140" i="1"/>
  <c r="U140" i="1"/>
  <c r="S140" i="1"/>
  <c r="Q140" i="1"/>
  <c r="O140" i="1"/>
  <c r="DY139" i="1"/>
  <c r="DW139" i="1"/>
  <c r="DQ139" i="1"/>
  <c r="DO139" i="1"/>
  <c r="DG139" i="1"/>
  <c r="DE139" i="1"/>
  <c r="CW139" i="1"/>
  <c r="CQ139" i="1"/>
  <c r="CO139" i="1"/>
  <c r="CM139" i="1"/>
  <c r="CK139" i="1"/>
  <c r="CI139" i="1"/>
  <c r="CG139" i="1"/>
  <c r="CE139" i="1"/>
  <c r="BY139" i="1"/>
  <c r="BW139" i="1"/>
  <c r="BQ139" i="1"/>
  <c r="BO139" i="1"/>
  <c r="BM139" i="1"/>
  <c r="BK139" i="1"/>
  <c r="BI139" i="1"/>
  <c r="BG139" i="1"/>
  <c r="BE139" i="1"/>
  <c r="BC139" i="1"/>
  <c r="BA139" i="1"/>
  <c r="AY139" i="1"/>
  <c r="AW139" i="1"/>
  <c r="AU139" i="1"/>
  <c r="AS139" i="1"/>
  <c r="AR139" i="1"/>
  <c r="EJ139" i="1" s="1"/>
  <c r="AQ139" i="1"/>
  <c r="AO139" i="1"/>
  <c r="AM139" i="1"/>
  <c r="AK139" i="1"/>
  <c r="AI139" i="1"/>
  <c r="AG139" i="1"/>
  <c r="AE139" i="1"/>
  <c r="AC139" i="1"/>
  <c r="AA139" i="1"/>
  <c r="Y139" i="1"/>
  <c r="W139" i="1"/>
  <c r="U139" i="1"/>
  <c r="S139" i="1"/>
  <c r="Q139" i="1"/>
  <c r="O139" i="1"/>
  <c r="DY138" i="1"/>
  <c r="DW138" i="1"/>
  <c r="DQ138" i="1"/>
  <c r="DO138" i="1"/>
  <c r="DG138" i="1"/>
  <c r="DE138" i="1"/>
  <c r="CW138" i="1"/>
  <c r="CQ138" i="1"/>
  <c r="CO138" i="1"/>
  <c r="CM138" i="1"/>
  <c r="CK138" i="1"/>
  <c r="CI138" i="1"/>
  <c r="CG138" i="1"/>
  <c r="CE138" i="1"/>
  <c r="BY138" i="1"/>
  <c r="BW138" i="1"/>
  <c r="BQ138" i="1"/>
  <c r="BO138" i="1"/>
  <c r="BM138" i="1"/>
  <c r="BK138" i="1"/>
  <c r="BI138" i="1"/>
  <c r="BG138" i="1"/>
  <c r="BE138" i="1"/>
  <c r="BC138" i="1"/>
  <c r="BA138" i="1"/>
  <c r="AY138" i="1"/>
  <c r="AW138" i="1"/>
  <c r="AU138" i="1"/>
  <c r="AR138" i="1"/>
  <c r="AR136" i="1" s="1"/>
  <c r="AQ138" i="1"/>
  <c r="AO138" i="1"/>
  <c r="AM138" i="1"/>
  <c r="AK138" i="1"/>
  <c r="AI138" i="1"/>
  <c r="AG138" i="1"/>
  <c r="AE138" i="1"/>
  <c r="AC138" i="1"/>
  <c r="AA138" i="1"/>
  <c r="Y138" i="1"/>
  <c r="W138" i="1"/>
  <c r="U138" i="1"/>
  <c r="S138" i="1"/>
  <c r="Q138" i="1"/>
  <c r="O138" i="1"/>
  <c r="DY137" i="1"/>
  <c r="DW137" i="1"/>
  <c r="DQ137" i="1"/>
  <c r="DO137" i="1"/>
  <c r="DG137" i="1"/>
  <c r="DE137" i="1"/>
  <c r="CW137" i="1"/>
  <c r="CQ137" i="1"/>
  <c r="CO137" i="1"/>
  <c r="CM137" i="1"/>
  <c r="CK137" i="1"/>
  <c r="CI137" i="1"/>
  <c r="CG137" i="1"/>
  <c r="CE137" i="1"/>
  <c r="BY137" i="1"/>
  <c r="BW137" i="1"/>
  <c r="BQ137" i="1"/>
  <c r="BO137" i="1"/>
  <c r="BM137" i="1"/>
  <c r="BK137" i="1"/>
  <c r="BI137" i="1"/>
  <c r="BG137" i="1"/>
  <c r="BE137" i="1"/>
  <c r="BC137" i="1"/>
  <c r="BA137" i="1"/>
  <c r="AY137" i="1"/>
  <c r="AW137" i="1"/>
  <c r="AT137" i="1"/>
  <c r="AU137" i="1" s="1"/>
  <c r="AS137" i="1"/>
  <c r="AQ137" i="1"/>
  <c r="AO137" i="1"/>
  <c r="AM137" i="1"/>
  <c r="AK137" i="1"/>
  <c r="AI137" i="1"/>
  <c r="AG137" i="1"/>
  <c r="AE137" i="1"/>
  <c r="AC137" i="1"/>
  <c r="AA137" i="1"/>
  <c r="Y137" i="1"/>
  <c r="W137" i="1"/>
  <c r="U137" i="1"/>
  <c r="S137" i="1"/>
  <c r="Q137" i="1"/>
  <c r="O137" i="1"/>
  <c r="EF136" i="1"/>
  <c r="EE136" i="1"/>
  <c r="ED136" i="1"/>
  <c r="EB136" i="1"/>
  <c r="DZ136" i="1"/>
  <c r="DX136" i="1"/>
  <c r="DV136" i="1"/>
  <c r="DU136" i="1"/>
  <c r="DT136" i="1"/>
  <c r="DR136" i="1"/>
  <c r="DP136" i="1"/>
  <c r="DN136" i="1"/>
  <c r="DL136" i="1"/>
  <c r="DJ136" i="1"/>
  <c r="DH136" i="1"/>
  <c r="DF136" i="1"/>
  <c r="DD136" i="1"/>
  <c r="DB136" i="1"/>
  <c r="CZ136" i="1"/>
  <c r="CX136" i="1"/>
  <c r="CV136" i="1"/>
  <c r="CT136" i="1"/>
  <c r="CR136" i="1"/>
  <c r="CP136" i="1"/>
  <c r="CN136" i="1"/>
  <c r="CL136" i="1"/>
  <c r="CJ136" i="1"/>
  <c r="CH136" i="1"/>
  <c r="CF136" i="1"/>
  <c r="CD136" i="1"/>
  <c r="CB136" i="1"/>
  <c r="BZ136" i="1"/>
  <c r="BX136" i="1"/>
  <c r="BV136" i="1"/>
  <c r="BT136" i="1"/>
  <c r="BR136" i="1"/>
  <c r="BP136" i="1"/>
  <c r="BN136" i="1"/>
  <c r="BL136" i="1"/>
  <c r="BJ136" i="1"/>
  <c r="BH136" i="1"/>
  <c r="BF136" i="1"/>
  <c r="BD136" i="1"/>
  <c r="BB136" i="1"/>
  <c r="AZ136" i="1"/>
  <c r="AX136" i="1"/>
  <c r="AV136" i="1"/>
  <c r="AT136" i="1"/>
  <c r="AP136" i="1"/>
  <c r="AN136" i="1"/>
  <c r="AL136" i="1"/>
  <c r="AJ136" i="1"/>
  <c r="AH136" i="1"/>
  <c r="AF136" i="1"/>
  <c r="AD136" i="1"/>
  <c r="AB136" i="1"/>
  <c r="Z136" i="1"/>
  <c r="X136" i="1"/>
  <c r="V136" i="1"/>
  <c r="T136" i="1"/>
  <c r="R136" i="1"/>
  <c r="P136" i="1"/>
  <c r="N136" i="1"/>
  <c r="EJ135" i="1"/>
  <c r="EG135" i="1"/>
  <c r="EC135" i="1"/>
  <c r="EA135" i="1"/>
  <c r="DY135" i="1"/>
  <c r="DW135" i="1"/>
  <c r="DS135" i="1"/>
  <c r="DQ135" i="1"/>
  <c r="DO135" i="1"/>
  <c r="DG135" i="1"/>
  <c r="DE135" i="1"/>
  <c r="CW135" i="1"/>
  <c r="CQ135" i="1"/>
  <c r="CO135" i="1"/>
  <c r="CM135" i="1"/>
  <c r="CK135" i="1"/>
  <c r="CI135" i="1"/>
  <c r="CG135" i="1"/>
  <c r="CE135" i="1"/>
  <c r="BY135" i="1"/>
  <c r="BW135" i="1"/>
  <c r="BQ135" i="1"/>
  <c r="BO135" i="1"/>
  <c r="BM135" i="1"/>
  <c r="BK135" i="1"/>
  <c r="BI135" i="1"/>
  <c r="BG135" i="1"/>
  <c r="BE135" i="1"/>
  <c r="BC135" i="1"/>
  <c r="BA135" i="1"/>
  <c r="AY135" i="1"/>
  <c r="AW135" i="1"/>
  <c r="AU135" i="1"/>
  <c r="AS135" i="1"/>
  <c r="AQ135" i="1"/>
  <c r="AO135" i="1"/>
  <c r="AM135" i="1"/>
  <c r="AK135" i="1"/>
  <c r="AI135" i="1"/>
  <c r="AG135" i="1"/>
  <c r="AE135" i="1"/>
  <c r="AC135" i="1"/>
  <c r="AA135" i="1"/>
  <c r="Y135" i="1"/>
  <c r="W135" i="1"/>
  <c r="U135" i="1"/>
  <c r="S135" i="1"/>
  <c r="Q135" i="1"/>
  <c r="O135" i="1"/>
  <c r="EJ134" i="1"/>
  <c r="EG134" i="1"/>
  <c r="EC134" i="1"/>
  <c r="EA134" i="1"/>
  <c r="DY134" i="1"/>
  <c r="DW134" i="1"/>
  <c r="DS134" i="1"/>
  <c r="DQ134" i="1"/>
  <c r="DO134" i="1"/>
  <c r="DG134" i="1"/>
  <c r="DE134" i="1"/>
  <c r="CW134" i="1"/>
  <c r="CQ134" i="1"/>
  <c r="CO134" i="1"/>
  <c r="CM134" i="1"/>
  <c r="CK134" i="1"/>
  <c r="CI134" i="1"/>
  <c r="CG134" i="1"/>
  <c r="CE134" i="1"/>
  <c r="BY134" i="1"/>
  <c r="BW134" i="1"/>
  <c r="BQ134" i="1"/>
  <c r="BO134" i="1"/>
  <c r="BM134" i="1"/>
  <c r="BK134" i="1"/>
  <c r="BI134" i="1"/>
  <c r="BG134" i="1"/>
  <c r="BE134" i="1"/>
  <c r="BC134" i="1"/>
  <c r="BA134" i="1"/>
  <c r="AY134" i="1"/>
  <c r="AW134" i="1"/>
  <c r="AU134" i="1"/>
  <c r="AS134" i="1"/>
  <c r="AQ134" i="1"/>
  <c r="AO134" i="1"/>
  <c r="AM134" i="1"/>
  <c r="AK134" i="1"/>
  <c r="AI134" i="1"/>
  <c r="AG134" i="1"/>
  <c r="AE134" i="1"/>
  <c r="AC134" i="1"/>
  <c r="AA134" i="1"/>
  <c r="Y134" i="1"/>
  <c r="W134" i="1"/>
  <c r="U134" i="1"/>
  <c r="S134" i="1"/>
  <c r="Q134" i="1"/>
  <c r="O134" i="1"/>
  <c r="EJ133" i="1"/>
  <c r="EG133" i="1"/>
  <c r="EC133" i="1"/>
  <c r="EA133" i="1"/>
  <c r="DY133" i="1"/>
  <c r="DW133" i="1"/>
  <c r="DS133" i="1"/>
  <c r="DQ133" i="1"/>
  <c r="DO133" i="1"/>
  <c r="DG133" i="1"/>
  <c r="DE133" i="1"/>
  <c r="CW133" i="1"/>
  <c r="CQ133" i="1"/>
  <c r="CO133" i="1"/>
  <c r="CM133" i="1"/>
  <c r="CK133" i="1"/>
  <c r="CI133" i="1"/>
  <c r="CG133" i="1"/>
  <c r="CE133" i="1"/>
  <c r="BY133" i="1"/>
  <c r="BW133" i="1"/>
  <c r="BQ133" i="1"/>
  <c r="BO133" i="1"/>
  <c r="BM133" i="1"/>
  <c r="BK133" i="1"/>
  <c r="BI133" i="1"/>
  <c r="BG133" i="1"/>
  <c r="BE133" i="1"/>
  <c r="BC133" i="1"/>
  <c r="BA133" i="1"/>
  <c r="AY133" i="1"/>
  <c r="AW133" i="1"/>
  <c r="AU133" i="1"/>
  <c r="AS133" i="1"/>
  <c r="AQ133" i="1"/>
  <c r="AO133" i="1"/>
  <c r="AM133" i="1"/>
  <c r="AK133" i="1"/>
  <c r="AI133" i="1"/>
  <c r="AG133" i="1"/>
  <c r="AE133" i="1"/>
  <c r="AC133" i="1"/>
  <c r="AA133" i="1"/>
  <c r="Y133" i="1"/>
  <c r="W133" i="1"/>
  <c r="U133" i="1"/>
  <c r="S133" i="1"/>
  <c r="Q133" i="1"/>
  <c r="O133" i="1"/>
  <c r="EJ132" i="1"/>
  <c r="EG132" i="1"/>
  <c r="EC132" i="1"/>
  <c r="EA132" i="1"/>
  <c r="DY132" i="1"/>
  <c r="DW132" i="1"/>
  <c r="DS132" i="1"/>
  <c r="DQ132" i="1"/>
  <c r="DO132" i="1"/>
  <c r="DG132" i="1"/>
  <c r="DE132" i="1"/>
  <c r="CW132" i="1"/>
  <c r="CQ132" i="1"/>
  <c r="CO132" i="1"/>
  <c r="CM132" i="1"/>
  <c r="CK132" i="1"/>
  <c r="CI132" i="1"/>
  <c r="CG132" i="1"/>
  <c r="CE132" i="1"/>
  <c r="BY132" i="1"/>
  <c r="BW132" i="1"/>
  <c r="BQ132" i="1"/>
  <c r="BO132" i="1"/>
  <c r="BM132" i="1"/>
  <c r="BK132" i="1"/>
  <c r="BI132" i="1"/>
  <c r="BG132" i="1"/>
  <c r="BE132" i="1"/>
  <c r="BC132" i="1"/>
  <c r="BA132" i="1"/>
  <c r="AY132" i="1"/>
  <c r="AW132" i="1"/>
  <c r="AU132" i="1"/>
  <c r="AS132" i="1"/>
  <c r="AQ132" i="1"/>
  <c r="AO132" i="1"/>
  <c r="AM132" i="1"/>
  <c r="AK132" i="1"/>
  <c r="AI132" i="1"/>
  <c r="AG132" i="1"/>
  <c r="AE132" i="1"/>
  <c r="AC132" i="1"/>
  <c r="AA132" i="1"/>
  <c r="Y132" i="1"/>
  <c r="W132" i="1"/>
  <c r="U132" i="1"/>
  <c r="S132" i="1"/>
  <c r="Q132" i="1"/>
  <c r="O132" i="1"/>
  <c r="EJ131" i="1"/>
  <c r="EG131" i="1"/>
  <c r="EC131" i="1"/>
  <c r="EA131" i="1"/>
  <c r="DY131" i="1"/>
  <c r="DW131" i="1"/>
  <c r="DS131" i="1"/>
  <c r="DQ131" i="1"/>
  <c r="DO131" i="1"/>
  <c r="DG131" i="1"/>
  <c r="DE131" i="1"/>
  <c r="CW131" i="1"/>
  <c r="CQ131" i="1"/>
  <c r="CO131" i="1"/>
  <c r="CM131" i="1"/>
  <c r="CK131" i="1"/>
  <c r="CI131" i="1"/>
  <c r="CG131" i="1"/>
  <c r="CE131" i="1"/>
  <c r="BY131" i="1"/>
  <c r="BW131" i="1"/>
  <c r="BQ131" i="1"/>
  <c r="BO131" i="1"/>
  <c r="BM131" i="1"/>
  <c r="BK131" i="1"/>
  <c r="BI131" i="1"/>
  <c r="BG131" i="1"/>
  <c r="BE131" i="1"/>
  <c r="BC131" i="1"/>
  <c r="BA131" i="1"/>
  <c r="AY131" i="1"/>
  <c r="AW131" i="1"/>
  <c r="AU131" i="1"/>
  <c r="AS131" i="1"/>
  <c r="AQ131" i="1"/>
  <c r="AO131" i="1"/>
  <c r="AM131" i="1"/>
  <c r="AK131" i="1"/>
  <c r="AI131" i="1"/>
  <c r="AG131" i="1"/>
  <c r="AE131" i="1"/>
  <c r="AC131" i="1"/>
  <c r="AA131" i="1"/>
  <c r="Y131" i="1"/>
  <c r="W131" i="1"/>
  <c r="U131" i="1"/>
  <c r="S131" i="1"/>
  <c r="Q131" i="1"/>
  <c r="O131" i="1"/>
  <c r="EJ130" i="1"/>
  <c r="EG130" i="1"/>
  <c r="EC130" i="1"/>
  <c r="EA130" i="1"/>
  <c r="DY130" i="1"/>
  <c r="DW130" i="1"/>
  <c r="DS130" i="1"/>
  <c r="DQ130" i="1"/>
  <c r="DO130" i="1"/>
  <c r="DG130" i="1"/>
  <c r="DE130" i="1"/>
  <c r="CW130" i="1"/>
  <c r="CQ130" i="1"/>
  <c r="CO130" i="1"/>
  <c r="CM130" i="1"/>
  <c r="CK130" i="1"/>
  <c r="CI130" i="1"/>
  <c r="CG130" i="1"/>
  <c r="CE130" i="1"/>
  <c r="BY130" i="1"/>
  <c r="BW130" i="1"/>
  <c r="BQ130" i="1"/>
  <c r="BO130" i="1"/>
  <c r="BM130" i="1"/>
  <c r="BK130" i="1"/>
  <c r="BI130" i="1"/>
  <c r="BG130" i="1"/>
  <c r="BE130" i="1"/>
  <c r="BC130" i="1"/>
  <c r="BA130" i="1"/>
  <c r="AY130" i="1"/>
  <c r="AW130" i="1"/>
  <c r="AU130" i="1"/>
  <c r="AS130" i="1"/>
  <c r="AQ130" i="1"/>
  <c r="AO130" i="1"/>
  <c r="AM130" i="1"/>
  <c r="AK130" i="1"/>
  <c r="AI130" i="1"/>
  <c r="AG130" i="1"/>
  <c r="AE130" i="1"/>
  <c r="AC130" i="1"/>
  <c r="AA130" i="1"/>
  <c r="Y130" i="1"/>
  <c r="W130" i="1"/>
  <c r="U130" i="1"/>
  <c r="S130" i="1"/>
  <c r="Q130" i="1"/>
  <c r="O130" i="1"/>
  <c r="EJ129" i="1"/>
  <c r="EG129" i="1"/>
  <c r="EC129" i="1"/>
  <c r="EA129" i="1"/>
  <c r="DY129" i="1"/>
  <c r="DW129" i="1"/>
  <c r="DU129" i="1"/>
  <c r="DS129" i="1"/>
  <c r="DQ129" i="1"/>
  <c r="DO129" i="1"/>
  <c r="DG129" i="1"/>
  <c r="DE129" i="1"/>
  <c r="CW129" i="1"/>
  <c r="CQ129" i="1"/>
  <c r="CO129" i="1"/>
  <c r="CM129" i="1"/>
  <c r="CK129" i="1"/>
  <c r="CI129" i="1"/>
  <c r="CG129" i="1"/>
  <c r="CE129" i="1"/>
  <c r="BY129" i="1"/>
  <c r="BW129" i="1"/>
  <c r="BQ129" i="1"/>
  <c r="BO129" i="1"/>
  <c r="BM129" i="1"/>
  <c r="BK129" i="1"/>
  <c r="BI129" i="1"/>
  <c r="BG129" i="1"/>
  <c r="BE129" i="1"/>
  <c r="BC129" i="1"/>
  <c r="BA129" i="1"/>
  <c r="AY129" i="1"/>
  <c r="AW129" i="1"/>
  <c r="AU129" i="1"/>
  <c r="AS129" i="1"/>
  <c r="AQ129" i="1"/>
  <c r="AO129" i="1"/>
  <c r="AM129" i="1"/>
  <c r="AK129" i="1"/>
  <c r="AI129" i="1"/>
  <c r="AG129" i="1"/>
  <c r="AE129" i="1"/>
  <c r="AC129" i="1"/>
  <c r="AA129" i="1"/>
  <c r="Y129" i="1"/>
  <c r="W129" i="1"/>
  <c r="U129" i="1"/>
  <c r="S129" i="1"/>
  <c r="Q129" i="1"/>
  <c r="O129" i="1"/>
  <c r="EJ128" i="1"/>
  <c r="EG128" i="1"/>
  <c r="EC128" i="1"/>
  <c r="EA128" i="1"/>
  <c r="DY128" i="1"/>
  <c r="DW128" i="1"/>
  <c r="DU128" i="1"/>
  <c r="DS128" i="1"/>
  <c r="DQ128" i="1"/>
  <c r="DO128" i="1"/>
  <c r="DG128" i="1"/>
  <c r="DE128" i="1"/>
  <c r="CW128" i="1"/>
  <c r="CQ128" i="1"/>
  <c r="CO128" i="1"/>
  <c r="CM128" i="1"/>
  <c r="CK128" i="1"/>
  <c r="CI128" i="1"/>
  <c r="CG128" i="1"/>
  <c r="CE128" i="1"/>
  <c r="BY128" i="1"/>
  <c r="BW128" i="1"/>
  <c r="BQ128" i="1"/>
  <c r="BO128" i="1"/>
  <c r="BM128" i="1"/>
  <c r="BK128" i="1"/>
  <c r="BI128" i="1"/>
  <c r="BG128" i="1"/>
  <c r="BE128" i="1"/>
  <c r="BC128" i="1"/>
  <c r="BA128" i="1"/>
  <c r="AY128" i="1"/>
  <c r="AW128" i="1"/>
  <c r="AU128" i="1"/>
  <c r="AS128" i="1"/>
  <c r="AQ128" i="1"/>
  <c r="AO128" i="1"/>
  <c r="AM128" i="1"/>
  <c r="AK128" i="1"/>
  <c r="AI128" i="1"/>
  <c r="AG128" i="1"/>
  <c r="AE128" i="1"/>
  <c r="AC128" i="1"/>
  <c r="AA128" i="1"/>
  <c r="Y128" i="1"/>
  <c r="W128" i="1"/>
  <c r="U128" i="1"/>
  <c r="S128" i="1"/>
  <c r="Q128" i="1"/>
  <c r="O128" i="1"/>
  <c r="EJ127" i="1"/>
  <c r="EG127" i="1"/>
  <c r="EC127" i="1"/>
  <c r="EA127" i="1"/>
  <c r="DY127" i="1"/>
  <c r="DW127" i="1"/>
  <c r="DU127" i="1"/>
  <c r="DS127" i="1"/>
  <c r="DQ127" i="1"/>
  <c r="DO127" i="1"/>
  <c r="DG127" i="1"/>
  <c r="DE127" i="1"/>
  <c r="CW127" i="1"/>
  <c r="CQ127" i="1"/>
  <c r="CO127" i="1"/>
  <c r="CM127" i="1"/>
  <c r="CK127" i="1"/>
  <c r="CI127" i="1"/>
  <c r="CG127" i="1"/>
  <c r="CE127" i="1"/>
  <c r="BY127" i="1"/>
  <c r="BW127" i="1"/>
  <c r="BQ127" i="1"/>
  <c r="BO127" i="1"/>
  <c r="BM127" i="1"/>
  <c r="BK127" i="1"/>
  <c r="BI127" i="1"/>
  <c r="BG127" i="1"/>
  <c r="BE127" i="1"/>
  <c r="BC127" i="1"/>
  <c r="BA127" i="1"/>
  <c r="AY127" i="1"/>
  <c r="AW127" i="1"/>
  <c r="AU127" i="1"/>
  <c r="AS127" i="1"/>
  <c r="AQ127" i="1"/>
  <c r="AO127" i="1"/>
  <c r="AM127" i="1"/>
  <c r="AK127" i="1"/>
  <c r="AI127" i="1"/>
  <c r="AG127" i="1"/>
  <c r="AE127" i="1"/>
  <c r="AC127" i="1"/>
  <c r="AA127" i="1"/>
  <c r="Y127" i="1"/>
  <c r="W127" i="1"/>
  <c r="U127" i="1"/>
  <c r="S127" i="1"/>
  <c r="Q127" i="1"/>
  <c r="O127" i="1"/>
  <c r="EJ126" i="1"/>
  <c r="EG126" i="1"/>
  <c r="EC126" i="1"/>
  <c r="EA126" i="1"/>
  <c r="DY126" i="1"/>
  <c r="DW126" i="1"/>
  <c r="DU126" i="1"/>
  <c r="DS126" i="1"/>
  <c r="DQ126" i="1"/>
  <c r="DO126" i="1"/>
  <c r="DG126" i="1"/>
  <c r="DE126" i="1"/>
  <c r="CW126" i="1"/>
  <c r="CQ126" i="1"/>
  <c r="CO126" i="1"/>
  <c r="CM126" i="1"/>
  <c r="CK126" i="1"/>
  <c r="CI126" i="1"/>
  <c r="CG126" i="1"/>
  <c r="CE126" i="1"/>
  <c r="BY126" i="1"/>
  <c r="BW126" i="1"/>
  <c r="BQ126" i="1"/>
  <c r="BO126" i="1"/>
  <c r="BM126" i="1"/>
  <c r="BK126" i="1"/>
  <c r="BI126" i="1"/>
  <c r="BG126" i="1"/>
  <c r="BE126" i="1"/>
  <c r="BC126" i="1"/>
  <c r="BA126" i="1"/>
  <c r="AY126" i="1"/>
  <c r="AW126" i="1"/>
  <c r="AU126" i="1"/>
  <c r="AS126" i="1"/>
  <c r="AQ126" i="1"/>
  <c r="AO126" i="1"/>
  <c r="AM126" i="1"/>
  <c r="AK126" i="1"/>
  <c r="AI126" i="1"/>
  <c r="AG126" i="1"/>
  <c r="AE126" i="1"/>
  <c r="AC126" i="1"/>
  <c r="AA126" i="1"/>
  <c r="Y126" i="1"/>
  <c r="W126" i="1"/>
  <c r="U126" i="1"/>
  <c r="S126" i="1"/>
  <c r="Q126" i="1"/>
  <c r="O126" i="1"/>
  <c r="EJ125" i="1"/>
  <c r="EG125" i="1"/>
  <c r="EC125" i="1"/>
  <c r="EA125" i="1"/>
  <c r="DY125" i="1"/>
  <c r="DW125" i="1"/>
  <c r="DU125" i="1"/>
  <c r="DS125" i="1"/>
  <c r="DQ125" i="1"/>
  <c r="DO125" i="1"/>
  <c r="DG125" i="1"/>
  <c r="DE125" i="1"/>
  <c r="CW125" i="1"/>
  <c r="CQ125" i="1"/>
  <c r="CO125" i="1"/>
  <c r="CM125" i="1"/>
  <c r="CK125" i="1"/>
  <c r="CI125" i="1"/>
  <c r="CG125" i="1"/>
  <c r="CE125" i="1"/>
  <c r="BY125" i="1"/>
  <c r="BW125" i="1"/>
  <c r="BQ125" i="1"/>
  <c r="BO125" i="1"/>
  <c r="BM125" i="1"/>
  <c r="BK125" i="1"/>
  <c r="BI125" i="1"/>
  <c r="BG125" i="1"/>
  <c r="BE125" i="1"/>
  <c r="BC125" i="1"/>
  <c r="BA125" i="1"/>
  <c r="AY125" i="1"/>
  <c r="AW125" i="1"/>
  <c r="AU125" i="1"/>
  <c r="AS125" i="1"/>
  <c r="AQ125" i="1"/>
  <c r="AO125" i="1"/>
  <c r="AM125" i="1"/>
  <c r="AK125" i="1"/>
  <c r="AI125" i="1"/>
  <c r="AG125" i="1"/>
  <c r="AE125" i="1"/>
  <c r="AC125" i="1"/>
  <c r="AA125" i="1"/>
  <c r="Y125" i="1"/>
  <c r="W125" i="1"/>
  <c r="U125" i="1"/>
  <c r="S125" i="1"/>
  <c r="Q125" i="1"/>
  <c r="O125" i="1"/>
  <c r="EJ124" i="1"/>
  <c r="EG124" i="1"/>
  <c r="EC124" i="1"/>
  <c r="EA124" i="1"/>
  <c r="DY124" i="1"/>
  <c r="DW124" i="1"/>
  <c r="DU124" i="1"/>
  <c r="DS124" i="1"/>
  <c r="DQ124" i="1"/>
  <c r="DO124" i="1"/>
  <c r="DG124" i="1"/>
  <c r="DE124" i="1"/>
  <c r="CW124" i="1"/>
  <c r="CQ124" i="1"/>
  <c r="CO124" i="1"/>
  <c r="CM124" i="1"/>
  <c r="CK124" i="1"/>
  <c r="CI124" i="1"/>
  <c r="CG124" i="1"/>
  <c r="CE124" i="1"/>
  <c r="BY124" i="1"/>
  <c r="BW124" i="1"/>
  <c r="BQ124" i="1"/>
  <c r="BO124" i="1"/>
  <c r="BM124" i="1"/>
  <c r="BK124" i="1"/>
  <c r="BI124" i="1"/>
  <c r="BG124" i="1"/>
  <c r="BE124" i="1"/>
  <c r="BC124" i="1"/>
  <c r="BA124" i="1"/>
  <c r="AY124" i="1"/>
  <c r="AW124" i="1"/>
  <c r="AU124" i="1"/>
  <c r="AS124" i="1"/>
  <c r="AQ124" i="1"/>
  <c r="AO124" i="1"/>
  <c r="AM124" i="1"/>
  <c r="AK124" i="1"/>
  <c r="AI124" i="1"/>
  <c r="AG124" i="1"/>
  <c r="AE124" i="1"/>
  <c r="AC124" i="1"/>
  <c r="AA124" i="1"/>
  <c r="Y124" i="1"/>
  <c r="W124" i="1"/>
  <c r="U124" i="1"/>
  <c r="S124" i="1"/>
  <c r="Q124" i="1"/>
  <c r="O124" i="1"/>
  <c r="EJ123" i="1"/>
  <c r="EG123" i="1"/>
  <c r="EC123" i="1"/>
  <c r="EA123" i="1"/>
  <c r="DY123" i="1"/>
  <c r="DW123" i="1"/>
  <c r="DU123" i="1"/>
  <c r="DS123" i="1"/>
  <c r="DQ123" i="1"/>
  <c r="DO123" i="1"/>
  <c r="DG123" i="1"/>
  <c r="DE123" i="1"/>
  <c r="CW123" i="1"/>
  <c r="CQ123" i="1"/>
  <c r="CO123" i="1"/>
  <c r="CM123" i="1"/>
  <c r="CK123" i="1"/>
  <c r="CI123" i="1"/>
  <c r="CG123" i="1"/>
  <c r="CE123" i="1"/>
  <c r="BY123" i="1"/>
  <c r="BW123" i="1"/>
  <c r="BQ123" i="1"/>
  <c r="BO123" i="1"/>
  <c r="BM123" i="1"/>
  <c r="BK123" i="1"/>
  <c r="BI123" i="1"/>
  <c r="BG123" i="1"/>
  <c r="BE123" i="1"/>
  <c r="BC123" i="1"/>
  <c r="BA123" i="1"/>
  <c r="AY123" i="1"/>
  <c r="AW123" i="1"/>
  <c r="AU123" i="1"/>
  <c r="AS123" i="1"/>
  <c r="AQ123" i="1"/>
  <c r="AO123" i="1"/>
  <c r="AM123" i="1"/>
  <c r="AK123" i="1"/>
  <c r="AI123" i="1"/>
  <c r="AG123" i="1"/>
  <c r="AE123" i="1"/>
  <c r="AC123" i="1"/>
  <c r="AA123" i="1"/>
  <c r="Y123" i="1"/>
  <c r="W123" i="1"/>
  <c r="U123" i="1"/>
  <c r="S123" i="1"/>
  <c r="Q123" i="1"/>
  <c r="O123" i="1"/>
  <c r="EJ122" i="1"/>
  <c r="EG122" i="1"/>
  <c r="EC122" i="1"/>
  <c r="EA122" i="1"/>
  <c r="DY122" i="1"/>
  <c r="DW122" i="1"/>
  <c r="DU122" i="1"/>
  <c r="DS122" i="1"/>
  <c r="DQ122" i="1"/>
  <c r="DO122" i="1"/>
  <c r="DG122" i="1"/>
  <c r="DE122" i="1"/>
  <c r="CW122" i="1"/>
  <c r="CQ122" i="1"/>
  <c r="CO122" i="1"/>
  <c r="CM122" i="1"/>
  <c r="CK122" i="1"/>
  <c r="CI122" i="1"/>
  <c r="CG122" i="1"/>
  <c r="CE122" i="1"/>
  <c r="BY122" i="1"/>
  <c r="BW122" i="1"/>
  <c r="BQ122" i="1"/>
  <c r="BO122" i="1"/>
  <c r="BM122" i="1"/>
  <c r="BK122" i="1"/>
  <c r="BI122" i="1"/>
  <c r="BG122" i="1"/>
  <c r="BE122" i="1"/>
  <c r="BC122" i="1"/>
  <c r="BA122" i="1"/>
  <c r="AY122" i="1"/>
  <c r="AW122" i="1"/>
  <c r="AU122" i="1"/>
  <c r="AS122" i="1"/>
  <c r="AQ122" i="1"/>
  <c r="AO122" i="1"/>
  <c r="AM122" i="1"/>
  <c r="AK122" i="1"/>
  <c r="AI122" i="1"/>
  <c r="AG122" i="1"/>
  <c r="AE122" i="1"/>
  <c r="AC122" i="1"/>
  <c r="AA122" i="1"/>
  <c r="Y122" i="1"/>
  <c r="W122" i="1"/>
  <c r="U122" i="1"/>
  <c r="S122" i="1"/>
  <c r="Q122" i="1"/>
  <c r="O122" i="1"/>
  <c r="EJ121" i="1"/>
  <c r="EG121" i="1"/>
  <c r="EC121" i="1"/>
  <c r="EA121" i="1"/>
  <c r="DY121" i="1"/>
  <c r="DW121" i="1"/>
  <c r="DU121" i="1"/>
  <c r="DS121" i="1"/>
  <c r="DQ121" i="1"/>
  <c r="DO121" i="1"/>
  <c r="DG121" i="1"/>
  <c r="DE121" i="1"/>
  <c r="CW121" i="1"/>
  <c r="CQ121" i="1"/>
  <c r="CO121" i="1"/>
  <c r="CM121" i="1"/>
  <c r="CK121" i="1"/>
  <c r="CI121" i="1"/>
  <c r="CG121" i="1"/>
  <c r="CE121" i="1"/>
  <c r="BY121" i="1"/>
  <c r="BW121" i="1"/>
  <c r="BQ121" i="1"/>
  <c r="BO121" i="1"/>
  <c r="BM121" i="1"/>
  <c r="BK121" i="1"/>
  <c r="BI121" i="1"/>
  <c r="BG121" i="1"/>
  <c r="BE121" i="1"/>
  <c r="BC121" i="1"/>
  <c r="BA121" i="1"/>
  <c r="AY121" i="1"/>
  <c r="AW121" i="1"/>
  <c r="AU121" i="1"/>
  <c r="AS121" i="1"/>
  <c r="AQ121" i="1"/>
  <c r="AO121" i="1"/>
  <c r="AM121" i="1"/>
  <c r="AK121" i="1"/>
  <c r="AI121" i="1"/>
  <c r="AG121" i="1"/>
  <c r="AE121" i="1"/>
  <c r="AC121" i="1"/>
  <c r="AA121" i="1"/>
  <c r="Y121" i="1"/>
  <c r="W121" i="1"/>
  <c r="U121" i="1"/>
  <c r="S121" i="1"/>
  <c r="Q121" i="1"/>
  <c r="O121" i="1"/>
  <c r="EJ120" i="1"/>
  <c r="EG120" i="1"/>
  <c r="EC120" i="1"/>
  <c r="EA120" i="1"/>
  <c r="DY120" i="1"/>
  <c r="DW120" i="1"/>
  <c r="DU120" i="1"/>
  <c r="DS120" i="1"/>
  <c r="DQ120" i="1"/>
  <c r="DO120" i="1"/>
  <c r="DG120" i="1"/>
  <c r="DE120" i="1"/>
  <c r="CW120" i="1"/>
  <c r="CQ120" i="1"/>
  <c r="CO120" i="1"/>
  <c r="CM120" i="1"/>
  <c r="CK120" i="1"/>
  <c r="CI120" i="1"/>
  <c r="CG120" i="1"/>
  <c r="CE120" i="1"/>
  <c r="BY120" i="1"/>
  <c r="BW120" i="1"/>
  <c r="BQ120" i="1"/>
  <c r="BO120" i="1"/>
  <c r="BM120" i="1"/>
  <c r="BK120" i="1"/>
  <c r="BI120" i="1"/>
  <c r="BG120" i="1"/>
  <c r="BE120" i="1"/>
  <c r="BC120" i="1"/>
  <c r="BA120" i="1"/>
  <c r="AY120" i="1"/>
  <c r="AW120" i="1"/>
  <c r="AU120" i="1"/>
  <c r="AS120" i="1"/>
  <c r="AQ120" i="1"/>
  <c r="AO120" i="1"/>
  <c r="AM120" i="1"/>
  <c r="AK120" i="1"/>
  <c r="AI120" i="1"/>
  <c r="AG120" i="1"/>
  <c r="AE120" i="1"/>
  <c r="AC120" i="1"/>
  <c r="AA120" i="1"/>
  <c r="Y120" i="1"/>
  <c r="W120" i="1"/>
  <c r="U120" i="1"/>
  <c r="S120" i="1"/>
  <c r="Q120" i="1"/>
  <c r="O120" i="1"/>
  <c r="EJ119" i="1"/>
  <c r="EG119" i="1"/>
  <c r="EC119" i="1"/>
  <c r="EA119" i="1"/>
  <c r="DY119" i="1"/>
  <c r="DW119" i="1"/>
  <c r="DU119" i="1"/>
  <c r="DS119" i="1"/>
  <c r="DQ119" i="1"/>
  <c r="DO119" i="1"/>
  <c r="DG119" i="1"/>
  <c r="DE119" i="1"/>
  <c r="CW119" i="1"/>
  <c r="CQ119" i="1"/>
  <c r="CO119" i="1"/>
  <c r="CM119" i="1"/>
  <c r="CK119" i="1"/>
  <c r="CI119" i="1"/>
  <c r="CG119" i="1"/>
  <c r="CE119" i="1"/>
  <c r="BY119" i="1"/>
  <c r="BW119" i="1"/>
  <c r="BQ119" i="1"/>
  <c r="BO119" i="1"/>
  <c r="BM119" i="1"/>
  <c r="BK119" i="1"/>
  <c r="BI119" i="1"/>
  <c r="BG119" i="1"/>
  <c r="BE119" i="1"/>
  <c r="BC119" i="1"/>
  <c r="BA119" i="1"/>
  <c r="AY119" i="1"/>
  <c r="AW119" i="1"/>
  <c r="AU119" i="1"/>
  <c r="AS119" i="1"/>
  <c r="AQ119" i="1"/>
  <c r="AO119" i="1"/>
  <c r="AM119" i="1"/>
  <c r="AK119" i="1"/>
  <c r="AI119" i="1"/>
  <c r="AG119" i="1"/>
  <c r="AE119" i="1"/>
  <c r="AC119" i="1"/>
  <c r="AA119" i="1"/>
  <c r="Y119" i="1"/>
  <c r="W119" i="1"/>
  <c r="U119" i="1"/>
  <c r="S119" i="1"/>
  <c r="Q119" i="1"/>
  <c r="O119" i="1"/>
  <c r="EJ118" i="1"/>
  <c r="EG118" i="1"/>
  <c r="EC118" i="1"/>
  <c r="EA118" i="1"/>
  <c r="DY118" i="1"/>
  <c r="DW118" i="1"/>
  <c r="DU118" i="1"/>
  <c r="DS118" i="1"/>
  <c r="DQ118" i="1"/>
  <c r="DO118" i="1"/>
  <c r="DG118" i="1"/>
  <c r="DE118" i="1"/>
  <c r="CW118" i="1"/>
  <c r="CQ118" i="1"/>
  <c r="CO118" i="1"/>
  <c r="CM118" i="1"/>
  <c r="CK118" i="1"/>
  <c r="CI118" i="1"/>
  <c r="CG118" i="1"/>
  <c r="CE118" i="1"/>
  <c r="BY118" i="1"/>
  <c r="BW118" i="1"/>
  <c r="BQ118" i="1"/>
  <c r="BO118" i="1"/>
  <c r="BM118" i="1"/>
  <c r="BK118" i="1"/>
  <c r="BI118" i="1"/>
  <c r="BG118" i="1"/>
  <c r="BE118" i="1"/>
  <c r="BC118" i="1"/>
  <c r="BA118" i="1"/>
  <c r="AY118" i="1"/>
  <c r="AW118" i="1"/>
  <c r="AU118" i="1"/>
  <c r="AS118" i="1"/>
  <c r="AQ118" i="1"/>
  <c r="AO118" i="1"/>
  <c r="AM118" i="1"/>
  <c r="AK118" i="1"/>
  <c r="AI118" i="1"/>
  <c r="AG118" i="1"/>
  <c r="AE118" i="1"/>
  <c r="AC118" i="1"/>
  <c r="AA118" i="1"/>
  <c r="Y118" i="1"/>
  <c r="W118" i="1"/>
  <c r="U118" i="1"/>
  <c r="S118" i="1"/>
  <c r="Q118" i="1"/>
  <c r="O118" i="1"/>
  <c r="EJ117" i="1"/>
  <c r="EG117" i="1"/>
  <c r="EC117" i="1"/>
  <c r="EA117" i="1"/>
  <c r="DY117" i="1"/>
  <c r="DW117" i="1"/>
  <c r="DU117" i="1"/>
  <c r="DS117" i="1"/>
  <c r="DQ117" i="1"/>
  <c r="DO117" i="1"/>
  <c r="DG117" i="1"/>
  <c r="DE117" i="1"/>
  <c r="CW117" i="1"/>
  <c r="CQ117" i="1"/>
  <c r="CO117" i="1"/>
  <c r="CM117" i="1"/>
  <c r="CK117" i="1"/>
  <c r="CI117" i="1"/>
  <c r="CG117" i="1"/>
  <c r="CE117" i="1"/>
  <c r="BY117" i="1"/>
  <c r="BW117" i="1"/>
  <c r="BQ117" i="1"/>
  <c r="BO117" i="1"/>
  <c r="BM117" i="1"/>
  <c r="BK117" i="1"/>
  <c r="BI117" i="1"/>
  <c r="BG117" i="1"/>
  <c r="BE117" i="1"/>
  <c r="BC117" i="1"/>
  <c r="BA117" i="1"/>
  <c r="AY117" i="1"/>
  <c r="AW117" i="1"/>
  <c r="AU117" i="1"/>
  <c r="AS117" i="1"/>
  <c r="AQ117" i="1"/>
  <c r="AO117" i="1"/>
  <c r="AM117" i="1"/>
  <c r="AK117" i="1"/>
  <c r="AI117" i="1"/>
  <c r="AG117" i="1"/>
  <c r="AE117" i="1"/>
  <c r="AC117" i="1"/>
  <c r="AA117" i="1"/>
  <c r="Y117" i="1"/>
  <c r="W117" i="1"/>
  <c r="U117" i="1"/>
  <c r="S117" i="1"/>
  <c r="Q117" i="1"/>
  <c r="O117" i="1"/>
  <c r="EJ116" i="1"/>
  <c r="DY116" i="1"/>
  <c r="DW116" i="1"/>
  <c r="DQ116" i="1"/>
  <c r="DO116" i="1"/>
  <c r="DG116" i="1"/>
  <c r="DE116" i="1"/>
  <c r="CW116" i="1"/>
  <c r="CQ116" i="1"/>
  <c r="CO116" i="1"/>
  <c r="CM116" i="1"/>
  <c r="CK116" i="1"/>
  <c r="CI116" i="1"/>
  <c r="CG116" i="1"/>
  <c r="CE116" i="1"/>
  <c r="BY116" i="1"/>
  <c r="BW116" i="1"/>
  <c r="BQ116" i="1"/>
  <c r="BO116" i="1"/>
  <c r="BM116" i="1"/>
  <c r="BK116" i="1"/>
  <c r="BI116" i="1"/>
  <c r="BG116" i="1"/>
  <c r="BE116" i="1"/>
  <c r="BC116" i="1"/>
  <c r="BA116" i="1"/>
  <c r="AY116" i="1"/>
  <c r="AW116" i="1"/>
  <c r="AU116" i="1"/>
  <c r="AS116" i="1"/>
  <c r="AQ116" i="1"/>
  <c r="AO116" i="1"/>
  <c r="AM116" i="1"/>
  <c r="AK116" i="1"/>
  <c r="AI116" i="1"/>
  <c r="AG116" i="1"/>
  <c r="AE116" i="1"/>
  <c r="AC116" i="1"/>
  <c r="AA116" i="1"/>
  <c r="Y116" i="1"/>
  <c r="W116" i="1"/>
  <c r="U116" i="1"/>
  <c r="S116" i="1"/>
  <c r="Q116" i="1"/>
  <c r="O116" i="1"/>
  <c r="EJ115" i="1"/>
  <c r="EG115" i="1"/>
  <c r="EC115" i="1"/>
  <c r="EA115" i="1"/>
  <c r="DY115" i="1"/>
  <c r="DW115" i="1"/>
  <c r="DU115" i="1"/>
  <c r="DS115" i="1"/>
  <c r="DQ115" i="1"/>
  <c r="DO115" i="1"/>
  <c r="DG115" i="1"/>
  <c r="DE115" i="1"/>
  <c r="CW115" i="1"/>
  <c r="CQ115" i="1"/>
  <c r="CO115" i="1"/>
  <c r="CM115" i="1"/>
  <c r="CK115" i="1"/>
  <c r="CI115" i="1"/>
  <c r="CG115" i="1"/>
  <c r="CE115" i="1"/>
  <c r="BY115" i="1"/>
  <c r="BW115" i="1"/>
  <c r="BQ115" i="1"/>
  <c r="BO115" i="1"/>
  <c r="BM115" i="1"/>
  <c r="BK115" i="1"/>
  <c r="BI115" i="1"/>
  <c r="BG115" i="1"/>
  <c r="BE115" i="1"/>
  <c r="BC115" i="1"/>
  <c r="BA115" i="1"/>
  <c r="AY115" i="1"/>
  <c r="AW115" i="1"/>
  <c r="AU115" i="1"/>
  <c r="AS115" i="1"/>
  <c r="AQ115" i="1"/>
  <c r="AO115" i="1"/>
  <c r="AM115" i="1"/>
  <c r="AK115" i="1"/>
  <c r="AI115" i="1"/>
  <c r="AG115" i="1"/>
  <c r="AE115" i="1"/>
  <c r="AC115" i="1"/>
  <c r="AA115" i="1"/>
  <c r="Y115" i="1"/>
  <c r="W115" i="1"/>
  <c r="U115" i="1"/>
  <c r="S115" i="1"/>
  <c r="Q115" i="1"/>
  <c r="O115" i="1"/>
  <c r="EJ114" i="1"/>
  <c r="EG114" i="1"/>
  <c r="EC114" i="1"/>
  <c r="EA114" i="1"/>
  <c r="DY114" i="1"/>
  <c r="DW114" i="1"/>
  <c r="DU114" i="1"/>
  <c r="DS114" i="1"/>
  <c r="DQ114" i="1"/>
  <c r="DO114" i="1"/>
  <c r="DG114" i="1"/>
  <c r="DE114" i="1"/>
  <c r="CW114" i="1"/>
  <c r="CQ114" i="1"/>
  <c r="CO114" i="1"/>
  <c r="CM114" i="1"/>
  <c r="CK114" i="1"/>
  <c r="CI114" i="1"/>
  <c r="CG114" i="1"/>
  <c r="CE114" i="1"/>
  <c r="BY114" i="1"/>
  <c r="BW114" i="1"/>
  <c r="BQ114" i="1"/>
  <c r="BO114" i="1"/>
  <c r="BM114" i="1"/>
  <c r="BK114" i="1"/>
  <c r="BI114" i="1"/>
  <c r="BG114" i="1"/>
  <c r="BE114" i="1"/>
  <c r="BC114" i="1"/>
  <c r="BA114" i="1"/>
  <c r="AY114" i="1"/>
  <c r="AW114" i="1"/>
  <c r="AU114" i="1"/>
  <c r="AS114" i="1"/>
  <c r="AQ114" i="1"/>
  <c r="AO114" i="1"/>
  <c r="AM114" i="1"/>
  <c r="AK114" i="1"/>
  <c r="AI114" i="1"/>
  <c r="AG114" i="1"/>
  <c r="AE114" i="1"/>
  <c r="AC114" i="1"/>
  <c r="AA114" i="1"/>
  <c r="Y114" i="1"/>
  <c r="W114" i="1"/>
  <c r="U114" i="1"/>
  <c r="S114" i="1"/>
  <c r="Q114" i="1"/>
  <c r="O114" i="1"/>
  <c r="EJ113" i="1"/>
  <c r="EG113" i="1"/>
  <c r="EC113" i="1"/>
  <c r="EA113" i="1"/>
  <c r="DY113" i="1"/>
  <c r="DW113" i="1"/>
  <c r="DU113" i="1"/>
  <c r="DS113" i="1"/>
  <c r="DQ113" i="1"/>
  <c r="DO113" i="1"/>
  <c r="DG113" i="1"/>
  <c r="DE113" i="1"/>
  <c r="CW113" i="1"/>
  <c r="CQ113" i="1"/>
  <c r="CO113" i="1"/>
  <c r="CM113" i="1"/>
  <c r="CK113" i="1"/>
  <c r="CI113" i="1"/>
  <c r="CG113" i="1"/>
  <c r="CE113" i="1"/>
  <c r="BY113" i="1"/>
  <c r="BW113" i="1"/>
  <c r="BQ113" i="1"/>
  <c r="BO113" i="1"/>
  <c r="BM113" i="1"/>
  <c r="BK113" i="1"/>
  <c r="BI113" i="1"/>
  <c r="BG113" i="1"/>
  <c r="BE113" i="1"/>
  <c r="BC113" i="1"/>
  <c r="BA113" i="1"/>
  <c r="AY113" i="1"/>
  <c r="AW113" i="1"/>
  <c r="AU113" i="1"/>
  <c r="AS113" i="1"/>
  <c r="AQ113" i="1"/>
  <c r="AO113" i="1"/>
  <c r="AM113" i="1"/>
  <c r="AK113" i="1"/>
  <c r="AI113" i="1"/>
  <c r="AG113" i="1"/>
  <c r="AE113" i="1"/>
  <c r="AC113" i="1"/>
  <c r="AA113" i="1"/>
  <c r="Y113" i="1"/>
  <c r="W113" i="1"/>
  <c r="U113" i="1"/>
  <c r="S113" i="1"/>
  <c r="Q113" i="1"/>
  <c r="O113" i="1"/>
  <c r="EJ112" i="1"/>
  <c r="EG112" i="1"/>
  <c r="EC112" i="1"/>
  <c r="EA112" i="1"/>
  <c r="DY112" i="1"/>
  <c r="DW112" i="1"/>
  <c r="DU112" i="1"/>
  <c r="DS112" i="1"/>
  <c r="DQ112" i="1"/>
  <c r="DO112" i="1"/>
  <c r="DG112" i="1"/>
  <c r="DE112" i="1"/>
  <c r="CW112" i="1"/>
  <c r="CQ112" i="1"/>
  <c r="CO112" i="1"/>
  <c r="CM112" i="1"/>
  <c r="CK112" i="1"/>
  <c r="CI112" i="1"/>
  <c r="CG112" i="1"/>
  <c r="CE112" i="1"/>
  <c r="BY112" i="1"/>
  <c r="BW112" i="1"/>
  <c r="BQ112" i="1"/>
  <c r="BO112" i="1"/>
  <c r="BM112" i="1"/>
  <c r="BK112" i="1"/>
  <c r="BI112" i="1"/>
  <c r="BG112" i="1"/>
  <c r="BE112" i="1"/>
  <c r="BC112" i="1"/>
  <c r="BA112" i="1"/>
  <c r="AY112" i="1"/>
  <c r="AW112" i="1"/>
  <c r="AU112" i="1"/>
  <c r="AS112" i="1"/>
  <c r="AQ112" i="1"/>
  <c r="AO112" i="1"/>
  <c r="AM112" i="1"/>
  <c r="AK112" i="1"/>
  <c r="AI112" i="1"/>
  <c r="AG112" i="1"/>
  <c r="AE112" i="1"/>
  <c r="AC112" i="1"/>
  <c r="AA112" i="1"/>
  <c r="Y112" i="1"/>
  <c r="W112" i="1"/>
  <c r="U112" i="1"/>
  <c r="S112" i="1"/>
  <c r="Q112" i="1"/>
  <c r="O112" i="1"/>
  <c r="EJ111" i="1"/>
  <c r="EG111" i="1"/>
  <c r="EC111" i="1"/>
  <c r="EA111" i="1"/>
  <c r="DY111" i="1"/>
  <c r="DW111" i="1"/>
  <c r="DU111" i="1"/>
  <c r="DS111" i="1"/>
  <c r="DQ111" i="1"/>
  <c r="DO111" i="1"/>
  <c r="DG111" i="1"/>
  <c r="DE111" i="1"/>
  <c r="CW111" i="1"/>
  <c r="CQ111" i="1"/>
  <c r="CO111" i="1"/>
  <c r="CM111" i="1"/>
  <c r="CK111" i="1"/>
  <c r="CI111" i="1"/>
  <c r="CG111" i="1"/>
  <c r="CE111" i="1"/>
  <c r="BY111" i="1"/>
  <c r="BW111" i="1"/>
  <c r="BQ111" i="1"/>
  <c r="BO111" i="1"/>
  <c r="BM111" i="1"/>
  <c r="BK111" i="1"/>
  <c r="BI111" i="1"/>
  <c r="BG111" i="1"/>
  <c r="BE111" i="1"/>
  <c r="BC111" i="1"/>
  <c r="BA111" i="1"/>
  <c r="AY111" i="1"/>
  <c r="AW111" i="1"/>
  <c r="AU111" i="1"/>
  <c r="AS111" i="1"/>
  <c r="AQ111" i="1"/>
  <c r="AO111" i="1"/>
  <c r="AM111" i="1"/>
  <c r="AK111" i="1"/>
  <c r="AI111" i="1"/>
  <c r="AG111" i="1"/>
  <c r="AE111" i="1"/>
  <c r="AC111" i="1"/>
  <c r="AA111" i="1"/>
  <c r="Y111" i="1"/>
  <c r="W111" i="1"/>
  <c r="U111" i="1"/>
  <c r="S111" i="1"/>
  <c r="Q111" i="1"/>
  <c r="O111" i="1"/>
  <c r="EJ110" i="1"/>
  <c r="EG110" i="1"/>
  <c r="EC110" i="1"/>
  <c r="EA110" i="1"/>
  <c r="DY110" i="1"/>
  <c r="DW110" i="1"/>
  <c r="DU110" i="1"/>
  <c r="DS110" i="1"/>
  <c r="DQ110" i="1"/>
  <c r="DO110" i="1"/>
  <c r="DG110" i="1"/>
  <c r="DE110" i="1"/>
  <c r="CW110" i="1"/>
  <c r="CQ110" i="1"/>
  <c r="CO110" i="1"/>
  <c r="CM110" i="1"/>
  <c r="CK110" i="1"/>
  <c r="CI110" i="1"/>
  <c r="CG110" i="1"/>
  <c r="CE110" i="1"/>
  <c r="BY110" i="1"/>
  <c r="BW110" i="1"/>
  <c r="BQ110" i="1"/>
  <c r="BO110" i="1"/>
  <c r="BM110" i="1"/>
  <c r="BK110" i="1"/>
  <c r="BI110" i="1"/>
  <c r="BG110" i="1"/>
  <c r="BE110" i="1"/>
  <c r="BC110" i="1"/>
  <c r="BA110" i="1"/>
  <c r="AY110" i="1"/>
  <c r="AW110" i="1"/>
  <c r="AU110" i="1"/>
  <c r="AS110" i="1"/>
  <c r="AQ110" i="1"/>
  <c r="AO110" i="1"/>
  <c r="AM110" i="1"/>
  <c r="AK110" i="1"/>
  <c r="AI110" i="1"/>
  <c r="AG110" i="1"/>
  <c r="AE110" i="1"/>
  <c r="AC110" i="1"/>
  <c r="AA110" i="1"/>
  <c r="Y110" i="1"/>
  <c r="W110" i="1"/>
  <c r="U110" i="1"/>
  <c r="S110" i="1"/>
  <c r="Q110" i="1"/>
  <c r="O110" i="1"/>
  <c r="EJ109" i="1"/>
  <c r="EG109" i="1"/>
  <c r="EC109" i="1"/>
  <c r="EA109" i="1"/>
  <c r="DY109" i="1"/>
  <c r="DW109" i="1"/>
  <c r="DU109" i="1"/>
  <c r="DS109" i="1"/>
  <c r="DQ109" i="1"/>
  <c r="DO109" i="1"/>
  <c r="DG109" i="1"/>
  <c r="DE109" i="1"/>
  <c r="CW109" i="1"/>
  <c r="CQ109" i="1"/>
  <c r="CO109" i="1"/>
  <c r="CM109" i="1"/>
  <c r="CK109" i="1"/>
  <c r="CI109" i="1"/>
  <c r="CG109" i="1"/>
  <c r="CE109" i="1"/>
  <c r="BY109" i="1"/>
  <c r="BW109" i="1"/>
  <c r="BQ109" i="1"/>
  <c r="BO109" i="1"/>
  <c r="BM109" i="1"/>
  <c r="BK109" i="1"/>
  <c r="BI109" i="1"/>
  <c r="BG109" i="1"/>
  <c r="BE109" i="1"/>
  <c r="BC109" i="1"/>
  <c r="BA109" i="1"/>
  <c r="AY109" i="1"/>
  <c r="AW109" i="1"/>
  <c r="AU109" i="1"/>
  <c r="AS109" i="1"/>
  <c r="AQ109" i="1"/>
  <c r="AO109" i="1"/>
  <c r="AM109" i="1"/>
  <c r="AK109" i="1"/>
  <c r="AI109" i="1"/>
  <c r="AG109" i="1"/>
  <c r="AE109" i="1"/>
  <c r="AC109" i="1"/>
  <c r="AA109" i="1"/>
  <c r="Y109" i="1"/>
  <c r="W109" i="1"/>
  <c r="U109" i="1"/>
  <c r="S109" i="1"/>
  <c r="Q109" i="1"/>
  <c r="O109" i="1"/>
  <c r="EJ108" i="1"/>
  <c r="EG108" i="1"/>
  <c r="EC108" i="1"/>
  <c r="EA108" i="1"/>
  <c r="DY108" i="1"/>
  <c r="DW108" i="1"/>
  <c r="DU108" i="1"/>
  <c r="DS108" i="1"/>
  <c r="DQ108" i="1"/>
  <c r="DO108" i="1"/>
  <c r="DG108" i="1"/>
  <c r="DE108" i="1"/>
  <c r="CW108" i="1"/>
  <c r="CQ108" i="1"/>
  <c r="CO108" i="1"/>
  <c r="CM108" i="1"/>
  <c r="CK108" i="1"/>
  <c r="CI108" i="1"/>
  <c r="CG108" i="1"/>
  <c r="CE108" i="1"/>
  <c r="BY108" i="1"/>
  <c r="BW108" i="1"/>
  <c r="BQ108" i="1"/>
  <c r="BO108" i="1"/>
  <c r="BM108" i="1"/>
  <c r="BK108" i="1"/>
  <c r="BI108" i="1"/>
  <c r="BG108" i="1"/>
  <c r="BE108" i="1"/>
  <c r="BC108" i="1"/>
  <c r="BA108" i="1"/>
  <c r="AY108" i="1"/>
  <c r="AW108" i="1"/>
  <c r="AU108" i="1"/>
  <c r="AS108" i="1"/>
  <c r="AQ108" i="1"/>
  <c r="AO108" i="1"/>
  <c r="AM108" i="1"/>
  <c r="AK108" i="1"/>
  <c r="AI108" i="1"/>
  <c r="AG108" i="1"/>
  <c r="AE108" i="1"/>
  <c r="AC108" i="1"/>
  <c r="AA108" i="1"/>
  <c r="Y108" i="1"/>
  <c r="W108" i="1"/>
  <c r="U108" i="1"/>
  <c r="S108" i="1"/>
  <c r="Q108" i="1"/>
  <c r="O108" i="1"/>
  <c r="EJ107" i="1"/>
  <c r="EG107" i="1"/>
  <c r="EC107" i="1"/>
  <c r="EA107" i="1"/>
  <c r="DY107" i="1"/>
  <c r="DW107" i="1"/>
  <c r="DU107" i="1"/>
  <c r="DS107" i="1"/>
  <c r="DQ107" i="1"/>
  <c r="DO107" i="1"/>
  <c r="DG107" i="1"/>
  <c r="DE107" i="1"/>
  <c r="CW107" i="1"/>
  <c r="CQ107" i="1"/>
  <c r="CO107" i="1"/>
  <c r="CM107" i="1"/>
  <c r="CK107" i="1"/>
  <c r="CI107" i="1"/>
  <c r="CG107" i="1"/>
  <c r="CE107" i="1"/>
  <c r="BY107" i="1"/>
  <c r="BW107" i="1"/>
  <c r="BQ107" i="1"/>
  <c r="BO107" i="1"/>
  <c r="BM107" i="1"/>
  <c r="BK107" i="1"/>
  <c r="BI107" i="1"/>
  <c r="BG107" i="1"/>
  <c r="BE107" i="1"/>
  <c r="BC107" i="1"/>
  <c r="BA107" i="1"/>
  <c r="AY107" i="1"/>
  <c r="AW107" i="1"/>
  <c r="AU107" i="1"/>
  <c r="AS107" i="1"/>
  <c r="AQ107" i="1"/>
  <c r="AO107" i="1"/>
  <c r="AM107" i="1"/>
  <c r="AK107" i="1"/>
  <c r="AI107" i="1"/>
  <c r="AG107" i="1"/>
  <c r="AE107" i="1"/>
  <c r="AC107" i="1"/>
  <c r="AA107" i="1"/>
  <c r="Y107" i="1"/>
  <c r="W107" i="1"/>
  <c r="U107" i="1"/>
  <c r="S107" i="1"/>
  <c r="Q107" i="1"/>
  <c r="O107" i="1"/>
  <c r="EJ106" i="1"/>
  <c r="EG106" i="1"/>
  <c r="EC106" i="1"/>
  <c r="EA106" i="1"/>
  <c r="DY106" i="1"/>
  <c r="DW106" i="1"/>
  <c r="DU106" i="1"/>
  <c r="DS106" i="1"/>
  <c r="DQ106" i="1"/>
  <c r="DO106" i="1"/>
  <c r="DG106" i="1"/>
  <c r="DE106" i="1"/>
  <c r="CW106" i="1"/>
  <c r="CQ106" i="1"/>
  <c r="CO106" i="1"/>
  <c r="CM106" i="1"/>
  <c r="CK106" i="1"/>
  <c r="CI106" i="1"/>
  <c r="CG106" i="1"/>
  <c r="CE106" i="1"/>
  <c r="BY106" i="1"/>
  <c r="BW106" i="1"/>
  <c r="BQ106" i="1"/>
  <c r="BO106" i="1"/>
  <c r="BM106" i="1"/>
  <c r="BK106" i="1"/>
  <c r="BI106" i="1"/>
  <c r="BG106" i="1"/>
  <c r="BE106" i="1"/>
  <c r="BC106" i="1"/>
  <c r="BA106" i="1"/>
  <c r="AY106" i="1"/>
  <c r="AW106" i="1"/>
  <c r="AU106" i="1"/>
  <c r="AS106" i="1"/>
  <c r="AQ106" i="1"/>
  <c r="AO106" i="1"/>
  <c r="AM106" i="1"/>
  <c r="AK106" i="1"/>
  <c r="AI106" i="1"/>
  <c r="AG106" i="1"/>
  <c r="AE106" i="1"/>
  <c r="AC106" i="1"/>
  <c r="AA106" i="1"/>
  <c r="Y106" i="1"/>
  <c r="W106" i="1"/>
  <c r="U106" i="1"/>
  <c r="S106" i="1"/>
  <c r="Q106" i="1"/>
  <c r="O106" i="1"/>
  <c r="EJ105" i="1"/>
  <c r="EG105" i="1"/>
  <c r="EC105" i="1"/>
  <c r="EA105" i="1"/>
  <c r="DY105" i="1"/>
  <c r="DW105" i="1"/>
  <c r="DU105" i="1"/>
  <c r="DS105" i="1"/>
  <c r="DQ105" i="1"/>
  <c r="DO105" i="1"/>
  <c r="DG105" i="1"/>
  <c r="DE105" i="1"/>
  <c r="CW105" i="1"/>
  <c r="CQ105" i="1"/>
  <c r="CO105" i="1"/>
  <c r="CM105" i="1"/>
  <c r="CK105" i="1"/>
  <c r="CI105" i="1"/>
  <c r="CG105" i="1"/>
  <c r="CE105" i="1"/>
  <c r="BY105" i="1"/>
  <c r="BW105" i="1"/>
  <c r="BQ105" i="1"/>
  <c r="BO105" i="1"/>
  <c r="BM105" i="1"/>
  <c r="BK105" i="1"/>
  <c r="BI105" i="1"/>
  <c r="BG105" i="1"/>
  <c r="BE105" i="1"/>
  <c r="BC105" i="1"/>
  <c r="BA105" i="1"/>
  <c r="AY105" i="1"/>
  <c r="AW105" i="1"/>
  <c r="AU105" i="1"/>
  <c r="AS105" i="1"/>
  <c r="AQ105" i="1"/>
  <c r="AO105" i="1"/>
  <c r="AM105" i="1"/>
  <c r="AK105" i="1"/>
  <c r="AI105" i="1"/>
  <c r="AG105" i="1"/>
  <c r="AE105" i="1"/>
  <c r="AC105" i="1"/>
  <c r="AA105" i="1"/>
  <c r="Y105" i="1"/>
  <c r="W105" i="1"/>
  <c r="U105" i="1"/>
  <c r="S105" i="1"/>
  <c r="Q105" i="1"/>
  <c r="O105" i="1"/>
  <c r="EJ104" i="1"/>
  <c r="EG104" i="1"/>
  <c r="EC104" i="1"/>
  <c r="EA104" i="1"/>
  <c r="DY104" i="1"/>
  <c r="DW104" i="1"/>
  <c r="DU104" i="1"/>
  <c r="DS104" i="1"/>
  <c r="DQ104" i="1"/>
  <c r="DO104" i="1"/>
  <c r="DG104" i="1"/>
  <c r="DE104" i="1"/>
  <c r="CW104" i="1"/>
  <c r="CQ104" i="1"/>
  <c r="CO104" i="1"/>
  <c r="CM104" i="1"/>
  <c r="CK104" i="1"/>
  <c r="CI104" i="1"/>
  <c r="CG104" i="1"/>
  <c r="CE104" i="1"/>
  <c r="BY104" i="1"/>
  <c r="BW104" i="1"/>
  <c r="BQ104" i="1"/>
  <c r="BO104" i="1"/>
  <c r="BM104" i="1"/>
  <c r="BK104" i="1"/>
  <c r="BI104" i="1"/>
  <c r="BG104" i="1"/>
  <c r="BE104" i="1"/>
  <c r="BC104" i="1"/>
  <c r="BA104" i="1"/>
  <c r="AY104" i="1"/>
  <c r="AW104" i="1"/>
  <c r="AU104" i="1"/>
  <c r="AS104" i="1"/>
  <c r="AQ104" i="1"/>
  <c r="AO104" i="1"/>
  <c r="AM104" i="1"/>
  <c r="AK104" i="1"/>
  <c r="AI104" i="1"/>
  <c r="AG104" i="1"/>
  <c r="AE104" i="1"/>
  <c r="AC104" i="1"/>
  <c r="AA104" i="1"/>
  <c r="Y104" i="1"/>
  <c r="W104" i="1"/>
  <c r="U104" i="1"/>
  <c r="S104" i="1"/>
  <c r="Q104" i="1"/>
  <c r="O104" i="1"/>
  <c r="EJ103" i="1"/>
  <c r="DY103" i="1"/>
  <c r="DW103" i="1"/>
  <c r="DQ103" i="1"/>
  <c r="DO103" i="1"/>
  <c r="DG103" i="1"/>
  <c r="DE103" i="1"/>
  <c r="CW103" i="1"/>
  <c r="CQ103" i="1"/>
  <c r="CO103" i="1"/>
  <c r="CM103" i="1"/>
  <c r="CK103" i="1"/>
  <c r="CI103" i="1"/>
  <c r="CG103" i="1"/>
  <c r="CE103" i="1"/>
  <c r="BY103" i="1"/>
  <c r="BW103" i="1"/>
  <c r="BQ103" i="1"/>
  <c r="BO103" i="1"/>
  <c r="BM103" i="1"/>
  <c r="BK103" i="1"/>
  <c r="BI103" i="1"/>
  <c r="BG103" i="1"/>
  <c r="BE103" i="1"/>
  <c r="BC103" i="1"/>
  <c r="BA103" i="1"/>
  <c r="AY103" i="1"/>
  <c r="AW103" i="1"/>
  <c r="AU103" i="1"/>
  <c r="AS103" i="1"/>
  <c r="AQ103" i="1"/>
  <c r="AO103" i="1"/>
  <c r="AM103" i="1"/>
  <c r="AK103" i="1"/>
  <c r="AI103" i="1"/>
  <c r="AG103" i="1"/>
  <c r="AE103" i="1"/>
  <c r="AC103" i="1"/>
  <c r="AA103" i="1"/>
  <c r="Y103" i="1"/>
  <c r="W103" i="1"/>
  <c r="U103" i="1"/>
  <c r="S103" i="1"/>
  <c r="Q103" i="1"/>
  <c r="O103" i="1"/>
  <c r="EJ102" i="1"/>
  <c r="DY102" i="1"/>
  <c r="DW102" i="1"/>
  <c r="DQ102" i="1"/>
  <c r="DO102" i="1"/>
  <c r="DG102" i="1"/>
  <c r="DE102" i="1"/>
  <c r="CW102" i="1"/>
  <c r="CQ102" i="1"/>
  <c r="CO102" i="1"/>
  <c r="CM102" i="1"/>
  <c r="CK102" i="1"/>
  <c r="CI102" i="1"/>
  <c r="CG102" i="1"/>
  <c r="CE102" i="1"/>
  <c r="BY102" i="1"/>
  <c r="BW102" i="1"/>
  <c r="BQ102" i="1"/>
  <c r="BO102" i="1"/>
  <c r="BM102" i="1"/>
  <c r="BK102" i="1"/>
  <c r="BI102" i="1"/>
  <c r="BG102" i="1"/>
  <c r="BE102" i="1"/>
  <c r="BC102" i="1"/>
  <c r="BA102" i="1"/>
  <c r="AY102" i="1"/>
  <c r="AW102" i="1"/>
  <c r="AU102" i="1"/>
  <c r="AS102" i="1"/>
  <c r="AQ102" i="1"/>
  <c r="AO102" i="1"/>
  <c r="AM102" i="1"/>
  <c r="AK102" i="1"/>
  <c r="AI102" i="1"/>
  <c r="AG102" i="1"/>
  <c r="AE102" i="1"/>
  <c r="AC102" i="1"/>
  <c r="AA102" i="1"/>
  <c r="Y102" i="1"/>
  <c r="W102" i="1"/>
  <c r="U102" i="1"/>
  <c r="S102" i="1"/>
  <c r="Q102" i="1"/>
  <c r="O102" i="1"/>
  <c r="EJ101" i="1"/>
  <c r="DY101" i="1"/>
  <c r="DW101" i="1"/>
  <c r="DQ101" i="1"/>
  <c r="DO101" i="1"/>
  <c r="DG101" i="1"/>
  <c r="DE101" i="1"/>
  <c r="CW101" i="1"/>
  <c r="CQ101" i="1"/>
  <c r="CO101" i="1"/>
  <c r="CM101" i="1"/>
  <c r="CK101" i="1"/>
  <c r="CI101" i="1"/>
  <c r="CG101" i="1"/>
  <c r="CE101" i="1"/>
  <c r="BY101" i="1"/>
  <c r="BW101" i="1"/>
  <c r="BQ101" i="1"/>
  <c r="BO101" i="1"/>
  <c r="BM101" i="1"/>
  <c r="BK101" i="1"/>
  <c r="BI101" i="1"/>
  <c r="BG101" i="1"/>
  <c r="BE101" i="1"/>
  <c r="BC101" i="1"/>
  <c r="BA101" i="1"/>
  <c r="AY101" i="1"/>
  <c r="AW101" i="1"/>
  <c r="AU101" i="1"/>
  <c r="AS101" i="1"/>
  <c r="AQ101" i="1"/>
  <c r="AO101" i="1"/>
  <c r="AM101" i="1"/>
  <c r="AK101" i="1"/>
  <c r="AI101" i="1"/>
  <c r="AG101" i="1"/>
  <c r="AE101" i="1"/>
  <c r="AC101" i="1"/>
  <c r="AA101" i="1"/>
  <c r="Y101" i="1"/>
  <c r="W101" i="1"/>
  <c r="U101" i="1"/>
  <c r="S101" i="1"/>
  <c r="Q101" i="1"/>
  <c r="O101" i="1"/>
  <c r="EJ100" i="1"/>
  <c r="DY100" i="1"/>
  <c r="DW100" i="1"/>
  <c r="DQ100" i="1"/>
  <c r="DO100" i="1"/>
  <c r="DG100" i="1"/>
  <c r="DE100" i="1"/>
  <c r="CW100" i="1"/>
  <c r="CQ100" i="1"/>
  <c r="CO100" i="1"/>
  <c r="CM100" i="1"/>
  <c r="CK100" i="1"/>
  <c r="CI100" i="1"/>
  <c r="CG100" i="1"/>
  <c r="CE100" i="1"/>
  <c r="BY100" i="1"/>
  <c r="BW100" i="1"/>
  <c r="BQ100" i="1"/>
  <c r="BO100" i="1"/>
  <c r="BM100" i="1"/>
  <c r="BK100" i="1"/>
  <c r="BI100" i="1"/>
  <c r="BG100" i="1"/>
  <c r="BE100" i="1"/>
  <c r="BC100" i="1"/>
  <c r="BA100" i="1"/>
  <c r="AY100" i="1"/>
  <c r="AW100" i="1"/>
  <c r="AU100" i="1"/>
  <c r="AS100" i="1"/>
  <c r="AQ100" i="1"/>
  <c r="AO100" i="1"/>
  <c r="AM100" i="1"/>
  <c r="AK100" i="1"/>
  <c r="AI100" i="1"/>
  <c r="AG100" i="1"/>
  <c r="AE100" i="1"/>
  <c r="AC100" i="1"/>
  <c r="AA100" i="1"/>
  <c r="Y100" i="1"/>
  <c r="W100" i="1"/>
  <c r="U100" i="1"/>
  <c r="S100" i="1"/>
  <c r="Q100" i="1"/>
  <c r="O100" i="1"/>
  <c r="EJ99" i="1"/>
  <c r="EG99" i="1"/>
  <c r="EC99" i="1"/>
  <c r="DY99" i="1"/>
  <c r="DW99" i="1"/>
  <c r="DS99" i="1"/>
  <c r="DQ99" i="1"/>
  <c r="DO99" i="1"/>
  <c r="DG99" i="1"/>
  <c r="DE99" i="1"/>
  <c r="CW99" i="1"/>
  <c r="CQ99" i="1"/>
  <c r="CO99" i="1"/>
  <c r="CM99" i="1"/>
  <c r="CK99" i="1"/>
  <c r="CI99" i="1"/>
  <c r="CG99" i="1"/>
  <c r="CE99" i="1"/>
  <c r="BY99" i="1"/>
  <c r="BW99" i="1"/>
  <c r="BQ99" i="1"/>
  <c r="BO99" i="1"/>
  <c r="BM99" i="1"/>
  <c r="BK99" i="1"/>
  <c r="BI99" i="1"/>
  <c r="BG99" i="1"/>
  <c r="BE99" i="1"/>
  <c r="BC99" i="1"/>
  <c r="BA99" i="1"/>
  <c r="AY99" i="1"/>
  <c r="AW99" i="1"/>
  <c r="AU99" i="1"/>
  <c r="AS99" i="1"/>
  <c r="AQ99" i="1"/>
  <c r="AO99" i="1"/>
  <c r="AM99" i="1"/>
  <c r="AK99" i="1"/>
  <c r="AI99" i="1"/>
  <c r="AG99" i="1"/>
  <c r="AE99" i="1"/>
  <c r="AC99" i="1"/>
  <c r="AA99" i="1"/>
  <c r="Y99" i="1"/>
  <c r="W99" i="1"/>
  <c r="U99" i="1"/>
  <c r="S99" i="1"/>
  <c r="Q99" i="1"/>
  <c r="O99" i="1"/>
  <c r="EJ98" i="1"/>
  <c r="EG98" i="1"/>
  <c r="EC98" i="1"/>
  <c r="DY98" i="1"/>
  <c r="DW98" i="1"/>
  <c r="DS98" i="1"/>
  <c r="DQ98" i="1"/>
  <c r="DO98" i="1"/>
  <c r="DG98" i="1"/>
  <c r="DE98" i="1"/>
  <c r="CW98" i="1"/>
  <c r="CQ98" i="1"/>
  <c r="CO98" i="1"/>
  <c r="CM98" i="1"/>
  <c r="CK98" i="1"/>
  <c r="CI98" i="1"/>
  <c r="CG98" i="1"/>
  <c r="CE98" i="1"/>
  <c r="BY98" i="1"/>
  <c r="BW98" i="1"/>
  <c r="BQ98" i="1"/>
  <c r="BO98" i="1"/>
  <c r="BM98" i="1"/>
  <c r="BK98" i="1"/>
  <c r="BI98" i="1"/>
  <c r="BG98" i="1"/>
  <c r="BE98" i="1"/>
  <c r="BC98" i="1"/>
  <c r="BA98" i="1"/>
  <c r="AY98" i="1"/>
  <c r="AW98" i="1"/>
  <c r="AU98" i="1"/>
  <c r="AS98" i="1"/>
  <c r="AQ98" i="1"/>
  <c r="AO98" i="1"/>
  <c r="AM98" i="1"/>
  <c r="AK98" i="1"/>
  <c r="AI98" i="1"/>
  <c r="AG98" i="1"/>
  <c r="AE98" i="1"/>
  <c r="AC98" i="1"/>
  <c r="AA98" i="1"/>
  <c r="Y98" i="1"/>
  <c r="W98" i="1"/>
  <c r="U98" i="1"/>
  <c r="S98" i="1"/>
  <c r="Q98" i="1"/>
  <c r="O98" i="1"/>
  <c r="EJ97" i="1"/>
  <c r="EG97" i="1"/>
  <c r="EC97" i="1"/>
  <c r="DY97" i="1"/>
  <c r="DW97" i="1"/>
  <c r="DS97" i="1"/>
  <c r="DQ97" i="1"/>
  <c r="DO97" i="1"/>
  <c r="DG97" i="1"/>
  <c r="DE97" i="1"/>
  <c r="CW97" i="1"/>
  <c r="CQ97" i="1"/>
  <c r="CO97" i="1"/>
  <c r="CM97" i="1"/>
  <c r="CK97" i="1"/>
  <c r="CI97" i="1"/>
  <c r="CG97" i="1"/>
  <c r="CE97" i="1"/>
  <c r="BY97" i="1"/>
  <c r="BW97" i="1"/>
  <c r="BQ97" i="1"/>
  <c r="BO97" i="1"/>
  <c r="BM97" i="1"/>
  <c r="BK97" i="1"/>
  <c r="BI97" i="1"/>
  <c r="BG97" i="1"/>
  <c r="BE97" i="1"/>
  <c r="BC97" i="1"/>
  <c r="BA97" i="1"/>
  <c r="AY97" i="1"/>
  <c r="AW97" i="1"/>
  <c r="AU97" i="1"/>
  <c r="AS97" i="1"/>
  <c r="AQ97" i="1"/>
  <c r="AO97" i="1"/>
  <c r="AM97" i="1"/>
  <c r="AK97" i="1"/>
  <c r="AI97" i="1"/>
  <c r="AG97" i="1"/>
  <c r="AE97" i="1"/>
  <c r="AC97" i="1"/>
  <c r="AA97" i="1"/>
  <c r="Y97" i="1"/>
  <c r="W97" i="1"/>
  <c r="U97" i="1"/>
  <c r="S97" i="1"/>
  <c r="Q97" i="1"/>
  <c r="O97" i="1"/>
  <c r="EJ96" i="1"/>
  <c r="EG96" i="1"/>
  <c r="EC96" i="1"/>
  <c r="DY96" i="1"/>
  <c r="DW96" i="1"/>
  <c r="DS96" i="1"/>
  <c r="DQ96" i="1"/>
  <c r="DO96" i="1"/>
  <c r="DG96" i="1"/>
  <c r="DE96" i="1"/>
  <c r="CW96" i="1"/>
  <c r="CQ96" i="1"/>
  <c r="CO96" i="1"/>
  <c r="CM96" i="1"/>
  <c r="CK96" i="1"/>
  <c r="CI96" i="1"/>
  <c r="CG96" i="1"/>
  <c r="CE96" i="1"/>
  <c r="BY96" i="1"/>
  <c r="BW96" i="1"/>
  <c r="BQ96" i="1"/>
  <c r="BO96" i="1"/>
  <c r="BM96" i="1"/>
  <c r="BK96" i="1"/>
  <c r="BI96" i="1"/>
  <c r="BG96" i="1"/>
  <c r="BE96" i="1"/>
  <c r="BC96" i="1"/>
  <c r="BA96" i="1"/>
  <c r="AY96" i="1"/>
  <c r="AW96" i="1"/>
  <c r="AU96" i="1"/>
  <c r="AS96" i="1"/>
  <c r="AQ96" i="1"/>
  <c r="AO96" i="1"/>
  <c r="AM96" i="1"/>
  <c r="AK96" i="1"/>
  <c r="AI96" i="1"/>
  <c r="AG96" i="1"/>
  <c r="AE96" i="1"/>
  <c r="AC96" i="1"/>
  <c r="AA96" i="1"/>
  <c r="Y96" i="1"/>
  <c r="W96" i="1"/>
  <c r="U96" i="1"/>
  <c r="S96" i="1"/>
  <c r="Q96" i="1"/>
  <c r="O96" i="1"/>
  <c r="EJ95" i="1"/>
  <c r="EG95" i="1"/>
  <c r="EC95" i="1"/>
  <c r="DY95" i="1"/>
  <c r="DW95" i="1"/>
  <c r="DS95" i="1"/>
  <c r="DQ95" i="1"/>
  <c r="DO95" i="1"/>
  <c r="DG95" i="1"/>
  <c r="DE95" i="1"/>
  <c r="CW95" i="1"/>
  <c r="CQ95" i="1"/>
  <c r="CO95" i="1"/>
  <c r="CM95" i="1"/>
  <c r="CK95" i="1"/>
  <c r="CI95" i="1"/>
  <c r="CG95" i="1"/>
  <c r="CE95" i="1"/>
  <c r="BY95" i="1"/>
  <c r="BW95" i="1"/>
  <c r="BQ95" i="1"/>
  <c r="BO95" i="1"/>
  <c r="BM95" i="1"/>
  <c r="BK95" i="1"/>
  <c r="BI95" i="1"/>
  <c r="BG95" i="1"/>
  <c r="BE95" i="1"/>
  <c r="BC95" i="1"/>
  <c r="BA95" i="1"/>
  <c r="AY95" i="1"/>
  <c r="AW95" i="1"/>
  <c r="AU95" i="1"/>
  <c r="AS95" i="1"/>
  <c r="AQ95" i="1"/>
  <c r="AO95" i="1"/>
  <c r="AM95" i="1"/>
  <c r="AK95" i="1"/>
  <c r="AI95" i="1"/>
  <c r="AG95" i="1"/>
  <c r="AE95" i="1"/>
  <c r="AC95" i="1"/>
  <c r="AA95" i="1"/>
  <c r="Y95" i="1"/>
  <c r="W95" i="1"/>
  <c r="U95" i="1"/>
  <c r="S95" i="1"/>
  <c r="Q95" i="1"/>
  <c r="O95" i="1"/>
  <c r="EJ94" i="1"/>
  <c r="DY94" i="1"/>
  <c r="DW94" i="1"/>
  <c r="DQ94" i="1"/>
  <c r="DO94" i="1"/>
  <c r="DG94" i="1"/>
  <c r="DE94" i="1"/>
  <c r="CW94" i="1"/>
  <c r="CQ94" i="1"/>
  <c r="CO94" i="1"/>
  <c r="CM94" i="1"/>
  <c r="CK94" i="1"/>
  <c r="CI94" i="1"/>
  <c r="CG94" i="1"/>
  <c r="CE94" i="1"/>
  <c r="BY94" i="1"/>
  <c r="BW94" i="1"/>
  <c r="BQ94" i="1"/>
  <c r="BO94" i="1"/>
  <c r="BM94" i="1"/>
  <c r="BK94" i="1"/>
  <c r="BI94" i="1"/>
  <c r="BG94" i="1"/>
  <c r="BE94" i="1"/>
  <c r="BC94" i="1"/>
  <c r="BA94" i="1"/>
  <c r="AY94" i="1"/>
  <c r="AW94" i="1"/>
  <c r="AU94" i="1"/>
  <c r="AS94" i="1"/>
  <c r="AQ94" i="1"/>
  <c r="AO94" i="1"/>
  <c r="AM94" i="1"/>
  <c r="AK94" i="1"/>
  <c r="AI94" i="1"/>
  <c r="AG94" i="1"/>
  <c r="AE94" i="1"/>
  <c r="AC94" i="1"/>
  <c r="AA94" i="1"/>
  <c r="Y94" i="1"/>
  <c r="W94" i="1"/>
  <c r="U94" i="1"/>
  <c r="S94" i="1"/>
  <c r="Q94" i="1"/>
  <c r="O94" i="1"/>
  <c r="EJ93" i="1"/>
  <c r="DY93" i="1"/>
  <c r="DW93" i="1"/>
  <c r="DQ93" i="1"/>
  <c r="DO93" i="1"/>
  <c r="DG93" i="1"/>
  <c r="DE93" i="1"/>
  <c r="CW93" i="1"/>
  <c r="CQ93" i="1"/>
  <c r="CO93" i="1"/>
  <c r="CM93" i="1"/>
  <c r="CK93" i="1"/>
  <c r="CI93" i="1"/>
  <c r="CG93" i="1"/>
  <c r="CE93" i="1"/>
  <c r="BY93" i="1"/>
  <c r="BW93" i="1"/>
  <c r="BQ93" i="1"/>
  <c r="BO93" i="1"/>
  <c r="BM93" i="1"/>
  <c r="BK93" i="1"/>
  <c r="BI93" i="1"/>
  <c r="BG93" i="1"/>
  <c r="BE93" i="1"/>
  <c r="BC93" i="1"/>
  <c r="BA93" i="1"/>
  <c r="AY93" i="1"/>
  <c r="AW93" i="1"/>
  <c r="AU93" i="1"/>
  <c r="AS93" i="1"/>
  <c r="AQ93" i="1"/>
  <c r="AO93" i="1"/>
  <c r="AM93" i="1"/>
  <c r="AK93" i="1"/>
  <c r="AI93" i="1"/>
  <c r="AG93" i="1"/>
  <c r="AE93" i="1"/>
  <c r="AC93" i="1"/>
  <c r="AA93" i="1"/>
  <c r="Y93" i="1"/>
  <c r="W93" i="1"/>
  <c r="U93" i="1"/>
  <c r="S93" i="1"/>
  <c r="Q93" i="1"/>
  <c r="O93" i="1"/>
  <c r="EJ92" i="1"/>
  <c r="DY92" i="1"/>
  <c r="DW92" i="1"/>
  <c r="DQ92" i="1"/>
  <c r="DO92" i="1"/>
  <c r="DG92" i="1"/>
  <c r="DE92" i="1"/>
  <c r="CW92" i="1"/>
  <c r="CQ92" i="1"/>
  <c r="CO92" i="1"/>
  <c r="CM92" i="1"/>
  <c r="CK92" i="1"/>
  <c r="CI92" i="1"/>
  <c r="CG92" i="1"/>
  <c r="CE92" i="1"/>
  <c r="BY92" i="1"/>
  <c r="BW92" i="1"/>
  <c r="BQ92" i="1"/>
  <c r="BO92" i="1"/>
  <c r="BM92" i="1"/>
  <c r="BK92" i="1"/>
  <c r="BI92" i="1"/>
  <c r="BG92" i="1"/>
  <c r="BE92" i="1"/>
  <c r="BC92" i="1"/>
  <c r="BA92" i="1"/>
  <c r="AY92" i="1"/>
  <c r="AW92" i="1"/>
  <c r="AU92" i="1"/>
  <c r="AS92" i="1"/>
  <c r="AQ92" i="1"/>
  <c r="AO92" i="1"/>
  <c r="AM92" i="1"/>
  <c r="AK92" i="1"/>
  <c r="AI92" i="1"/>
  <c r="AG92" i="1"/>
  <c r="AE92" i="1"/>
  <c r="AC92" i="1"/>
  <c r="AA92" i="1"/>
  <c r="Y92" i="1"/>
  <c r="W92" i="1"/>
  <c r="U92" i="1"/>
  <c r="S92" i="1"/>
  <c r="Q92" i="1"/>
  <c r="O92" i="1"/>
  <c r="EJ91" i="1"/>
  <c r="DY91" i="1"/>
  <c r="DW91" i="1"/>
  <c r="DQ91" i="1"/>
  <c r="DO91" i="1"/>
  <c r="DG91" i="1"/>
  <c r="DE91" i="1"/>
  <c r="CW91" i="1"/>
  <c r="CQ91" i="1"/>
  <c r="CO91" i="1"/>
  <c r="CM91" i="1"/>
  <c r="CK91" i="1"/>
  <c r="CI91" i="1"/>
  <c r="CG91" i="1"/>
  <c r="CE91" i="1"/>
  <c r="BY91" i="1"/>
  <c r="BW91" i="1"/>
  <c r="BQ91" i="1"/>
  <c r="BO91" i="1"/>
  <c r="BM91" i="1"/>
  <c r="BK91" i="1"/>
  <c r="BI91" i="1"/>
  <c r="BG91" i="1"/>
  <c r="BE91" i="1"/>
  <c r="BC91" i="1"/>
  <c r="BA91" i="1"/>
  <c r="AY91" i="1"/>
  <c r="AW91" i="1"/>
  <c r="AU91" i="1"/>
  <c r="AS91" i="1"/>
  <c r="AQ91" i="1"/>
  <c r="AO91" i="1"/>
  <c r="AM91" i="1"/>
  <c r="AK91" i="1"/>
  <c r="AI91" i="1"/>
  <c r="AG91" i="1"/>
  <c r="AE91" i="1"/>
  <c r="AC91" i="1"/>
  <c r="AA91" i="1"/>
  <c r="Y91" i="1"/>
  <c r="W91" i="1"/>
  <c r="U91" i="1"/>
  <c r="S91" i="1"/>
  <c r="Q91" i="1"/>
  <c r="O91" i="1"/>
  <c r="EJ90" i="1"/>
  <c r="DY90" i="1"/>
  <c r="DW90" i="1"/>
  <c r="DQ90" i="1"/>
  <c r="DO90" i="1"/>
  <c r="DG90" i="1"/>
  <c r="DE90" i="1"/>
  <c r="CW90" i="1"/>
  <c r="CQ90" i="1"/>
  <c r="CO90" i="1"/>
  <c r="CM90" i="1"/>
  <c r="CK90" i="1"/>
  <c r="CI90" i="1"/>
  <c r="CG90" i="1"/>
  <c r="CE90" i="1"/>
  <c r="BY90" i="1"/>
  <c r="BW90" i="1"/>
  <c r="BQ90" i="1"/>
  <c r="BO90" i="1"/>
  <c r="BM90" i="1"/>
  <c r="BK90" i="1"/>
  <c r="BI90" i="1"/>
  <c r="BG90" i="1"/>
  <c r="BE90" i="1"/>
  <c r="BC90" i="1"/>
  <c r="BA90" i="1"/>
  <c r="AY90" i="1"/>
  <c r="AW90" i="1"/>
  <c r="AU90" i="1"/>
  <c r="AS90" i="1"/>
  <c r="AQ90" i="1"/>
  <c r="AO90" i="1"/>
  <c r="AM90" i="1"/>
  <c r="AK90" i="1"/>
  <c r="AI90" i="1"/>
  <c r="AG90" i="1"/>
  <c r="AE90" i="1"/>
  <c r="AC90" i="1"/>
  <c r="AA90" i="1"/>
  <c r="Y90" i="1"/>
  <c r="W90" i="1"/>
  <c r="U90" i="1"/>
  <c r="S90" i="1"/>
  <c r="Q90" i="1"/>
  <c r="O90" i="1"/>
  <c r="EJ89" i="1"/>
  <c r="DY89" i="1"/>
  <c r="DW89" i="1"/>
  <c r="DQ89" i="1"/>
  <c r="DO89" i="1"/>
  <c r="DG89" i="1"/>
  <c r="DE89" i="1"/>
  <c r="CW89" i="1"/>
  <c r="CQ89" i="1"/>
  <c r="CO89" i="1"/>
  <c r="CM89" i="1"/>
  <c r="CK89" i="1"/>
  <c r="CI89" i="1"/>
  <c r="CG89" i="1"/>
  <c r="CE89" i="1"/>
  <c r="BY89" i="1"/>
  <c r="BW89" i="1"/>
  <c r="BQ89" i="1"/>
  <c r="BO89" i="1"/>
  <c r="BM89" i="1"/>
  <c r="BK89" i="1"/>
  <c r="BI89" i="1"/>
  <c r="BG89" i="1"/>
  <c r="BE89" i="1"/>
  <c r="BC89" i="1"/>
  <c r="BA89" i="1"/>
  <c r="AY89" i="1"/>
  <c r="AW89" i="1"/>
  <c r="AU89" i="1"/>
  <c r="AS89" i="1"/>
  <c r="AQ89" i="1"/>
  <c r="AO89" i="1"/>
  <c r="AM89" i="1"/>
  <c r="AK89" i="1"/>
  <c r="AI89" i="1"/>
  <c r="AG89" i="1"/>
  <c r="AE89" i="1"/>
  <c r="AC89" i="1"/>
  <c r="AA89" i="1"/>
  <c r="Y89" i="1"/>
  <c r="W89" i="1"/>
  <c r="U89" i="1"/>
  <c r="S89" i="1"/>
  <c r="Q89" i="1"/>
  <c r="O89" i="1"/>
  <c r="EJ88" i="1"/>
  <c r="DY88" i="1"/>
  <c r="DW88" i="1"/>
  <c r="DQ88" i="1"/>
  <c r="DO88" i="1"/>
  <c r="DG88" i="1"/>
  <c r="DE88" i="1"/>
  <c r="CW88" i="1"/>
  <c r="CQ88" i="1"/>
  <c r="CO88" i="1"/>
  <c r="CM88" i="1"/>
  <c r="CK88" i="1"/>
  <c r="CI88" i="1"/>
  <c r="CG88" i="1"/>
  <c r="CE88" i="1"/>
  <c r="BY88" i="1"/>
  <c r="BW88" i="1"/>
  <c r="BQ88" i="1"/>
  <c r="BO88" i="1"/>
  <c r="BM88" i="1"/>
  <c r="BK88" i="1"/>
  <c r="BI88" i="1"/>
  <c r="BG88" i="1"/>
  <c r="BE88" i="1"/>
  <c r="BC88" i="1"/>
  <c r="BA88" i="1"/>
  <c r="AY88" i="1"/>
  <c r="AW88" i="1"/>
  <c r="AU88" i="1"/>
  <c r="AS88" i="1"/>
  <c r="AQ88" i="1"/>
  <c r="AO88" i="1"/>
  <c r="AM88" i="1"/>
  <c r="AK88" i="1"/>
  <c r="AI88" i="1"/>
  <c r="AG88" i="1"/>
  <c r="AE88" i="1"/>
  <c r="AC88" i="1"/>
  <c r="AA88" i="1"/>
  <c r="Y88" i="1"/>
  <c r="W88" i="1"/>
  <c r="U88" i="1"/>
  <c r="S88" i="1"/>
  <c r="Q88" i="1"/>
  <c r="O88" i="1"/>
  <c r="EJ87" i="1"/>
  <c r="DY87" i="1"/>
  <c r="DW87" i="1"/>
  <c r="DQ87" i="1"/>
  <c r="DO87" i="1"/>
  <c r="DG87" i="1"/>
  <c r="DE87" i="1"/>
  <c r="CW87" i="1"/>
  <c r="CQ87" i="1"/>
  <c r="CO87" i="1"/>
  <c r="CM87" i="1"/>
  <c r="CK87" i="1"/>
  <c r="CI87" i="1"/>
  <c r="CG87" i="1"/>
  <c r="CE87" i="1"/>
  <c r="BY87" i="1"/>
  <c r="BW87" i="1"/>
  <c r="BQ87" i="1"/>
  <c r="BO87" i="1"/>
  <c r="BM87" i="1"/>
  <c r="BK87" i="1"/>
  <c r="BI87" i="1"/>
  <c r="BG87" i="1"/>
  <c r="BE87" i="1"/>
  <c r="BC87" i="1"/>
  <c r="BA87" i="1"/>
  <c r="AY87" i="1"/>
  <c r="AW87" i="1"/>
  <c r="AU87" i="1"/>
  <c r="AS87" i="1"/>
  <c r="AQ87" i="1"/>
  <c r="AO87" i="1"/>
  <c r="AM87" i="1"/>
  <c r="AK87" i="1"/>
  <c r="AI87" i="1"/>
  <c r="AG87" i="1"/>
  <c r="AE87" i="1"/>
  <c r="AC87" i="1"/>
  <c r="AA87" i="1"/>
  <c r="Y87" i="1"/>
  <c r="W87" i="1"/>
  <c r="U87" i="1"/>
  <c r="S87" i="1"/>
  <c r="Q87" i="1"/>
  <c r="O87" i="1"/>
  <c r="EJ86" i="1"/>
  <c r="EG86" i="1"/>
  <c r="EC86" i="1"/>
  <c r="DY86" i="1"/>
  <c r="DW86" i="1"/>
  <c r="DS86" i="1"/>
  <c r="DQ86" i="1"/>
  <c r="DO86" i="1"/>
  <c r="DG86" i="1"/>
  <c r="DE86" i="1"/>
  <c r="CW86" i="1"/>
  <c r="CQ86" i="1"/>
  <c r="CO86" i="1"/>
  <c r="CM86" i="1"/>
  <c r="CK86" i="1"/>
  <c r="CI86" i="1"/>
  <c r="CG86" i="1"/>
  <c r="CE86" i="1"/>
  <c r="BY86" i="1"/>
  <c r="BW86" i="1"/>
  <c r="BQ86" i="1"/>
  <c r="BO86" i="1"/>
  <c r="BM86" i="1"/>
  <c r="BK86" i="1"/>
  <c r="BI86" i="1"/>
  <c r="BG86" i="1"/>
  <c r="BE86" i="1"/>
  <c r="BC86" i="1"/>
  <c r="BA86" i="1"/>
  <c r="AY86" i="1"/>
  <c r="AW86" i="1"/>
  <c r="AU86" i="1"/>
  <c r="AS86" i="1"/>
  <c r="AQ86" i="1"/>
  <c r="AO86" i="1"/>
  <c r="AM86" i="1"/>
  <c r="AK86" i="1"/>
  <c r="AI86" i="1"/>
  <c r="AG86" i="1"/>
  <c r="AE86" i="1"/>
  <c r="AC86" i="1"/>
  <c r="AA86" i="1"/>
  <c r="Y86" i="1"/>
  <c r="W86" i="1"/>
  <c r="U86" i="1"/>
  <c r="S86" i="1"/>
  <c r="Q86" i="1"/>
  <c r="O86" i="1"/>
  <c r="EJ85" i="1"/>
  <c r="DY85" i="1"/>
  <c r="DW85" i="1"/>
  <c r="DQ85" i="1"/>
  <c r="DO85" i="1"/>
  <c r="DG85" i="1"/>
  <c r="DE85" i="1"/>
  <c r="CW85" i="1"/>
  <c r="CQ85" i="1"/>
  <c r="CO85" i="1"/>
  <c r="CM85" i="1"/>
  <c r="CK85" i="1"/>
  <c r="CI85" i="1"/>
  <c r="CG85" i="1"/>
  <c r="CE85" i="1"/>
  <c r="BY85" i="1"/>
  <c r="BW85" i="1"/>
  <c r="BQ85" i="1"/>
  <c r="BO85" i="1"/>
  <c r="BM85" i="1"/>
  <c r="BK85" i="1"/>
  <c r="BI85" i="1"/>
  <c r="BG85" i="1"/>
  <c r="BE85" i="1"/>
  <c r="BC85" i="1"/>
  <c r="BA85" i="1"/>
  <c r="AY85" i="1"/>
  <c r="AW85" i="1"/>
  <c r="AU85" i="1"/>
  <c r="AS85" i="1"/>
  <c r="AQ85" i="1"/>
  <c r="AO85" i="1"/>
  <c r="AM85" i="1"/>
  <c r="AK85" i="1"/>
  <c r="AI85" i="1"/>
  <c r="AG85" i="1"/>
  <c r="AE85" i="1"/>
  <c r="AC85" i="1"/>
  <c r="AA85" i="1"/>
  <c r="Y85" i="1"/>
  <c r="W85" i="1"/>
  <c r="U85" i="1"/>
  <c r="S85" i="1"/>
  <c r="Q85" i="1"/>
  <c r="O85" i="1"/>
  <c r="EJ84" i="1"/>
  <c r="DY84" i="1"/>
  <c r="DW84" i="1"/>
  <c r="DQ84" i="1"/>
  <c r="DO84" i="1"/>
  <c r="DG84" i="1"/>
  <c r="DE84" i="1"/>
  <c r="CW84" i="1"/>
  <c r="CQ84" i="1"/>
  <c r="CO84" i="1"/>
  <c r="CM84" i="1"/>
  <c r="CK84" i="1"/>
  <c r="CI84" i="1"/>
  <c r="CG84" i="1"/>
  <c r="CE84" i="1"/>
  <c r="BY84" i="1"/>
  <c r="BW84" i="1"/>
  <c r="BQ84" i="1"/>
  <c r="BO84" i="1"/>
  <c r="BM84" i="1"/>
  <c r="BK84" i="1"/>
  <c r="BI84" i="1"/>
  <c r="BG84" i="1"/>
  <c r="BE84" i="1"/>
  <c r="BC84" i="1"/>
  <c r="BA84" i="1"/>
  <c r="AY84" i="1"/>
  <c r="AW84" i="1"/>
  <c r="AU84" i="1"/>
  <c r="AS84" i="1"/>
  <c r="AQ84" i="1"/>
  <c r="AO84" i="1"/>
  <c r="AM84" i="1"/>
  <c r="AK84" i="1"/>
  <c r="AI84" i="1"/>
  <c r="AG84" i="1"/>
  <c r="AE84" i="1"/>
  <c r="AC84" i="1"/>
  <c r="AA84" i="1"/>
  <c r="Y84" i="1"/>
  <c r="W84" i="1"/>
  <c r="U84" i="1"/>
  <c r="S84" i="1"/>
  <c r="Q84" i="1"/>
  <c r="O84" i="1"/>
  <c r="EJ83" i="1"/>
  <c r="DY83" i="1"/>
  <c r="DW83" i="1"/>
  <c r="DQ83" i="1"/>
  <c r="DO83" i="1"/>
  <c r="DG83" i="1"/>
  <c r="DE83" i="1"/>
  <c r="CW83" i="1"/>
  <c r="CQ83" i="1"/>
  <c r="CO83" i="1"/>
  <c r="CM83" i="1"/>
  <c r="CK83" i="1"/>
  <c r="CI83" i="1"/>
  <c r="CG83" i="1"/>
  <c r="CE83" i="1"/>
  <c r="BY83" i="1"/>
  <c r="BW83" i="1"/>
  <c r="BQ83" i="1"/>
  <c r="BO83" i="1"/>
  <c r="BM83" i="1"/>
  <c r="BK83" i="1"/>
  <c r="BI83" i="1"/>
  <c r="BG83" i="1"/>
  <c r="BE83" i="1"/>
  <c r="BC83" i="1"/>
  <c r="BA83" i="1"/>
  <c r="AY83" i="1"/>
  <c r="AW83" i="1"/>
  <c r="AU83" i="1"/>
  <c r="AS83" i="1"/>
  <c r="AQ83" i="1"/>
  <c r="AO83" i="1"/>
  <c r="AM83" i="1"/>
  <c r="AK83" i="1"/>
  <c r="AI83" i="1"/>
  <c r="AG83" i="1"/>
  <c r="AE83" i="1"/>
  <c r="AC83" i="1"/>
  <c r="AA83" i="1"/>
  <c r="Y83" i="1"/>
  <c r="W83" i="1"/>
  <c r="U83" i="1"/>
  <c r="S83" i="1"/>
  <c r="Q83" i="1"/>
  <c r="O83" i="1"/>
  <c r="EF82" i="1"/>
  <c r="EE82" i="1"/>
  <c r="ED82" i="1"/>
  <c r="EB82" i="1"/>
  <c r="DZ82" i="1"/>
  <c r="DX82" i="1"/>
  <c r="DV82" i="1"/>
  <c r="DT82" i="1"/>
  <c r="DR82" i="1"/>
  <c r="DP82" i="1"/>
  <c r="DN82" i="1"/>
  <c r="DL82" i="1"/>
  <c r="DJ82" i="1"/>
  <c r="DH82" i="1"/>
  <c r="DF82" i="1"/>
  <c r="DD82" i="1"/>
  <c r="DB82" i="1"/>
  <c r="CZ82" i="1"/>
  <c r="CX82" i="1"/>
  <c r="CV82" i="1"/>
  <c r="CT82" i="1"/>
  <c r="CR82" i="1"/>
  <c r="CP82" i="1"/>
  <c r="CN82" i="1"/>
  <c r="CL82" i="1"/>
  <c r="CJ82" i="1"/>
  <c r="CH82" i="1"/>
  <c r="CF82" i="1"/>
  <c r="CD82" i="1"/>
  <c r="CB82" i="1"/>
  <c r="BZ82" i="1"/>
  <c r="BX82" i="1"/>
  <c r="BV82" i="1"/>
  <c r="BT82" i="1"/>
  <c r="BR82" i="1"/>
  <c r="BP82" i="1"/>
  <c r="BN82" i="1"/>
  <c r="BL82" i="1"/>
  <c r="BJ82" i="1"/>
  <c r="BH82" i="1"/>
  <c r="BF82" i="1"/>
  <c r="BD82" i="1"/>
  <c r="BB82" i="1"/>
  <c r="AZ82" i="1"/>
  <c r="AX82" i="1"/>
  <c r="AV82" i="1"/>
  <c r="AT82" i="1"/>
  <c r="AR82" i="1"/>
  <c r="AP82" i="1"/>
  <c r="AN82" i="1"/>
  <c r="AL82" i="1"/>
  <c r="AJ82" i="1"/>
  <c r="AH82" i="1"/>
  <c r="AF82" i="1"/>
  <c r="AD82" i="1"/>
  <c r="AB82" i="1"/>
  <c r="Z82" i="1"/>
  <c r="X82" i="1"/>
  <c r="V82" i="1"/>
  <c r="T82" i="1"/>
  <c r="R82" i="1"/>
  <c r="P82" i="1"/>
  <c r="N82" i="1"/>
  <c r="EJ81" i="1"/>
  <c r="DY81" i="1"/>
  <c r="DW81" i="1"/>
  <c r="DQ81" i="1"/>
  <c r="DO81" i="1"/>
  <c r="DG81" i="1"/>
  <c r="DE81" i="1"/>
  <c r="CW81" i="1"/>
  <c r="CQ81" i="1"/>
  <c r="CO81" i="1"/>
  <c r="CM81" i="1"/>
  <c r="CK81" i="1"/>
  <c r="CI81" i="1"/>
  <c r="CG81" i="1"/>
  <c r="CE81" i="1"/>
  <c r="BY81" i="1"/>
  <c r="BW81" i="1"/>
  <c r="BQ81" i="1"/>
  <c r="BO81" i="1"/>
  <c r="BM81" i="1"/>
  <c r="BK81" i="1"/>
  <c r="BI81" i="1"/>
  <c r="BG81" i="1"/>
  <c r="BE81" i="1"/>
  <c r="BC81" i="1"/>
  <c r="BA81" i="1"/>
  <c r="AY81" i="1"/>
  <c r="AW81" i="1"/>
  <c r="AU81" i="1"/>
  <c r="AS81" i="1"/>
  <c r="AQ81" i="1"/>
  <c r="AO81" i="1"/>
  <c r="AM81" i="1"/>
  <c r="AK81" i="1"/>
  <c r="AI81" i="1"/>
  <c r="AG81" i="1"/>
  <c r="AC81" i="1"/>
  <c r="AA81" i="1"/>
  <c r="Y81" i="1"/>
  <c r="W81" i="1"/>
  <c r="U81" i="1"/>
  <c r="S81" i="1"/>
  <c r="Q81" i="1"/>
  <c r="O81" i="1"/>
  <c r="EJ80" i="1"/>
  <c r="DY80" i="1"/>
  <c r="DW80" i="1"/>
  <c r="DQ80" i="1"/>
  <c r="DO80" i="1"/>
  <c r="DG80" i="1"/>
  <c r="DE80" i="1"/>
  <c r="CW80" i="1"/>
  <c r="CQ80" i="1"/>
  <c r="CO80" i="1"/>
  <c r="CM80" i="1"/>
  <c r="CK80" i="1"/>
  <c r="CI80" i="1"/>
  <c r="CG80" i="1"/>
  <c r="CE80" i="1"/>
  <c r="BY80" i="1"/>
  <c r="BW80" i="1"/>
  <c r="BQ80" i="1"/>
  <c r="BO80" i="1"/>
  <c r="BM80" i="1"/>
  <c r="BK80" i="1"/>
  <c r="BI80" i="1"/>
  <c r="BG80" i="1"/>
  <c r="BE80" i="1"/>
  <c r="BC80" i="1"/>
  <c r="BA80" i="1"/>
  <c r="AY80" i="1"/>
  <c r="AW80" i="1"/>
  <c r="AU80" i="1"/>
  <c r="AS80" i="1"/>
  <c r="AQ80" i="1"/>
  <c r="AO80" i="1"/>
  <c r="AM80" i="1"/>
  <c r="AK80" i="1"/>
  <c r="AI80" i="1"/>
  <c r="AG80" i="1"/>
  <c r="AC80" i="1"/>
  <c r="AA80" i="1"/>
  <c r="Y80" i="1"/>
  <c r="W80" i="1"/>
  <c r="U80" i="1"/>
  <c r="S80" i="1"/>
  <c r="Q80" i="1"/>
  <c r="O80" i="1"/>
  <c r="EJ79" i="1"/>
  <c r="DY79" i="1"/>
  <c r="DW79" i="1"/>
  <c r="DS79" i="1"/>
  <c r="DQ79" i="1"/>
  <c r="DO79" i="1"/>
  <c r="DG79" i="1"/>
  <c r="DE79" i="1"/>
  <c r="CW79" i="1"/>
  <c r="CQ79" i="1"/>
  <c r="CO79" i="1"/>
  <c r="CM79" i="1"/>
  <c r="CK79" i="1"/>
  <c r="CI79" i="1"/>
  <c r="CG79" i="1"/>
  <c r="CE79" i="1"/>
  <c r="BY79" i="1"/>
  <c r="BW79" i="1"/>
  <c r="BQ79" i="1"/>
  <c r="BO79" i="1"/>
  <c r="BM79" i="1"/>
  <c r="BK79" i="1"/>
  <c r="BI79" i="1"/>
  <c r="BG79" i="1"/>
  <c r="BE79" i="1"/>
  <c r="BC79" i="1"/>
  <c r="BA79" i="1"/>
  <c r="AY79" i="1"/>
  <c r="AW79" i="1"/>
  <c r="AU79" i="1"/>
  <c r="AS79" i="1"/>
  <c r="AQ79" i="1"/>
  <c r="AO79" i="1"/>
  <c r="AM79" i="1"/>
  <c r="AK79" i="1"/>
  <c r="AI79" i="1"/>
  <c r="AG79" i="1"/>
  <c r="AC79" i="1"/>
  <c r="AA79" i="1"/>
  <c r="Y79" i="1"/>
  <c r="W79" i="1"/>
  <c r="U79" i="1"/>
  <c r="S79" i="1"/>
  <c r="Q79" i="1"/>
  <c r="O79" i="1"/>
  <c r="EJ78" i="1"/>
  <c r="DY78" i="1"/>
  <c r="DW78" i="1"/>
  <c r="DS78" i="1"/>
  <c r="DQ78" i="1"/>
  <c r="DO78" i="1"/>
  <c r="DG78" i="1"/>
  <c r="DE78" i="1"/>
  <c r="CW78" i="1"/>
  <c r="CQ78" i="1"/>
  <c r="CO78" i="1"/>
  <c r="CM78" i="1"/>
  <c r="CK78" i="1"/>
  <c r="CI78" i="1"/>
  <c r="CG78" i="1"/>
  <c r="CE78" i="1"/>
  <c r="BY78" i="1"/>
  <c r="BW78" i="1"/>
  <c r="BQ78" i="1"/>
  <c r="BO78" i="1"/>
  <c r="BM78" i="1"/>
  <c r="BK78" i="1"/>
  <c r="BI78" i="1"/>
  <c r="BG78" i="1"/>
  <c r="BE78" i="1"/>
  <c r="BC78" i="1"/>
  <c r="BA78" i="1"/>
  <c r="AY78" i="1"/>
  <c r="AW78" i="1"/>
  <c r="AU78" i="1"/>
  <c r="AS78" i="1"/>
  <c r="AQ78" i="1"/>
  <c r="AO78" i="1"/>
  <c r="AM78" i="1"/>
  <c r="AK78" i="1"/>
  <c r="AI78" i="1"/>
  <c r="AG78" i="1"/>
  <c r="AC78" i="1"/>
  <c r="AA78" i="1"/>
  <c r="Y78" i="1"/>
  <c r="W78" i="1"/>
  <c r="U78" i="1"/>
  <c r="S78" i="1"/>
  <c r="Q78" i="1"/>
  <c r="O78" i="1"/>
  <c r="EG77" i="1"/>
  <c r="EF77" i="1"/>
  <c r="EE77" i="1"/>
  <c r="ED77" i="1"/>
  <c r="EC77" i="1"/>
  <c r="EB77" i="1"/>
  <c r="EA77" i="1"/>
  <c r="DZ77" i="1"/>
  <c r="DX77" i="1"/>
  <c r="DV77" i="1"/>
  <c r="DU77" i="1"/>
  <c r="DT77" i="1"/>
  <c r="DR77" i="1"/>
  <c r="DP77" i="1"/>
  <c r="DN77" i="1"/>
  <c r="DL77" i="1"/>
  <c r="DJ77" i="1"/>
  <c r="DH77" i="1"/>
  <c r="DF77" i="1"/>
  <c r="DD77" i="1"/>
  <c r="DB77" i="1"/>
  <c r="CZ77" i="1"/>
  <c r="CX77" i="1"/>
  <c r="CV77" i="1"/>
  <c r="CT77" i="1"/>
  <c r="CR77" i="1"/>
  <c r="CP77" i="1"/>
  <c r="CN77" i="1"/>
  <c r="CL77" i="1"/>
  <c r="CJ77" i="1"/>
  <c r="CH77" i="1"/>
  <c r="CF77" i="1"/>
  <c r="CD77" i="1"/>
  <c r="CB77" i="1"/>
  <c r="BZ77" i="1"/>
  <c r="BX77" i="1"/>
  <c r="BV77" i="1"/>
  <c r="BT77" i="1"/>
  <c r="BR77" i="1"/>
  <c r="BP77" i="1"/>
  <c r="BN77" i="1"/>
  <c r="BL77" i="1"/>
  <c r="BJ77" i="1"/>
  <c r="BH77" i="1"/>
  <c r="BF77" i="1"/>
  <c r="BD77" i="1"/>
  <c r="BB77" i="1"/>
  <c r="AZ77" i="1"/>
  <c r="AX77" i="1"/>
  <c r="AV77" i="1"/>
  <c r="AT77" i="1"/>
  <c r="AR77" i="1"/>
  <c r="AP77" i="1"/>
  <c r="AN77" i="1"/>
  <c r="AL77" i="1"/>
  <c r="AJ77" i="1"/>
  <c r="AH77" i="1"/>
  <c r="AF77" i="1"/>
  <c r="AE77" i="1"/>
  <c r="AD77" i="1"/>
  <c r="AB77" i="1"/>
  <c r="Z77" i="1"/>
  <c r="X77" i="1"/>
  <c r="V77" i="1"/>
  <c r="T77" i="1"/>
  <c r="R77" i="1"/>
  <c r="P77" i="1"/>
  <c r="N77" i="1"/>
  <c r="EJ76" i="1"/>
  <c r="EJ75" i="1" s="1"/>
  <c r="DY76" i="1"/>
  <c r="DY75" i="1" s="1"/>
  <c r="DW76" i="1"/>
  <c r="DW75" i="1" s="1"/>
  <c r="DQ76" i="1"/>
  <c r="DQ75" i="1" s="1"/>
  <c r="DO76" i="1"/>
  <c r="DO75" i="1" s="1"/>
  <c r="DG76" i="1"/>
  <c r="DG75" i="1" s="1"/>
  <c r="DE76" i="1"/>
  <c r="DE75" i="1" s="1"/>
  <c r="CW76" i="1"/>
  <c r="CW75" i="1" s="1"/>
  <c r="CQ76" i="1"/>
  <c r="CQ75" i="1" s="1"/>
  <c r="CO76" i="1"/>
  <c r="CO75" i="1" s="1"/>
  <c r="CM76" i="1"/>
  <c r="CM75" i="1" s="1"/>
  <c r="CK76" i="1"/>
  <c r="CK75" i="1" s="1"/>
  <c r="CI76" i="1"/>
  <c r="CI75" i="1" s="1"/>
  <c r="CG76" i="1"/>
  <c r="CG75" i="1" s="1"/>
  <c r="CE76" i="1"/>
  <c r="CE75" i="1" s="1"/>
  <c r="BY76" i="1"/>
  <c r="BY75" i="1" s="1"/>
  <c r="BW76" i="1"/>
  <c r="BW75" i="1" s="1"/>
  <c r="BQ76" i="1"/>
  <c r="BQ75" i="1" s="1"/>
  <c r="BO76" i="1"/>
  <c r="BO75" i="1" s="1"/>
  <c r="BM76" i="1"/>
  <c r="BM75" i="1" s="1"/>
  <c r="BK76" i="1"/>
  <c r="BK75" i="1" s="1"/>
  <c r="BI76" i="1"/>
  <c r="BI75" i="1" s="1"/>
  <c r="BG76" i="1"/>
  <c r="BG75" i="1" s="1"/>
  <c r="BE76" i="1"/>
  <c r="BE75" i="1" s="1"/>
  <c r="BC76" i="1"/>
  <c r="BC75" i="1" s="1"/>
  <c r="BA76" i="1"/>
  <c r="BA75" i="1" s="1"/>
  <c r="AY76" i="1"/>
  <c r="AY75" i="1" s="1"/>
  <c r="AW76" i="1"/>
  <c r="AW75" i="1" s="1"/>
  <c r="AU76" i="1"/>
  <c r="AU75" i="1" s="1"/>
  <c r="AS76" i="1"/>
  <c r="AS75" i="1" s="1"/>
  <c r="AQ76" i="1"/>
  <c r="AQ75" i="1" s="1"/>
  <c r="AO76" i="1"/>
  <c r="AO75" i="1" s="1"/>
  <c r="AM76" i="1"/>
  <c r="AM75" i="1" s="1"/>
  <c r="AK76" i="1"/>
  <c r="AK75" i="1" s="1"/>
  <c r="AI76" i="1"/>
  <c r="AI75" i="1" s="1"/>
  <c r="AG76" i="1"/>
  <c r="AG75" i="1" s="1"/>
  <c r="AC76" i="1"/>
  <c r="AC75" i="1" s="1"/>
  <c r="AA76" i="1"/>
  <c r="AA75" i="1" s="1"/>
  <c r="Y76" i="1"/>
  <c r="Y75" i="1" s="1"/>
  <c r="W76" i="1"/>
  <c r="W75" i="1" s="1"/>
  <c r="U76" i="1"/>
  <c r="U75" i="1" s="1"/>
  <c r="S76" i="1"/>
  <c r="S75" i="1" s="1"/>
  <c r="Q76" i="1"/>
  <c r="Q75" i="1" s="1"/>
  <c r="O76" i="1"/>
  <c r="O75" i="1" s="1"/>
  <c r="EG75" i="1"/>
  <c r="EF75" i="1"/>
  <c r="EE75" i="1"/>
  <c r="ED75" i="1"/>
  <c r="EC75" i="1"/>
  <c r="EB75" i="1"/>
  <c r="EA75" i="1"/>
  <c r="DZ75" i="1"/>
  <c r="DX75" i="1"/>
  <c r="DV75" i="1"/>
  <c r="DU75" i="1"/>
  <c r="DT75" i="1"/>
  <c r="DS75" i="1"/>
  <c r="DR75" i="1"/>
  <c r="DP75" i="1"/>
  <c r="DN75" i="1"/>
  <c r="DL75" i="1"/>
  <c r="DJ75" i="1"/>
  <c r="DH75" i="1"/>
  <c r="DF75" i="1"/>
  <c r="DD75" i="1"/>
  <c r="DB75" i="1"/>
  <c r="CZ75" i="1"/>
  <c r="CX75" i="1"/>
  <c r="CV75" i="1"/>
  <c r="CT75" i="1"/>
  <c r="CR75" i="1"/>
  <c r="CP75" i="1"/>
  <c r="CN75" i="1"/>
  <c r="CL75" i="1"/>
  <c r="CJ75" i="1"/>
  <c r="CH75" i="1"/>
  <c r="CF75" i="1"/>
  <c r="CD75" i="1"/>
  <c r="CB75" i="1"/>
  <c r="BZ75" i="1"/>
  <c r="BX75" i="1"/>
  <c r="BV75" i="1"/>
  <c r="BT75" i="1"/>
  <c r="BR75" i="1"/>
  <c r="BP75" i="1"/>
  <c r="BN75" i="1"/>
  <c r="BL75" i="1"/>
  <c r="BJ75" i="1"/>
  <c r="BH75" i="1"/>
  <c r="BF75" i="1"/>
  <c r="BD75" i="1"/>
  <c r="BB75" i="1"/>
  <c r="AZ75" i="1"/>
  <c r="AX75" i="1"/>
  <c r="AV75" i="1"/>
  <c r="AT75" i="1"/>
  <c r="AR75" i="1"/>
  <c r="AP75" i="1"/>
  <c r="AN75" i="1"/>
  <c r="AL75" i="1"/>
  <c r="AJ75" i="1"/>
  <c r="AH75" i="1"/>
  <c r="AF75" i="1"/>
  <c r="AE75" i="1"/>
  <c r="AD75" i="1"/>
  <c r="AB75" i="1"/>
  <c r="Z75" i="1"/>
  <c r="X75" i="1"/>
  <c r="V75" i="1"/>
  <c r="T75" i="1"/>
  <c r="R75" i="1"/>
  <c r="P75" i="1"/>
  <c r="N75" i="1"/>
  <c r="EJ74" i="1"/>
  <c r="DY74" i="1"/>
  <c r="DW74" i="1"/>
  <c r="DQ74" i="1"/>
  <c r="DO74" i="1"/>
  <c r="DG74" i="1"/>
  <c r="DE74" i="1"/>
  <c r="CW74" i="1"/>
  <c r="CQ74" i="1"/>
  <c r="CO74" i="1"/>
  <c r="CM74" i="1"/>
  <c r="CK74" i="1"/>
  <c r="CI74" i="1"/>
  <c r="CG74" i="1"/>
  <c r="CE74" i="1"/>
  <c r="BY74" i="1"/>
  <c r="BW74" i="1"/>
  <c r="BQ74" i="1"/>
  <c r="BO74" i="1"/>
  <c r="BM74" i="1"/>
  <c r="BK74" i="1"/>
  <c r="BI74" i="1"/>
  <c r="BG74" i="1"/>
  <c r="BE74" i="1"/>
  <c r="BC74" i="1"/>
  <c r="BA74" i="1"/>
  <c r="AY74" i="1"/>
  <c r="AW74" i="1"/>
  <c r="AU74" i="1"/>
  <c r="AS74" i="1"/>
  <c r="AQ74" i="1"/>
  <c r="AO74" i="1"/>
  <c r="AM74" i="1"/>
  <c r="AK74" i="1"/>
  <c r="AI74" i="1"/>
  <c r="AG74" i="1"/>
  <c r="AC74" i="1"/>
  <c r="AA74" i="1"/>
  <c r="Y74" i="1"/>
  <c r="W74" i="1"/>
  <c r="U74" i="1"/>
  <c r="S74" i="1"/>
  <c r="Q74" i="1"/>
  <c r="O74" i="1"/>
  <c r="DY73" i="1"/>
  <c r="DW73" i="1"/>
  <c r="DQ73" i="1"/>
  <c r="DO73" i="1"/>
  <c r="DG73" i="1"/>
  <c r="DE73" i="1"/>
  <c r="CW73" i="1"/>
  <c r="CQ73" i="1"/>
  <c r="CO73" i="1"/>
  <c r="CM73" i="1"/>
  <c r="CK73" i="1"/>
  <c r="CI73" i="1"/>
  <c r="CG73" i="1"/>
  <c r="CE73" i="1"/>
  <c r="BY73" i="1"/>
  <c r="BW73" i="1"/>
  <c r="BQ73" i="1"/>
  <c r="BO73" i="1"/>
  <c r="BM73" i="1"/>
  <c r="BK73" i="1"/>
  <c r="BI73" i="1"/>
  <c r="BG73" i="1"/>
  <c r="BE73" i="1"/>
  <c r="BC73" i="1"/>
  <c r="AZ73" i="1"/>
  <c r="AY73" i="1"/>
  <c r="AW73" i="1"/>
  <c r="AU73" i="1"/>
  <c r="AS73" i="1"/>
  <c r="AQ73" i="1"/>
  <c r="AO73" i="1"/>
  <c r="AM73" i="1"/>
  <c r="AK73" i="1"/>
  <c r="AI73" i="1"/>
  <c r="AG73" i="1"/>
  <c r="AC73" i="1"/>
  <c r="AA73" i="1"/>
  <c r="Y73" i="1"/>
  <c r="W73" i="1"/>
  <c r="U73" i="1"/>
  <c r="S73" i="1"/>
  <c r="Q73" i="1"/>
  <c r="O73" i="1"/>
  <c r="EG72" i="1"/>
  <c r="EF72" i="1"/>
  <c r="EE72" i="1"/>
  <c r="ED72" i="1"/>
  <c r="EC72" i="1"/>
  <c r="EB72" i="1"/>
  <c r="EA72" i="1"/>
  <c r="DZ72" i="1"/>
  <c r="DX72" i="1"/>
  <c r="DV72" i="1"/>
  <c r="DU72" i="1"/>
  <c r="DT72" i="1"/>
  <c r="DS72" i="1"/>
  <c r="DR72" i="1"/>
  <c r="DP72" i="1"/>
  <c r="DN72" i="1"/>
  <c r="DL72" i="1"/>
  <c r="DJ72" i="1"/>
  <c r="DH72" i="1"/>
  <c r="DF72" i="1"/>
  <c r="DD72" i="1"/>
  <c r="DB72" i="1"/>
  <c r="CZ72" i="1"/>
  <c r="CX72" i="1"/>
  <c r="CV72" i="1"/>
  <c r="CT72" i="1"/>
  <c r="CR72" i="1"/>
  <c r="CP72" i="1"/>
  <c r="CN72" i="1"/>
  <c r="CL72" i="1"/>
  <c r="CJ72" i="1"/>
  <c r="CH72" i="1"/>
  <c r="CF72" i="1"/>
  <c r="CD72" i="1"/>
  <c r="CB72" i="1"/>
  <c r="BZ72" i="1"/>
  <c r="BX72" i="1"/>
  <c r="BV72" i="1"/>
  <c r="BT72" i="1"/>
  <c r="BR72" i="1"/>
  <c r="BP72" i="1"/>
  <c r="BN72" i="1"/>
  <c r="BL72" i="1"/>
  <c r="BJ72" i="1"/>
  <c r="BH72" i="1"/>
  <c r="BF72" i="1"/>
  <c r="BD72" i="1"/>
  <c r="BB72" i="1"/>
  <c r="AX72" i="1"/>
  <c r="AV72" i="1"/>
  <c r="AT72" i="1"/>
  <c r="AR72" i="1"/>
  <c r="AP72" i="1"/>
  <c r="AN72" i="1"/>
  <c r="AL72" i="1"/>
  <c r="AJ72" i="1"/>
  <c r="AH72" i="1"/>
  <c r="AF72" i="1"/>
  <c r="AE72" i="1"/>
  <c r="AD72" i="1"/>
  <c r="AB72" i="1"/>
  <c r="Z72" i="1"/>
  <c r="X72" i="1"/>
  <c r="V72" i="1"/>
  <c r="T72" i="1"/>
  <c r="R72" i="1"/>
  <c r="P72" i="1"/>
  <c r="N72" i="1"/>
  <c r="EJ71" i="1"/>
  <c r="EE71" i="1"/>
  <c r="DY71" i="1"/>
  <c r="DW71" i="1"/>
  <c r="DQ71" i="1"/>
  <c r="DO71" i="1"/>
  <c r="DG71" i="1"/>
  <c r="DE71" i="1"/>
  <c r="CW71" i="1"/>
  <c r="CQ71" i="1"/>
  <c r="CO71" i="1"/>
  <c r="CM71" i="1"/>
  <c r="CK71" i="1"/>
  <c r="CI71" i="1"/>
  <c r="CG71" i="1"/>
  <c r="CE71" i="1"/>
  <c r="BY71" i="1"/>
  <c r="BW71" i="1"/>
  <c r="BQ71" i="1"/>
  <c r="BO71" i="1"/>
  <c r="BM71" i="1"/>
  <c r="BK71" i="1"/>
  <c r="BI71" i="1"/>
  <c r="BG71" i="1"/>
  <c r="BE71" i="1"/>
  <c r="BC71" i="1"/>
  <c r="BA71" i="1"/>
  <c r="AY71" i="1"/>
  <c r="AW71" i="1"/>
  <c r="AU71" i="1"/>
  <c r="AS71" i="1"/>
  <c r="AQ71" i="1"/>
  <c r="AO71" i="1"/>
  <c r="AM71" i="1"/>
  <c r="AK71" i="1"/>
  <c r="AI71" i="1"/>
  <c r="AG71" i="1"/>
  <c r="AC71" i="1"/>
  <c r="AA71" i="1"/>
  <c r="Y71" i="1"/>
  <c r="W71" i="1"/>
  <c r="U71" i="1"/>
  <c r="S71" i="1"/>
  <c r="Q71" i="1"/>
  <c r="O71" i="1"/>
  <c r="EJ70" i="1"/>
  <c r="EE70" i="1"/>
  <c r="DY70" i="1"/>
  <c r="DW70" i="1"/>
  <c r="DQ70" i="1"/>
  <c r="DO70" i="1"/>
  <c r="DG70" i="1"/>
  <c r="DE70" i="1"/>
  <c r="CW70" i="1"/>
  <c r="CQ70" i="1"/>
  <c r="CO70" i="1"/>
  <c r="CM70" i="1"/>
  <c r="CK70" i="1"/>
  <c r="CI70" i="1"/>
  <c r="CG70" i="1"/>
  <c r="CE70" i="1"/>
  <c r="BY70" i="1"/>
  <c r="BW70" i="1"/>
  <c r="BQ70" i="1"/>
  <c r="BO70" i="1"/>
  <c r="BM70" i="1"/>
  <c r="BK70" i="1"/>
  <c r="BI70" i="1"/>
  <c r="BG70" i="1"/>
  <c r="BE70" i="1"/>
  <c r="BC70" i="1"/>
  <c r="BA70" i="1"/>
  <c r="AY70" i="1"/>
  <c r="AW70" i="1"/>
  <c r="AU70" i="1"/>
  <c r="AS70" i="1"/>
  <c r="AQ70" i="1"/>
  <c r="AO70" i="1"/>
  <c r="AM70" i="1"/>
  <c r="AK70" i="1"/>
  <c r="AI70" i="1"/>
  <c r="AG70" i="1"/>
  <c r="AC70" i="1"/>
  <c r="AA70" i="1"/>
  <c r="Y70" i="1"/>
  <c r="W70" i="1"/>
  <c r="U70" i="1"/>
  <c r="S70" i="1"/>
  <c r="Q70" i="1"/>
  <c r="O70" i="1"/>
  <c r="EJ69" i="1"/>
  <c r="DY69" i="1"/>
  <c r="DW69" i="1"/>
  <c r="DQ69" i="1"/>
  <c r="DO69" i="1"/>
  <c r="DG69" i="1"/>
  <c r="DE69" i="1"/>
  <c r="CW69" i="1"/>
  <c r="CQ69" i="1"/>
  <c r="CO69" i="1"/>
  <c r="CM69" i="1"/>
  <c r="CK69" i="1"/>
  <c r="CI69" i="1"/>
  <c r="CG69" i="1"/>
  <c r="CE69" i="1"/>
  <c r="BY69" i="1"/>
  <c r="BW69" i="1"/>
  <c r="BQ69" i="1"/>
  <c r="BO69" i="1"/>
  <c r="BM69" i="1"/>
  <c r="BK69" i="1"/>
  <c r="BI69" i="1"/>
  <c r="BG69" i="1"/>
  <c r="BE69" i="1"/>
  <c r="BC69" i="1"/>
  <c r="BA69" i="1"/>
  <c r="AY69" i="1"/>
  <c r="AW69" i="1"/>
  <c r="AU69" i="1"/>
  <c r="AS69" i="1"/>
  <c r="AQ69" i="1"/>
  <c r="AO69" i="1"/>
  <c r="AM69" i="1"/>
  <c r="AK69" i="1"/>
  <c r="AI69" i="1"/>
  <c r="AG69" i="1"/>
  <c r="AC69" i="1"/>
  <c r="AA69" i="1"/>
  <c r="Y69" i="1"/>
  <c r="W69" i="1"/>
  <c r="U69" i="1"/>
  <c r="S69" i="1"/>
  <c r="Q69" i="1"/>
  <c r="O69" i="1"/>
  <c r="EG68" i="1"/>
  <c r="EF68" i="1"/>
  <c r="ED68" i="1"/>
  <c r="EC68" i="1"/>
  <c r="EB68" i="1"/>
  <c r="EA68" i="1"/>
  <c r="DZ68" i="1"/>
  <c r="DX68" i="1"/>
  <c r="DV68" i="1"/>
  <c r="DU68" i="1"/>
  <c r="DT68" i="1"/>
  <c r="DS68" i="1"/>
  <c r="DR68" i="1"/>
  <c r="DP68" i="1"/>
  <c r="DN68" i="1"/>
  <c r="DL68" i="1"/>
  <c r="DJ68" i="1"/>
  <c r="DH68" i="1"/>
  <c r="DF68" i="1"/>
  <c r="DD68" i="1"/>
  <c r="DB68" i="1"/>
  <c r="CZ68" i="1"/>
  <c r="CX68" i="1"/>
  <c r="CV68" i="1"/>
  <c r="CT68" i="1"/>
  <c r="CR68" i="1"/>
  <c r="CP68" i="1"/>
  <c r="CN68" i="1"/>
  <c r="CL68" i="1"/>
  <c r="CJ68" i="1"/>
  <c r="CH68" i="1"/>
  <c r="CF68" i="1"/>
  <c r="CD68" i="1"/>
  <c r="CB68" i="1"/>
  <c r="BZ68" i="1"/>
  <c r="BX68" i="1"/>
  <c r="BV68" i="1"/>
  <c r="BT68" i="1"/>
  <c r="BR68" i="1"/>
  <c r="BP68" i="1"/>
  <c r="BN68" i="1"/>
  <c r="BL68" i="1"/>
  <c r="BJ68" i="1"/>
  <c r="BH68" i="1"/>
  <c r="BF68" i="1"/>
  <c r="BD68" i="1"/>
  <c r="BB68" i="1"/>
  <c r="AZ68" i="1"/>
  <c r="AX68" i="1"/>
  <c r="AV68" i="1"/>
  <c r="AT68" i="1"/>
  <c r="AR68" i="1"/>
  <c r="AP68" i="1"/>
  <c r="AN68" i="1"/>
  <c r="AL68" i="1"/>
  <c r="AJ68" i="1"/>
  <c r="AH68" i="1"/>
  <c r="AF68" i="1"/>
  <c r="AE68" i="1"/>
  <c r="AD68" i="1"/>
  <c r="AB68" i="1"/>
  <c r="Z68" i="1"/>
  <c r="X68" i="1"/>
  <c r="V68" i="1"/>
  <c r="T68" i="1"/>
  <c r="R68" i="1"/>
  <c r="P68" i="1"/>
  <c r="N68" i="1"/>
  <c r="EJ67" i="1"/>
  <c r="DY67" i="1"/>
  <c r="DW67" i="1"/>
  <c r="DQ67" i="1"/>
  <c r="DO67" i="1"/>
  <c r="DG67" i="1"/>
  <c r="DE67" i="1"/>
  <c r="CW67" i="1"/>
  <c r="CQ67" i="1"/>
  <c r="CO67" i="1"/>
  <c r="CM67" i="1"/>
  <c r="CK67" i="1"/>
  <c r="CI67" i="1"/>
  <c r="CG67" i="1"/>
  <c r="CE67" i="1"/>
  <c r="BY67" i="1"/>
  <c r="BW67" i="1"/>
  <c r="BQ67" i="1"/>
  <c r="BO67" i="1"/>
  <c r="BM67" i="1"/>
  <c r="BK67" i="1"/>
  <c r="BI67" i="1"/>
  <c r="BG67" i="1"/>
  <c r="BE67" i="1"/>
  <c r="BC67" i="1"/>
  <c r="BA67" i="1"/>
  <c r="AY67" i="1"/>
  <c r="AW67" i="1"/>
  <c r="AU67" i="1"/>
  <c r="AS67" i="1"/>
  <c r="AQ67" i="1"/>
  <c r="AO67" i="1"/>
  <c r="AM67" i="1"/>
  <c r="AK67" i="1"/>
  <c r="AI67" i="1"/>
  <c r="AG67" i="1"/>
  <c r="AE67" i="1"/>
  <c r="AE65" i="1" s="1"/>
  <c r="AC67" i="1"/>
  <c r="AA67" i="1"/>
  <c r="Y67" i="1"/>
  <c r="W67" i="1"/>
  <c r="U67" i="1"/>
  <c r="S67" i="1"/>
  <c r="Q67" i="1"/>
  <c r="O67" i="1"/>
  <c r="EJ66" i="1"/>
  <c r="DY66" i="1"/>
  <c r="DW66" i="1"/>
  <c r="DQ66" i="1"/>
  <c r="DO66" i="1"/>
  <c r="DG66" i="1"/>
  <c r="DE66" i="1"/>
  <c r="CW66" i="1"/>
  <c r="CQ66" i="1"/>
  <c r="CO66" i="1"/>
  <c r="CM66" i="1"/>
  <c r="CK66" i="1"/>
  <c r="CI66" i="1"/>
  <c r="CG66" i="1"/>
  <c r="CE66" i="1"/>
  <c r="BY66" i="1"/>
  <c r="BW66" i="1"/>
  <c r="BQ66" i="1"/>
  <c r="BO66" i="1"/>
  <c r="BM66" i="1"/>
  <c r="BK66" i="1"/>
  <c r="BI66" i="1"/>
  <c r="BG66" i="1"/>
  <c r="BE66" i="1"/>
  <c r="BC66" i="1"/>
  <c r="BA66" i="1"/>
  <c r="AY66" i="1"/>
  <c r="AW66" i="1"/>
  <c r="AU66" i="1"/>
  <c r="AS66" i="1"/>
  <c r="AQ66" i="1"/>
  <c r="AO66" i="1"/>
  <c r="AM66" i="1"/>
  <c r="AK66" i="1"/>
  <c r="AI66" i="1"/>
  <c r="AG66" i="1"/>
  <c r="AC66" i="1"/>
  <c r="AA66" i="1"/>
  <c r="Y66" i="1"/>
  <c r="W66" i="1"/>
  <c r="U66" i="1"/>
  <c r="S66" i="1"/>
  <c r="Q66" i="1"/>
  <c r="O66" i="1"/>
  <c r="EG65" i="1"/>
  <c r="EF65" i="1"/>
  <c r="EE65" i="1"/>
  <c r="ED65" i="1"/>
  <c r="EC65" i="1"/>
  <c r="EB65" i="1"/>
  <c r="EA65" i="1"/>
  <c r="DZ65" i="1"/>
  <c r="DX65" i="1"/>
  <c r="DV65" i="1"/>
  <c r="DU65" i="1"/>
  <c r="DT65" i="1"/>
  <c r="DS65" i="1"/>
  <c r="DR65" i="1"/>
  <c r="DP65" i="1"/>
  <c r="DN65" i="1"/>
  <c r="DL65" i="1"/>
  <c r="DJ65" i="1"/>
  <c r="DH65" i="1"/>
  <c r="DF65" i="1"/>
  <c r="DD65" i="1"/>
  <c r="DB65" i="1"/>
  <c r="CZ65" i="1"/>
  <c r="CX65" i="1"/>
  <c r="CV65" i="1"/>
  <c r="CT65" i="1"/>
  <c r="CR65" i="1"/>
  <c r="CP65" i="1"/>
  <c r="CN65" i="1"/>
  <c r="CL65" i="1"/>
  <c r="CJ65" i="1"/>
  <c r="CH65" i="1"/>
  <c r="CF65" i="1"/>
  <c r="CD65" i="1"/>
  <c r="CB65" i="1"/>
  <c r="BZ65" i="1"/>
  <c r="BX65" i="1"/>
  <c r="BV65" i="1"/>
  <c r="BT65" i="1"/>
  <c r="BR65" i="1"/>
  <c r="BP65" i="1"/>
  <c r="BN65" i="1"/>
  <c r="BL65" i="1"/>
  <c r="BJ65" i="1"/>
  <c r="BH65" i="1"/>
  <c r="BF65" i="1"/>
  <c r="BD65" i="1"/>
  <c r="BB65" i="1"/>
  <c r="AZ65" i="1"/>
  <c r="AX65" i="1"/>
  <c r="AV65" i="1"/>
  <c r="AT65" i="1"/>
  <c r="AR65" i="1"/>
  <c r="AP65" i="1"/>
  <c r="AN65" i="1"/>
  <c r="AL65" i="1"/>
  <c r="AJ65" i="1"/>
  <c r="AH65" i="1"/>
  <c r="AF65" i="1"/>
  <c r="AD65" i="1"/>
  <c r="AB65" i="1"/>
  <c r="Z65" i="1"/>
  <c r="X65" i="1"/>
  <c r="V65" i="1"/>
  <c r="T65" i="1"/>
  <c r="R65" i="1"/>
  <c r="P65" i="1"/>
  <c r="N65" i="1"/>
  <c r="EJ64" i="1"/>
  <c r="DY64" i="1"/>
  <c r="DW64" i="1"/>
  <c r="DQ64" i="1"/>
  <c r="DO64" i="1"/>
  <c r="DG64" i="1"/>
  <c r="DE64" i="1"/>
  <c r="CW64" i="1"/>
  <c r="CQ64" i="1"/>
  <c r="CO64" i="1"/>
  <c r="CM64" i="1"/>
  <c r="CK64" i="1"/>
  <c r="CI64" i="1"/>
  <c r="CG64" i="1"/>
  <c r="CE64" i="1"/>
  <c r="BY64" i="1"/>
  <c r="BW64" i="1"/>
  <c r="BQ64" i="1"/>
  <c r="BO64" i="1"/>
  <c r="BM64" i="1"/>
  <c r="BK64" i="1"/>
  <c r="BI64" i="1"/>
  <c r="BG64" i="1"/>
  <c r="BE64" i="1"/>
  <c r="BC64" i="1"/>
  <c r="BA64" i="1"/>
  <c r="AY64" i="1"/>
  <c r="AW64" i="1"/>
  <c r="AU64" i="1"/>
  <c r="AS64" i="1"/>
  <c r="AQ64" i="1"/>
  <c r="AO64" i="1"/>
  <c r="AM64" i="1"/>
  <c r="AK64" i="1"/>
  <c r="AI64" i="1"/>
  <c r="AG64" i="1"/>
  <c r="AC64" i="1"/>
  <c r="AA64" i="1"/>
  <c r="Y64" i="1"/>
  <c r="W64" i="1"/>
  <c r="U64" i="1"/>
  <c r="S64" i="1"/>
  <c r="Q64" i="1"/>
  <c r="O64" i="1"/>
  <c r="EJ63" i="1"/>
  <c r="DY63" i="1"/>
  <c r="DW63" i="1"/>
  <c r="DQ63" i="1"/>
  <c r="DO63" i="1"/>
  <c r="DG63" i="1"/>
  <c r="DE63" i="1"/>
  <c r="CW63" i="1"/>
  <c r="CQ63" i="1"/>
  <c r="CO63" i="1"/>
  <c r="CM63" i="1"/>
  <c r="CK63" i="1"/>
  <c r="CI63" i="1"/>
  <c r="CG63" i="1"/>
  <c r="CE63" i="1"/>
  <c r="BY63" i="1"/>
  <c r="BW63" i="1"/>
  <c r="BQ63" i="1"/>
  <c r="BO63" i="1"/>
  <c r="BM63" i="1"/>
  <c r="BK63" i="1"/>
  <c r="BI63" i="1"/>
  <c r="BG63" i="1"/>
  <c r="BE63" i="1"/>
  <c r="BC63" i="1"/>
  <c r="BA63" i="1"/>
  <c r="AY63" i="1"/>
  <c r="AW63" i="1"/>
  <c r="AU63" i="1"/>
  <c r="AS63" i="1"/>
  <c r="AQ63" i="1"/>
  <c r="AO63" i="1"/>
  <c r="AM63" i="1"/>
  <c r="AK63" i="1"/>
  <c r="AI63" i="1"/>
  <c r="AG63" i="1"/>
  <c r="AG62" i="1" s="1"/>
  <c r="AC63" i="1"/>
  <c r="AA63" i="1"/>
  <c r="Y63" i="1"/>
  <c r="W63" i="1"/>
  <c r="U63" i="1"/>
  <c r="S63" i="1"/>
  <c r="Q63" i="1"/>
  <c r="O63" i="1"/>
  <c r="EG62" i="1"/>
  <c r="EF62" i="1"/>
  <c r="EE62" i="1"/>
  <c r="ED62" i="1"/>
  <c r="EC62" i="1"/>
  <c r="EB62" i="1"/>
  <c r="EA62" i="1"/>
  <c r="DZ62" i="1"/>
  <c r="DX62" i="1"/>
  <c r="DV62" i="1"/>
  <c r="DU62" i="1"/>
  <c r="DT62" i="1"/>
  <c r="DS62" i="1"/>
  <c r="DR62" i="1"/>
  <c r="DP62" i="1"/>
  <c r="DN62" i="1"/>
  <c r="DL62" i="1"/>
  <c r="DJ62" i="1"/>
  <c r="DH62" i="1"/>
  <c r="DF62" i="1"/>
  <c r="DD62" i="1"/>
  <c r="DB62" i="1"/>
  <c r="CZ62" i="1"/>
  <c r="CX62" i="1"/>
  <c r="CV62" i="1"/>
  <c r="CT62" i="1"/>
  <c r="CR62" i="1"/>
  <c r="CP62" i="1"/>
  <c r="CN62" i="1"/>
  <c r="CL62" i="1"/>
  <c r="CJ62" i="1"/>
  <c r="CH62" i="1"/>
  <c r="CF62" i="1"/>
  <c r="CD62" i="1"/>
  <c r="CB62" i="1"/>
  <c r="BZ62" i="1"/>
  <c r="BX62" i="1"/>
  <c r="BV62" i="1"/>
  <c r="BT62" i="1"/>
  <c r="BR62" i="1"/>
  <c r="BP62" i="1"/>
  <c r="BN62" i="1"/>
  <c r="BL62" i="1"/>
  <c r="BJ62" i="1"/>
  <c r="BH62" i="1"/>
  <c r="BF62" i="1"/>
  <c r="BD62" i="1"/>
  <c r="BB62" i="1"/>
  <c r="AZ62" i="1"/>
  <c r="AX62" i="1"/>
  <c r="AV62" i="1"/>
  <c r="AT62" i="1"/>
  <c r="AR62" i="1"/>
  <c r="AP62" i="1"/>
  <c r="AN62" i="1"/>
  <c r="AL62" i="1"/>
  <c r="AJ62" i="1"/>
  <c r="AH62" i="1"/>
  <c r="AF62" i="1"/>
  <c r="AE62" i="1"/>
  <c r="AD62" i="1"/>
  <c r="AB62" i="1"/>
  <c r="Z62" i="1"/>
  <c r="X62" i="1"/>
  <c r="V62" i="1"/>
  <c r="T62" i="1"/>
  <c r="R62" i="1"/>
  <c r="P62" i="1"/>
  <c r="N62" i="1"/>
  <c r="EJ61" i="1"/>
  <c r="EG61" i="1"/>
  <c r="EC61" i="1"/>
  <c r="DY61" i="1"/>
  <c r="DW61" i="1"/>
  <c r="DS61" i="1"/>
  <c r="DQ61" i="1"/>
  <c r="DO61" i="1"/>
  <c r="DG61" i="1"/>
  <c r="DE61" i="1"/>
  <c r="CW61" i="1"/>
  <c r="CQ61" i="1"/>
  <c r="CO61" i="1"/>
  <c r="CM61" i="1"/>
  <c r="CK61" i="1"/>
  <c r="CI61" i="1"/>
  <c r="CG61" i="1"/>
  <c r="CE61" i="1"/>
  <c r="BY61" i="1"/>
  <c r="BW61" i="1"/>
  <c r="BQ61" i="1"/>
  <c r="BO61" i="1"/>
  <c r="BM61" i="1"/>
  <c r="BK61" i="1"/>
  <c r="BI61" i="1"/>
  <c r="BG61" i="1"/>
  <c r="BE61" i="1"/>
  <c r="BC61" i="1"/>
  <c r="BA61" i="1"/>
  <c r="AY61" i="1"/>
  <c r="AW61" i="1"/>
  <c r="AU61" i="1"/>
  <c r="AS61" i="1"/>
  <c r="AQ61" i="1"/>
  <c r="AO61" i="1"/>
  <c r="AM61" i="1"/>
  <c r="AK61" i="1"/>
  <c r="AI61" i="1"/>
  <c r="AG61" i="1"/>
  <c r="AE61" i="1"/>
  <c r="AC61" i="1"/>
  <c r="AA61" i="1"/>
  <c r="Y61" i="1"/>
  <c r="W61" i="1"/>
  <c r="U61" i="1"/>
  <c r="S61" i="1"/>
  <c r="Q61" i="1"/>
  <c r="O61" i="1"/>
  <c r="EJ60" i="1"/>
  <c r="EG60" i="1"/>
  <c r="EC60" i="1"/>
  <c r="DY60" i="1"/>
  <c r="DW60" i="1"/>
  <c r="DS60" i="1"/>
  <c r="DQ60" i="1"/>
  <c r="DO60" i="1"/>
  <c r="DG60" i="1"/>
  <c r="DE60" i="1"/>
  <c r="CW60" i="1"/>
  <c r="CQ60" i="1"/>
  <c r="CO60" i="1"/>
  <c r="CM60" i="1"/>
  <c r="CK60" i="1"/>
  <c r="CI60" i="1"/>
  <c r="CG60" i="1"/>
  <c r="CE60" i="1"/>
  <c r="BY60" i="1"/>
  <c r="BW60" i="1"/>
  <c r="BQ60" i="1"/>
  <c r="BO60" i="1"/>
  <c r="BM60" i="1"/>
  <c r="BK60" i="1"/>
  <c r="BI60" i="1"/>
  <c r="BG60" i="1"/>
  <c r="BE60" i="1"/>
  <c r="BC60" i="1"/>
  <c r="BA60" i="1"/>
  <c r="AY60" i="1"/>
  <c r="AW60" i="1"/>
  <c r="AU60" i="1"/>
  <c r="AS60" i="1"/>
  <c r="AQ60" i="1"/>
  <c r="AO60" i="1"/>
  <c r="AM60" i="1"/>
  <c r="AK60" i="1"/>
  <c r="AI60" i="1"/>
  <c r="AG60" i="1"/>
  <c r="AE60" i="1"/>
  <c r="AC60" i="1"/>
  <c r="AA60" i="1"/>
  <c r="Y60" i="1"/>
  <c r="W60" i="1"/>
  <c r="U60" i="1"/>
  <c r="S60" i="1"/>
  <c r="Q60" i="1"/>
  <c r="O60" i="1"/>
  <c r="EJ59" i="1"/>
  <c r="DY59" i="1"/>
  <c r="DW59" i="1"/>
  <c r="DQ59" i="1"/>
  <c r="DO59" i="1"/>
  <c r="DG59" i="1"/>
  <c r="DE59" i="1"/>
  <c r="CW59" i="1"/>
  <c r="CQ59" i="1"/>
  <c r="CO59" i="1"/>
  <c r="CM59" i="1"/>
  <c r="CK59" i="1"/>
  <c r="CI59" i="1"/>
  <c r="CG59" i="1"/>
  <c r="CE59" i="1"/>
  <c r="BY59" i="1"/>
  <c r="BW59" i="1"/>
  <c r="BQ59" i="1"/>
  <c r="BO59" i="1"/>
  <c r="BM59" i="1"/>
  <c r="BK59" i="1"/>
  <c r="BI59" i="1"/>
  <c r="BG59" i="1"/>
  <c r="BE59" i="1"/>
  <c r="BC59" i="1"/>
  <c r="BA59" i="1"/>
  <c r="AY59" i="1"/>
  <c r="AW59" i="1"/>
  <c r="AU59" i="1"/>
  <c r="AS59" i="1"/>
  <c r="AQ59" i="1"/>
  <c r="AO59" i="1"/>
  <c r="AM59" i="1"/>
  <c r="AK59" i="1"/>
  <c r="AI59" i="1"/>
  <c r="AG59" i="1"/>
  <c r="AC59" i="1"/>
  <c r="AA59" i="1"/>
  <c r="Y59" i="1"/>
  <c r="W59" i="1"/>
  <c r="U59" i="1"/>
  <c r="S59" i="1"/>
  <c r="Q59" i="1"/>
  <c r="O59" i="1"/>
  <c r="EJ58" i="1"/>
  <c r="DY58" i="1"/>
  <c r="DW58" i="1"/>
  <c r="DQ58" i="1"/>
  <c r="DO58" i="1"/>
  <c r="DG58" i="1"/>
  <c r="DE58" i="1"/>
  <c r="CW58" i="1"/>
  <c r="CQ58" i="1"/>
  <c r="CO58" i="1"/>
  <c r="CM58" i="1"/>
  <c r="CK58" i="1"/>
  <c r="CI58" i="1"/>
  <c r="CG58" i="1"/>
  <c r="CE58" i="1"/>
  <c r="BY58" i="1"/>
  <c r="BW58" i="1"/>
  <c r="BQ58" i="1"/>
  <c r="BO58" i="1"/>
  <c r="BM58" i="1"/>
  <c r="BK58" i="1"/>
  <c r="BI58" i="1"/>
  <c r="BG58" i="1"/>
  <c r="BE58" i="1"/>
  <c r="BC58" i="1"/>
  <c r="BA58" i="1"/>
  <c r="AY58" i="1"/>
  <c r="AW58" i="1"/>
  <c r="AU58" i="1"/>
  <c r="AS58" i="1"/>
  <c r="AQ58" i="1"/>
  <c r="AO58" i="1"/>
  <c r="AM58" i="1"/>
  <c r="AK58" i="1"/>
  <c r="AI58" i="1"/>
  <c r="AG58" i="1"/>
  <c r="AC58" i="1"/>
  <c r="AA58" i="1"/>
  <c r="Y58" i="1"/>
  <c r="W58" i="1"/>
  <c r="U58" i="1"/>
  <c r="S58" i="1"/>
  <c r="Q58" i="1"/>
  <c r="O58" i="1"/>
  <c r="EJ57" i="1"/>
  <c r="DY57" i="1"/>
  <c r="DW57" i="1"/>
  <c r="DQ57" i="1"/>
  <c r="DO57" i="1"/>
  <c r="DG57" i="1"/>
  <c r="DE57" i="1"/>
  <c r="CW57" i="1"/>
  <c r="CQ57" i="1"/>
  <c r="CO57" i="1"/>
  <c r="CM57" i="1"/>
  <c r="CK57" i="1"/>
  <c r="CI57" i="1"/>
  <c r="CG57" i="1"/>
  <c r="CE57" i="1"/>
  <c r="BY57" i="1"/>
  <c r="BW57" i="1"/>
  <c r="BQ57" i="1"/>
  <c r="BO57" i="1"/>
  <c r="BM57" i="1"/>
  <c r="BK57" i="1"/>
  <c r="BI57" i="1"/>
  <c r="BG57" i="1"/>
  <c r="BE57" i="1"/>
  <c r="BC57" i="1"/>
  <c r="BA57" i="1"/>
  <c r="AY57" i="1"/>
  <c r="AW57" i="1"/>
  <c r="AU57" i="1"/>
  <c r="AS57" i="1"/>
  <c r="AQ57" i="1"/>
  <c r="AO57" i="1"/>
  <c r="AK57" i="1"/>
  <c r="AI57" i="1"/>
  <c r="AG57" i="1"/>
  <c r="AC57" i="1"/>
  <c r="AA57" i="1"/>
  <c r="Y57" i="1"/>
  <c r="W57" i="1"/>
  <c r="U57" i="1"/>
  <c r="S57" i="1"/>
  <c r="Q57" i="1"/>
  <c r="O57" i="1"/>
  <c r="EJ56" i="1"/>
  <c r="DY56" i="1"/>
  <c r="DW56" i="1"/>
  <c r="DQ56" i="1"/>
  <c r="DO56" i="1"/>
  <c r="DG56" i="1"/>
  <c r="DE56" i="1"/>
  <c r="CW56" i="1"/>
  <c r="CQ56" i="1"/>
  <c r="CO56" i="1"/>
  <c r="CM56" i="1"/>
  <c r="CK56" i="1"/>
  <c r="CI56" i="1"/>
  <c r="CG56" i="1"/>
  <c r="CE56" i="1"/>
  <c r="BY56" i="1"/>
  <c r="BW56" i="1"/>
  <c r="BQ56" i="1"/>
  <c r="BO56" i="1"/>
  <c r="BM56" i="1"/>
  <c r="BK56" i="1"/>
  <c r="BI56" i="1"/>
  <c r="BG56" i="1"/>
  <c r="BE56" i="1"/>
  <c r="BC56" i="1"/>
  <c r="BA56" i="1"/>
  <c r="AY56" i="1"/>
  <c r="AW56" i="1"/>
  <c r="AU56" i="1"/>
  <c r="AS56" i="1"/>
  <c r="AQ56" i="1"/>
  <c r="AO56" i="1"/>
  <c r="AM56" i="1"/>
  <c r="AK56" i="1"/>
  <c r="AI56" i="1"/>
  <c r="AG56" i="1"/>
  <c r="AC56" i="1"/>
  <c r="AA56" i="1"/>
  <c r="Y56" i="1"/>
  <c r="W56" i="1"/>
  <c r="U56" i="1"/>
  <c r="S56" i="1"/>
  <c r="Q56" i="1"/>
  <c r="O56" i="1"/>
  <c r="EJ55" i="1"/>
  <c r="DY55" i="1"/>
  <c r="DW55" i="1"/>
  <c r="DQ55" i="1"/>
  <c r="DO55" i="1"/>
  <c r="DG55" i="1"/>
  <c r="DE55" i="1"/>
  <c r="CW55" i="1"/>
  <c r="CQ55" i="1"/>
  <c r="CO55" i="1"/>
  <c r="CM55" i="1"/>
  <c r="CK55" i="1"/>
  <c r="CI55" i="1"/>
  <c r="CG55" i="1"/>
  <c r="CE55" i="1"/>
  <c r="BY55" i="1"/>
  <c r="BW55" i="1"/>
  <c r="BQ55" i="1"/>
  <c r="BO55" i="1"/>
  <c r="BM55" i="1"/>
  <c r="BK55" i="1"/>
  <c r="BI55" i="1"/>
  <c r="BG55" i="1"/>
  <c r="BE55" i="1"/>
  <c r="BC55" i="1"/>
  <c r="BA55" i="1"/>
  <c r="AY55" i="1"/>
  <c r="AW55" i="1"/>
  <c r="AU55" i="1"/>
  <c r="AS55" i="1"/>
  <c r="AQ55" i="1"/>
  <c r="AO55" i="1"/>
  <c r="AM55" i="1"/>
  <c r="AK55" i="1"/>
  <c r="AI55" i="1"/>
  <c r="AG55" i="1"/>
  <c r="AC55" i="1"/>
  <c r="AA55" i="1"/>
  <c r="Y55" i="1"/>
  <c r="W55" i="1"/>
  <c r="U55" i="1"/>
  <c r="S55" i="1"/>
  <c r="Q55" i="1"/>
  <c r="O55" i="1"/>
  <c r="EJ54" i="1"/>
  <c r="EG54" i="1"/>
  <c r="EC54" i="1"/>
  <c r="DY54" i="1"/>
  <c r="DW54" i="1"/>
  <c r="DS54" i="1"/>
  <c r="DQ54" i="1"/>
  <c r="DO54" i="1"/>
  <c r="DG54" i="1"/>
  <c r="DE54" i="1"/>
  <c r="CW54" i="1"/>
  <c r="CQ54" i="1"/>
  <c r="CO54" i="1"/>
  <c r="CM54" i="1"/>
  <c r="CK54" i="1"/>
  <c r="CI54" i="1"/>
  <c r="CG54" i="1"/>
  <c r="CE54" i="1"/>
  <c r="BY54" i="1"/>
  <c r="BW54" i="1"/>
  <c r="BQ54" i="1"/>
  <c r="BO54" i="1"/>
  <c r="BM54" i="1"/>
  <c r="BK54" i="1"/>
  <c r="BI54" i="1"/>
  <c r="BG54" i="1"/>
  <c r="BE54" i="1"/>
  <c r="BC54" i="1"/>
  <c r="BA54" i="1"/>
  <c r="AY54" i="1"/>
  <c r="AW54" i="1"/>
  <c r="AU54" i="1"/>
  <c r="AS54" i="1"/>
  <c r="AQ54" i="1"/>
  <c r="AO54" i="1"/>
  <c r="AM54" i="1"/>
  <c r="AK54" i="1"/>
  <c r="AI54" i="1"/>
  <c r="AG54" i="1"/>
  <c r="AE54" i="1"/>
  <c r="AC54" i="1"/>
  <c r="AA54" i="1"/>
  <c r="Y54" i="1"/>
  <c r="W54" i="1"/>
  <c r="U54" i="1"/>
  <c r="S54" i="1"/>
  <c r="Q54" i="1"/>
  <c r="O54" i="1"/>
  <c r="EJ53" i="1"/>
  <c r="EG53" i="1"/>
  <c r="EC53" i="1"/>
  <c r="DY53" i="1"/>
  <c r="DW53" i="1"/>
  <c r="DS53" i="1"/>
  <c r="DQ53" i="1"/>
  <c r="DO53" i="1"/>
  <c r="DG53" i="1"/>
  <c r="DE53" i="1"/>
  <c r="CW53" i="1"/>
  <c r="CQ53" i="1"/>
  <c r="CO53" i="1"/>
  <c r="CM53" i="1"/>
  <c r="CK53" i="1"/>
  <c r="CI53" i="1"/>
  <c r="CG53" i="1"/>
  <c r="CE53" i="1"/>
  <c r="BY53" i="1"/>
  <c r="BW53" i="1"/>
  <c r="BQ53" i="1"/>
  <c r="BO53" i="1"/>
  <c r="BM53" i="1"/>
  <c r="BK53" i="1"/>
  <c r="BI53" i="1"/>
  <c r="BG53" i="1"/>
  <c r="BE53" i="1"/>
  <c r="BC53" i="1"/>
  <c r="BA53" i="1"/>
  <c r="AY53" i="1"/>
  <c r="AW53" i="1"/>
  <c r="AU53" i="1"/>
  <c r="AS53" i="1"/>
  <c r="AQ53" i="1"/>
  <c r="AO53" i="1"/>
  <c r="AM53" i="1"/>
  <c r="AK53" i="1"/>
  <c r="AI53" i="1"/>
  <c r="AG53" i="1"/>
  <c r="AE53" i="1"/>
  <c r="AC53" i="1"/>
  <c r="AA53" i="1"/>
  <c r="Y53" i="1"/>
  <c r="W53" i="1"/>
  <c r="U53" i="1"/>
  <c r="S53" i="1"/>
  <c r="Q53" i="1"/>
  <c r="O53" i="1"/>
  <c r="EJ52" i="1"/>
  <c r="EG52" i="1"/>
  <c r="EC52" i="1"/>
  <c r="DY52" i="1"/>
  <c r="DW52" i="1"/>
  <c r="DU52" i="1"/>
  <c r="DS52" i="1"/>
  <c r="DQ52" i="1"/>
  <c r="DO52" i="1"/>
  <c r="DG52" i="1"/>
  <c r="DE52" i="1"/>
  <c r="CW52" i="1"/>
  <c r="CQ52" i="1"/>
  <c r="CO52" i="1"/>
  <c r="CM52" i="1"/>
  <c r="CK52" i="1"/>
  <c r="CI52" i="1"/>
  <c r="CG52" i="1"/>
  <c r="CE52" i="1"/>
  <c r="BY52" i="1"/>
  <c r="BW52" i="1"/>
  <c r="BQ52" i="1"/>
  <c r="BO52" i="1"/>
  <c r="BM52" i="1"/>
  <c r="BK52" i="1"/>
  <c r="BI52" i="1"/>
  <c r="BG52" i="1"/>
  <c r="BE52" i="1"/>
  <c r="BC52" i="1"/>
  <c r="BA52" i="1"/>
  <c r="AY52" i="1"/>
  <c r="AW52" i="1"/>
  <c r="AU52" i="1"/>
  <c r="AS52" i="1"/>
  <c r="AQ52" i="1"/>
  <c r="AO52" i="1"/>
  <c r="AM52" i="1"/>
  <c r="AK52" i="1"/>
  <c r="AI52" i="1"/>
  <c r="AG52" i="1"/>
  <c r="AE52" i="1"/>
  <c r="AC52" i="1"/>
  <c r="AA52" i="1"/>
  <c r="Y52" i="1"/>
  <c r="W52" i="1"/>
  <c r="U52" i="1"/>
  <c r="S52" i="1"/>
  <c r="Q52" i="1"/>
  <c r="O52" i="1"/>
  <c r="EJ51" i="1"/>
  <c r="EG51" i="1"/>
  <c r="EC51" i="1"/>
  <c r="DY51" i="1"/>
  <c r="DW51" i="1"/>
  <c r="DU51" i="1"/>
  <c r="DS51" i="1"/>
  <c r="DQ51" i="1"/>
  <c r="DO51" i="1"/>
  <c r="DG51" i="1"/>
  <c r="DE51" i="1"/>
  <c r="CW51" i="1"/>
  <c r="CQ51" i="1"/>
  <c r="CO51" i="1"/>
  <c r="CM51" i="1"/>
  <c r="CK51" i="1"/>
  <c r="CI51" i="1"/>
  <c r="CG51" i="1"/>
  <c r="CE51" i="1"/>
  <c r="BY51" i="1"/>
  <c r="BW51" i="1"/>
  <c r="BQ51" i="1"/>
  <c r="BO51" i="1"/>
  <c r="BM51" i="1"/>
  <c r="BK51" i="1"/>
  <c r="BI51" i="1"/>
  <c r="BG51" i="1"/>
  <c r="BE51" i="1"/>
  <c r="BC51" i="1"/>
  <c r="BA51" i="1"/>
  <c r="AY51" i="1"/>
  <c r="AW51" i="1"/>
  <c r="AU51" i="1"/>
  <c r="AS51" i="1"/>
  <c r="AQ51" i="1"/>
  <c r="AO51" i="1"/>
  <c r="AK51" i="1"/>
  <c r="AI51" i="1"/>
  <c r="AG51" i="1"/>
  <c r="AE51" i="1"/>
  <c r="AC51" i="1"/>
  <c r="AA51" i="1"/>
  <c r="Y51" i="1"/>
  <c r="W51" i="1"/>
  <c r="U51" i="1"/>
  <c r="S51" i="1"/>
  <c r="Q51" i="1"/>
  <c r="O51" i="1"/>
  <c r="EF50" i="1"/>
  <c r="EE50" i="1"/>
  <c r="ED50" i="1"/>
  <c r="EB50" i="1"/>
  <c r="EA50" i="1"/>
  <c r="DZ50" i="1"/>
  <c r="DX50" i="1"/>
  <c r="DV50" i="1"/>
  <c r="DT50" i="1"/>
  <c r="DR50" i="1"/>
  <c r="DP50" i="1"/>
  <c r="DL50" i="1"/>
  <c r="DJ50" i="1"/>
  <c r="DH50" i="1"/>
  <c r="DF50" i="1"/>
  <c r="DD50" i="1"/>
  <c r="DB50" i="1"/>
  <c r="CZ50" i="1"/>
  <c r="CX50" i="1"/>
  <c r="CV50" i="1"/>
  <c r="CT50" i="1"/>
  <c r="CR50" i="1"/>
  <c r="CP50" i="1"/>
  <c r="CN50" i="1"/>
  <c r="CL50" i="1"/>
  <c r="CJ50" i="1"/>
  <c r="CH50" i="1"/>
  <c r="CF50" i="1"/>
  <c r="CD50" i="1"/>
  <c r="CB50" i="1"/>
  <c r="BZ50" i="1"/>
  <c r="BX50" i="1"/>
  <c r="BV50" i="1"/>
  <c r="BT50" i="1"/>
  <c r="BR50" i="1"/>
  <c r="BP50" i="1"/>
  <c r="BN50" i="1"/>
  <c r="BL50" i="1"/>
  <c r="BJ50" i="1"/>
  <c r="BH50" i="1"/>
  <c r="BF50" i="1"/>
  <c r="BD50" i="1"/>
  <c r="BB50" i="1"/>
  <c r="AZ50" i="1"/>
  <c r="AX50" i="1"/>
  <c r="AV50" i="1"/>
  <c r="AT50" i="1"/>
  <c r="AR50" i="1"/>
  <c r="AP50" i="1"/>
  <c r="AN50" i="1"/>
  <c r="AL50" i="1"/>
  <c r="AJ50" i="1"/>
  <c r="AH50" i="1"/>
  <c r="AF50" i="1"/>
  <c r="AD50" i="1"/>
  <c r="AB50" i="1"/>
  <c r="Z50" i="1"/>
  <c r="X50" i="1"/>
  <c r="V50" i="1"/>
  <c r="T50" i="1"/>
  <c r="R50" i="1"/>
  <c r="P50" i="1"/>
  <c r="N50" i="1"/>
  <c r="EJ49" i="1"/>
  <c r="DY49" i="1"/>
  <c r="DW49" i="1"/>
  <c r="DQ49" i="1"/>
  <c r="DO49" i="1"/>
  <c r="DG49" i="1"/>
  <c r="DE49" i="1"/>
  <c r="CW49" i="1"/>
  <c r="CQ49" i="1"/>
  <c r="CO49" i="1"/>
  <c r="CM49" i="1"/>
  <c r="CK49" i="1"/>
  <c r="CI49" i="1"/>
  <c r="CG49" i="1"/>
  <c r="CE49" i="1"/>
  <c r="BY49" i="1"/>
  <c r="BW49" i="1"/>
  <c r="BQ49" i="1"/>
  <c r="BO49" i="1"/>
  <c r="BM49" i="1"/>
  <c r="BK49" i="1"/>
  <c r="BI49" i="1"/>
  <c r="BG49" i="1"/>
  <c r="BE49" i="1"/>
  <c r="BC49" i="1"/>
  <c r="BA49" i="1"/>
  <c r="AY49" i="1"/>
  <c r="AW49" i="1"/>
  <c r="AU49" i="1"/>
  <c r="AS49" i="1"/>
  <c r="AQ49" i="1"/>
  <c r="AO49" i="1"/>
  <c r="AM49" i="1"/>
  <c r="AK49" i="1"/>
  <c r="AI49" i="1"/>
  <c r="AG49" i="1"/>
  <c r="AC49" i="1"/>
  <c r="AA49" i="1"/>
  <c r="Y49" i="1"/>
  <c r="W49" i="1"/>
  <c r="U49" i="1"/>
  <c r="S49" i="1"/>
  <c r="Q49" i="1"/>
  <c r="O49" i="1"/>
  <c r="EJ48" i="1"/>
  <c r="DY48" i="1"/>
  <c r="DW48" i="1"/>
  <c r="DQ48" i="1"/>
  <c r="DO48" i="1"/>
  <c r="DG48" i="1"/>
  <c r="DE48" i="1"/>
  <c r="CW48" i="1"/>
  <c r="CQ48" i="1"/>
  <c r="CO48" i="1"/>
  <c r="CM48" i="1"/>
  <c r="CK48" i="1"/>
  <c r="CI48" i="1"/>
  <c r="CG48" i="1"/>
  <c r="CE48" i="1"/>
  <c r="BY48" i="1"/>
  <c r="BW48" i="1"/>
  <c r="BQ48" i="1"/>
  <c r="BO48" i="1"/>
  <c r="BM48" i="1"/>
  <c r="BK48" i="1"/>
  <c r="BI48" i="1"/>
  <c r="BG48" i="1"/>
  <c r="BE48" i="1"/>
  <c r="BC48" i="1"/>
  <c r="BA48" i="1"/>
  <c r="AY48" i="1"/>
  <c r="AW48" i="1"/>
  <c r="AU48" i="1"/>
  <c r="AS48" i="1"/>
  <c r="AQ48" i="1"/>
  <c r="AO48" i="1"/>
  <c r="AM48" i="1"/>
  <c r="AK48" i="1"/>
  <c r="AI48" i="1"/>
  <c r="AG48" i="1"/>
  <c r="AC48" i="1"/>
  <c r="AA48" i="1"/>
  <c r="Y48" i="1"/>
  <c r="W48" i="1"/>
  <c r="U48" i="1"/>
  <c r="S48" i="1"/>
  <c r="Q48" i="1"/>
  <c r="O48" i="1"/>
  <c r="EG47" i="1"/>
  <c r="EF47" i="1"/>
  <c r="EE47" i="1"/>
  <c r="ED47" i="1"/>
  <c r="EC47" i="1"/>
  <c r="EB47" i="1"/>
  <c r="EA47" i="1"/>
  <c r="DZ47" i="1"/>
  <c r="DX47" i="1"/>
  <c r="DV47" i="1"/>
  <c r="DU47" i="1"/>
  <c r="DT47" i="1"/>
  <c r="DS47" i="1"/>
  <c r="DR47" i="1"/>
  <c r="DP47" i="1"/>
  <c r="DN47" i="1"/>
  <c r="DL47" i="1"/>
  <c r="DJ47" i="1"/>
  <c r="DH47" i="1"/>
  <c r="DF47" i="1"/>
  <c r="DD47" i="1"/>
  <c r="DB47" i="1"/>
  <c r="CZ47" i="1"/>
  <c r="CX47" i="1"/>
  <c r="CV47" i="1"/>
  <c r="CT47" i="1"/>
  <c r="CR47" i="1"/>
  <c r="CP47" i="1"/>
  <c r="CN47" i="1"/>
  <c r="CL47" i="1"/>
  <c r="CJ47" i="1"/>
  <c r="CH47" i="1"/>
  <c r="CF47" i="1"/>
  <c r="CD47" i="1"/>
  <c r="CB47" i="1"/>
  <c r="BZ47" i="1"/>
  <c r="BX47" i="1"/>
  <c r="BV47" i="1"/>
  <c r="BT47" i="1"/>
  <c r="BR47" i="1"/>
  <c r="BP47" i="1"/>
  <c r="BN47" i="1"/>
  <c r="BL47" i="1"/>
  <c r="BJ47" i="1"/>
  <c r="BH47" i="1"/>
  <c r="BF47" i="1"/>
  <c r="BD47" i="1"/>
  <c r="BB47" i="1"/>
  <c r="AZ47" i="1"/>
  <c r="AX47" i="1"/>
  <c r="AV47" i="1"/>
  <c r="AT47" i="1"/>
  <c r="AR47" i="1"/>
  <c r="AP47" i="1"/>
  <c r="AN47" i="1"/>
  <c r="AL47" i="1"/>
  <c r="AJ47" i="1"/>
  <c r="AH47" i="1"/>
  <c r="AF47" i="1"/>
  <c r="AE47" i="1"/>
  <c r="AD47" i="1"/>
  <c r="AB47" i="1"/>
  <c r="Z47" i="1"/>
  <c r="X47" i="1"/>
  <c r="V47" i="1"/>
  <c r="T47" i="1"/>
  <c r="R47" i="1"/>
  <c r="P47" i="1"/>
  <c r="N47" i="1"/>
  <c r="EJ46" i="1"/>
  <c r="EJ45" i="1" s="1"/>
  <c r="DY46" i="1"/>
  <c r="DY45" i="1" s="1"/>
  <c r="DW46" i="1"/>
  <c r="DW45" i="1" s="1"/>
  <c r="DQ46" i="1"/>
  <c r="DQ45" i="1" s="1"/>
  <c r="DO46" i="1"/>
  <c r="DO45" i="1" s="1"/>
  <c r="DG46" i="1"/>
  <c r="DG45" i="1" s="1"/>
  <c r="DE46" i="1"/>
  <c r="DE45" i="1" s="1"/>
  <c r="CW46" i="1"/>
  <c r="CW45" i="1" s="1"/>
  <c r="CQ46" i="1"/>
  <c r="CQ45" i="1" s="1"/>
  <c r="CO46" i="1"/>
  <c r="CO45" i="1" s="1"/>
  <c r="CM46" i="1"/>
  <c r="CM45" i="1" s="1"/>
  <c r="CK46" i="1"/>
  <c r="CK45" i="1" s="1"/>
  <c r="CI46" i="1"/>
  <c r="CI45" i="1" s="1"/>
  <c r="CG46" i="1"/>
  <c r="CG45" i="1" s="1"/>
  <c r="CE46" i="1"/>
  <c r="CE45" i="1" s="1"/>
  <c r="BY46" i="1"/>
  <c r="BY45" i="1" s="1"/>
  <c r="BW46" i="1"/>
  <c r="BW45" i="1" s="1"/>
  <c r="BQ46" i="1"/>
  <c r="BQ45" i="1" s="1"/>
  <c r="BO46" i="1"/>
  <c r="BO45" i="1" s="1"/>
  <c r="BM46" i="1"/>
  <c r="BM45" i="1" s="1"/>
  <c r="BK46" i="1"/>
  <c r="BK45" i="1" s="1"/>
  <c r="BI46" i="1"/>
  <c r="BI45" i="1" s="1"/>
  <c r="BG46" i="1"/>
  <c r="BG45" i="1" s="1"/>
  <c r="BE46" i="1"/>
  <c r="BE45" i="1" s="1"/>
  <c r="BC46" i="1"/>
  <c r="BC45" i="1" s="1"/>
  <c r="BA46" i="1"/>
  <c r="BA45" i="1" s="1"/>
  <c r="AY46" i="1"/>
  <c r="AY45" i="1" s="1"/>
  <c r="AW46" i="1"/>
  <c r="AW45" i="1" s="1"/>
  <c r="AU46" i="1"/>
  <c r="AU45" i="1" s="1"/>
  <c r="AS46" i="1"/>
  <c r="AS45" i="1" s="1"/>
  <c r="AQ46" i="1"/>
  <c r="AQ45" i="1" s="1"/>
  <c r="AO46" i="1"/>
  <c r="AO45" i="1" s="1"/>
  <c r="AM46" i="1"/>
  <c r="AM45" i="1" s="1"/>
  <c r="AK46" i="1"/>
  <c r="AK45" i="1" s="1"/>
  <c r="AI46" i="1"/>
  <c r="AI45" i="1" s="1"/>
  <c r="AG46" i="1"/>
  <c r="AG45" i="1" s="1"/>
  <c r="AC46" i="1"/>
  <c r="AC45" i="1" s="1"/>
  <c r="AA46" i="1"/>
  <c r="AA45" i="1" s="1"/>
  <c r="Y46" i="1"/>
  <c r="Y45" i="1" s="1"/>
  <c r="W46" i="1"/>
  <c r="W45" i="1" s="1"/>
  <c r="U46" i="1"/>
  <c r="U45" i="1" s="1"/>
  <c r="S46" i="1"/>
  <c r="S45" i="1" s="1"/>
  <c r="Q46" i="1"/>
  <c r="Q45" i="1" s="1"/>
  <c r="O46" i="1"/>
  <c r="O45" i="1" s="1"/>
  <c r="EG45" i="1"/>
  <c r="EF45" i="1"/>
  <c r="EE45" i="1"/>
  <c r="ED45" i="1"/>
  <c r="EC45" i="1"/>
  <c r="EB45" i="1"/>
  <c r="EA45" i="1"/>
  <c r="DZ45" i="1"/>
  <c r="DX45" i="1"/>
  <c r="DV45" i="1"/>
  <c r="DU45" i="1"/>
  <c r="DT45" i="1"/>
  <c r="DS45" i="1"/>
  <c r="DR45" i="1"/>
  <c r="DP45" i="1"/>
  <c r="DN45" i="1"/>
  <c r="DL45" i="1"/>
  <c r="DJ45" i="1"/>
  <c r="DH45" i="1"/>
  <c r="DF45" i="1"/>
  <c r="DD45" i="1"/>
  <c r="DB45" i="1"/>
  <c r="CZ45" i="1"/>
  <c r="CX45" i="1"/>
  <c r="CV45" i="1"/>
  <c r="CT45" i="1"/>
  <c r="CR45" i="1"/>
  <c r="CP45" i="1"/>
  <c r="CN45" i="1"/>
  <c r="CL45" i="1"/>
  <c r="CJ45" i="1"/>
  <c r="CH45" i="1"/>
  <c r="CF45" i="1"/>
  <c r="CD45" i="1"/>
  <c r="CB45" i="1"/>
  <c r="BZ45" i="1"/>
  <c r="BX45" i="1"/>
  <c r="BV45" i="1"/>
  <c r="BT45" i="1"/>
  <c r="BR45" i="1"/>
  <c r="BP45" i="1"/>
  <c r="BN45" i="1"/>
  <c r="BL45" i="1"/>
  <c r="BJ45" i="1"/>
  <c r="BH45" i="1"/>
  <c r="BF45" i="1"/>
  <c r="BD45" i="1"/>
  <c r="BB45" i="1"/>
  <c r="AZ45" i="1"/>
  <c r="AX45" i="1"/>
  <c r="AV45" i="1"/>
  <c r="AT45" i="1"/>
  <c r="AR45" i="1"/>
  <c r="AP45" i="1"/>
  <c r="AN45" i="1"/>
  <c r="AL45" i="1"/>
  <c r="AJ45" i="1"/>
  <c r="AH45" i="1"/>
  <c r="AF45" i="1"/>
  <c r="AE45" i="1"/>
  <c r="AD45" i="1"/>
  <c r="AB45" i="1"/>
  <c r="Z45" i="1"/>
  <c r="X45" i="1"/>
  <c r="V45" i="1"/>
  <c r="T45" i="1"/>
  <c r="R45" i="1"/>
  <c r="P45" i="1"/>
  <c r="N45" i="1"/>
  <c r="EJ44" i="1"/>
  <c r="DY44" i="1"/>
  <c r="DW44" i="1"/>
  <c r="DQ44" i="1"/>
  <c r="DO44" i="1"/>
  <c r="DG44" i="1"/>
  <c r="DE44" i="1"/>
  <c r="CW44" i="1"/>
  <c r="CQ44" i="1"/>
  <c r="CO44" i="1"/>
  <c r="CM44" i="1"/>
  <c r="CK44" i="1"/>
  <c r="CI44" i="1"/>
  <c r="CG44" i="1"/>
  <c r="CE44" i="1"/>
  <c r="BY44" i="1"/>
  <c r="BW44" i="1"/>
  <c r="BQ44" i="1"/>
  <c r="BO44" i="1"/>
  <c r="BM44" i="1"/>
  <c r="BK44" i="1"/>
  <c r="BI44" i="1"/>
  <c r="BG44" i="1"/>
  <c r="BE44" i="1"/>
  <c r="BC44" i="1"/>
  <c r="BA44" i="1"/>
  <c r="AY44" i="1"/>
  <c r="AW44" i="1"/>
  <c r="AU44" i="1"/>
  <c r="AS44" i="1"/>
  <c r="AQ44" i="1"/>
  <c r="AO44" i="1"/>
  <c r="AM44" i="1"/>
  <c r="AK44" i="1"/>
  <c r="AI44" i="1"/>
  <c r="AG44" i="1"/>
  <c r="AC44" i="1"/>
  <c r="AA44" i="1"/>
  <c r="Y44" i="1"/>
  <c r="W44" i="1"/>
  <c r="U44" i="1"/>
  <c r="S44" i="1"/>
  <c r="Q44" i="1"/>
  <c r="O44" i="1"/>
  <c r="EJ43" i="1"/>
  <c r="DY43" i="1"/>
  <c r="DW43" i="1"/>
  <c r="DQ43" i="1"/>
  <c r="DO43" i="1"/>
  <c r="DG43" i="1"/>
  <c r="DE43" i="1"/>
  <c r="CW43" i="1"/>
  <c r="CQ43" i="1"/>
  <c r="CO43" i="1"/>
  <c r="CM43" i="1"/>
  <c r="CK43" i="1"/>
  <c r="CI43" i="1"/>
  <c r="CG43" i="1"/>
  <c r="CE43" i="1"/>
  <c r="BY43" i="1"/>
  <c r="BW43" i="1"/>
  <c r="BQ43" i="1"/>
  <c r="BO43" i="1"/>
  <c r="BM43" i="1"/>
  <c r="BK43" i="1"/>
  <c r="BI43" i="1"/>
  <c r="BG43" i="1"/>
  <c r="BE43" i="1"/>
  <c r="BC43" i="1"/>
  <c r="BA43" i="1"/>
  <c r="AY43" i="1"/>
  <c r="AW43" i="1"/>
  <c r="AU43" i="1"/>
  <c r="AS43" i="1"/>
  <c r="AQ43" i="1"/>
  <c r="AO43" i="1"/>
  <c r="AM43" i="1"/>
  <c r="AK43" i="1"/>
  <c r="AI43" i="1"/>
  <c r="AG43" i="1"/>
  <c r="AC43" i="1"/>
  <c r="AA43" i="1"/>
  <c r="Y43" i="1"/>
  <c r="W43" i="1"/>
  <c r="U43" i="1"/>
  <c r="S43" i="1"/>
  <c r="Q43" i="1"/>
  <c r="O43" i="1"/>
  <c r="EG42" i="1"/>
  <c r="EF42" i="1"/>
  <c r="EE42" i="1"/>
  <c r="ED42" i="1"/>
  <c r="EC42" i="1"/>
  <c r="EB42" i="1"/>
  <c r="EA42" i="1"/>
  <c r="DZ42" i="1"/>
  <c r="DX42" i="1"/>
  <c r="DV42" i="1"/>
  <c r="DU42" i="1"/>
  <c r="DT42" i="1"/>
  <c r="DS42" i="1"/>
  <c r="DR42" i="1"/>
  <c r="DP42" i="1"/>
  <c r="DN42" i="1"/>
  <c r="DL42" i="1"/>
  <c r="DJ42" i="1"/>
  <c r="DH42" i="1"/>
  <c r="DF42" i="1"/>
  <c r="DD42" i="1"/>
  <c r="DB42" i="1"/>
  <c r="CZ42" i="1"/>
  <c r="CX42" i="1"/>
  <c r="CV42" i="1"/>
  <c r="CT42" i="1"/>
  <c r="CR42" i="1"/>
  <c r="CP42" i="1"/>
  <c r="CN42" i="1"/>
  <c r="CL42" i="1"/>
  <c r="CJ42" i="1"/>
  <c r="CH42" i="1"/>
  <c r="CF42" i="1"/>
  <c r="CD42" i="1"/>
  <c r="CB42" i="1"/>
  <c r="BZ42" i="1"/>
  <c r="BX42" i="1"/>
  <c r="BV42" i="1"/>
  <c r="BT42" i="1"/>
  <c r="BR42" i="1"/>
  <c r="BP42" i="1"/>
  <c r="BN42" i="1"/>
  <c r="BL42" i="1"/>
  <c r="BJ42" i="1"/>
  <c r="BH42" i="1"/>
  <c r="BF42" i="1"/>
  <c r="BD42" i="1"/>
  <c r="BB42" i="1"/>
  <c r="AZ42" i="1"/>
  <c r="AX42" i="1"/>
  <c r="AV42" i="1"/>
  <c r="AT42" i="1"/>
  <c r="AR42" i="1"/>
  <c r="AP42" i="1"/>
  <c r="AN42" i="1"/>
  <c r="AL42" i="1"/>
  <c r="AJ42" i="1"/>
  <c r="AH42" i="1"/>
  <c r="AF42" i="1"/>
  <c r="AE42" i="1"/>
  <c r="AD42" i="1"/>
  <c r="AB42" i="1"/>
  <c r="Z42" i="1"/>
  <c r="X42" i="1"/>
  <c r="V42" i="1"/>
  <c r="T42" i="1"/>
  <c r="R42" i="1"/>
  <c r="P42" i="1"/>
  <c r="N42" i="1"/>
  <c r="EJ41" i="1"/>
  <c r="DY41" i="1"/>
  <c r="DW41" i="1"/>
  <c r="DQ41" i="1"/>
  <c r="DO41" i="1"/>
  <c r="DG41" i="1"/>
  <c r="DE41" i="1"/>
  <c r="CW41" i="1"/>
  <c r="CQ41" i="1"/>
  <c r="CO41" i="1"/>
  <c r="CM41" i="1"/>
  <c r="CK41" i="1"/>
  <c r="CI41" i="1"/>
  <c r="CG41" i="1"/>
  <c r="CE41" i="1"/>
  <c r="BY41" i="1"/>
  <c r="BW41" i="1"/>
  <c r="BQ41" i="1"/>
  <c r="BO41" i="1"/>
  <c r="BM41" i="1"/>
  <c r="BK41" i="1"/>
  <c r="BI41" i="1"/>
  <c r="BG41" i="1"/>
  <c r="BE41" i="1"/>
  <c r="BC41" i="1"/>
  <c r="BA41" i="1"/>
  <c r="AY41" i="1"/>
  <c r="AW41" i="1"/>
  <c r="AU41" i="1"/>
  <c r="AS41" i="1"/>
  <c r="AQ41" i="1"/>
  <c r="AO41" i="1"/>
  <c r="AM41" i="1"/>
  <c r="AK41" i="1"/>
  <c r="AI41" i="1"/>
  <c r="AG41" i="1"/>
  <c r="AC41" i="1"/>
  <c r="AA41" i="1"/>
  <c r="Y41" i="1"/>
  <c r="W41" i="1"/>
  <c r="U41" i="1"/>
  <c r="S41" i="1"/>
  <c r="Q41" i="1"/>
  <c r="O41" i="1"/>
  <c r="EJ40" i="1"/>
  <c r="DY40" i="1"/>
  <c r="DW40" i="1"/>
  <c r="DQ40" i="1"/>
  <c r="DO40" i="1"/>
  <c r="DG40" i="1"/>
  <c r="DE40" i="1"/>
  <c r="CW40" i="1"/>
  <c r="CQ40" i="1"/>
  <c r="CO40" i="1"/>
  <c r="CM40" i="1"/>
  <c r="CK40" i="1"/>
  <c r="CI40" i="1"/>
  <c r="CG40" i="1"/>
  <c r="CE40" i="1"/>
  <c r="BY40" i="1"/>
  <c r="BW40" i="1"/>
  <c r="BQ40" i="1"/>
  <c r="BO40" i="1"/>
  <c r="BM40" i="1"/>
  <c r="BK40" i="1"/>
  <c r="BI40" i="1"/>
  <c r="BG40" i="1"/>
  <c r="BE40" i="1"/>
  <c r="BC40" i="1"/>
  <c r="BA40" i="1"/>
  <c r="AY40" i="1"/>
  <c r="AW40" i="1"/>
  <c r="AU40" i="1"/>
  <c r="AS40" i="1"/>
  <c r="AQ40" i="1"/>
  <c r="AO40" i="1"/>
  <c r="AM40" i="1"/>
  <c r="AK40" i="1"/>
  <c r="AI40" i="1"/>
  <c r="AG40" i="1"/>
  <c r="AC40" i="1"/>
  <c r="AA40" i="1"/>
  <c r="Y40" i="1"/>
  <c r="W40" i="1"/>
  <c r="U40" i="1"/>
  <c r="S40" i="1"/>
  <c r="Q40" i="1"/>
  <c r="O40" i="1"/>
  <c r="EJ39" i="1"/>
  <c r="DY39" i="1"/>
  <c r="DW39" i="1"/>
  <c r="DQ39" i="1"/>
  <c r="DO39" i="1"/>
  <c r="DG39" i="1"/>
  <c r="DE39" i="1"/>
  <c r="CW39" i="1"/>
  <c r="CQ39" i="1"/>
  <c r="CO39" i="1"/>
  <c r="CM39" i="1"/>
  <c r="CK39" i="1"/>
  <c r="CI39" i="1"/>
  <c r="CG39" i="1"/>
  <c r="CE39" i="1"/>
  <c r="BY39" i="1"/>
  <c r="BW39" i="1"/>
  <c r="BQ39" i="1"/>
  <c r="BO39" i="1"/>
  <c r="BM39" i="1"/>
  <c r="BK39" i="1"/>
  <c r="BI39" i="1"/>
  <c r="BG39" i="1"/>
  <c r="BE39" i="1"/>
  <c r="BC39" i="1"/>
  <c r="BA39" i="1"/>
  <c r="AY39" i="1"/>
  <c r="AW39" i="1"/>
  <c r="AU39" i="1"/>
  <c r="AS39" i="1"/>
  <c r="AQ39" i="1"/>
  <c r="AO39" i="1"/>
  <c r="AM39" i="1"/>
  <c r="AK39" i="1"/>
  <c r="AI39" i="1"/>
  <c r="AG39" i="1"/>
  <c r="AC39" i="1"/>
  <c r="AA39" i="1"/>
  <c r="Y39" i="1"/>
  <c r="W39" i="1"/>
  <c r="U39" i="1"/>
  <c r="S39" i="1"/>
  <c r="Q39" i="1"/>
  <c r="O39" i="1"/>
  <c r="EG38" i="1"/>
  <c r="EF38" i="1"/>
  <c r="EE38" i="1"/>
  <c r="ED38" i="1"/>
  <c r="EC38" i="1"/>
  <c r="EB38" i="1"/>
  <c r="EA38" i="1"/>
  <c r="DZ38" i="1"/>
  <c r="DX38" i="1"/>
  <c r="DV38" i="1"/>
  <c r="DU38" i="1"/>
  <c r="DT38" i="1"/>
  <c r="DS38" i="1"/>
  <c r="DR38" i="1"/>
  <c r="DP38" i="1"/>
  <c r="DN38" i="1"/>
  <c r="DL38" i="1"/>
  <c r="DJ38" i="1"/>
  <c r="DH38" i="1"/>
  <c r="DF38" i="1"/>
  <c r="DD38" i="1"/>
  <c r="DB38" i="1"/>
  <c r="CZ38" i="1"/>
  <c r="CX38" i="1"/>
  <c r="CV38" i="1"/>
  <c r="CT38" i="1"/>
  <c r="CR38" i="1"/>
  <c r="CP38" i="1"/>
  <c r="CN38" i="1"/>
  <c r="CL38" i="1"/>
  <c r="CJ38" i="1"/>
  <c r="CH38" i="1"/>
  <c r="CF38" i="1"/>
  <c r="CD38" i="1"/>
  <c r="CB38" i="1"/>
  <c r="BZ38" i="1"/>
  <c r="BX38" i="1"/>
  <c r="BV38" i="1"/>
  <c r="BT38" i="1"/>
  <c r="BR38" i="1"/>
  <c r="BP38" i="1"/>
  <c r="BN38" i="1"/>
  <c r="BL38" i="1"/>
  <c r="BJ38" i="1"/>
  <c r="BH38" i="1"/>
  <c r="BF38" i="1"/>
  <c r="BD38" i="1"/>
  <c r="BB38" i="1"/>
  <c r="AZ38" i="1"/>
  <c r="AX38" i="1"/>
  <c r="AV38" i="1"/>
  <c r="AT38" i="1"/>
  <c r="AR38" i="1"/>
  <c r="AP38" i="1"/>
  <c r="AN38" i="1"/>
  <c r="AL38" i="1"/>
  <c r="AJ38" i="1"/>
  <c r="AH38" i="1"/>
  <c r="AF38" i="1"/>
  <c r="AE38" i="1"/>
  <c r="AD38" i="1"/>
  <c r="AB38" i="1"/>
  <c r="Z38" i="1"/>
  <c r="X38" i="1"/>
  <c r="V38" i="1"/>
  <c r="T38" i="1"/>
  <c r="R38" i="1"/>
  <c r="P38" i="1"/>
  <c r="N38" i="1"/>
  <c r="EJ37" i="1"/>
  <c r="EJ36" i="1" s="1"/>
  <c r="DY37" i="1"/>
  <c r="DY36" i="1" s="1"/>
  <c r="DW37" i="1"/>
  <c r="DW36" i="1" s="1"/>
  <c r="DQ37" i="1"/>
  <c r="DQ36" i="1" s="1"/>
  <c r="DO37" i="1"/>
  <c r="DO36" i="1" s="1"/>
  <c r="DG37" i="1"/>
  <c r="DG36" i="1" s="1"/>
  <c r="DE37" i="1"/>
  <c r="DE36" i="1" s="1"/>
  <c r="CW37" i="1"/>
  <c r="CW36" i="1" s="1"/>
  <c r="CQ37" i="1"/>
  <c r="CQ36" i="1" s="1"/>
  <c r="CO37" i="1"/>
  <c r="CO36" i="1" s="1"/>
  <c r="CM37" i="1"/>
  <c r="CM36" i="1" s="1"/>
  <c r="CK37" i="1"/>
  <c r="CK36" i="1" s="1"/>
  <c r="CI37" i="1"/>
  <c r="CI36" i="1" s="1"/>
  <c r="CG37" i="1"/>
  <c r="CG36" i="1" s="1"/>
  <c r="CE37" i="1"/>
  <c r="CE36" i="1" s="1"/>
  <c r="BY37" i="1"/>
  <c r="BY36" i="1" s="1"/>
  <c r="BW37" i="1"/>
  <c r="BW36" i="1" s="1"/>
  <c r="BQ37" i="1"/>
  <c r="BQ36" i="1" s="1"/>
  <c r="BO37" i="1"/>
  <c r="BO36" i="1" s="1"/>
  <c r="BM37" i="1"/>
  <c r="BM36" i="1" s="1"/>
  <c r="BK37" i="1"/>
  <c r="BK36" i="1" s="1"/>
  <c r="BI37" i="1"/>
  <c r="BI36" i="1" s="1"/>
  <c r="BG37" i="1"/>
  <c r="BE37" i="1"/>
  <c r="BE36" i="1" s="1"/>
  <c r="BC37" i="1"/>
  <c r="BC36" i="1" s="1"/>
  <c r="BA37" i="1"/>
  <c r="BA36" i="1" s="1"/>
  <c r="AY37" i="1"/>
  <c r="AY36" i="1" s="1"/>
  <c r="AW37" i="1"/>
  <c r="AW36" i="1" s="1"/>
  <c r="AU37" i="1"/>
  <c r="AU36" i="1" s="1"/>
  <c r="AS37" i="1"/>
  <c r="AS36" i="1" s="1"/>
  <c r="AQ37" i="1"/>
  <c r="AQ36" i="1" s="1"/>
  <c r="AO37" i="1"/>
  <c r="AO36" i="1" s="1"/>
  <c r="AM37" i="1"/>
  <c r="AM36" i="1" s="1"/>
  <c r="AK37" i="1"/>
  <c r="AK36" i="1" s="1"/>
  <c r="AI37" i="1"/>
  <c r="AI36" i="1" s="1"/>
  <c r="AG37" i="1"/>
  <c r="AG36" i="1" s="1"/>
  <c r="AC37" i="1"/>
  <c r="AC36" i="1" s="1"/>
  <c r="AA37" i="1"/>
  <c r="AA36" i="1" s="1"/>
  <c r="Y37" i="1"/>
  <c r="Y36" i="1" s="1"/>
  <c r="W37" i="1"/>
  <c r="W36" i="1" s="1"/>
  <c r="U37" i="1"/>
  <c r="S37" i="1"/>
  <c r="S36" i="1" s="1"/>
  <c r="Q37" i="1"/>
  <c r="Q36" i="1" s="1"/>
  <c r="O37" i="1"/>
  <c r="O36" i="1" s="1"/>
  <c r="EG36" i="1"/>
  <c r="EF36" i="1"/>
  <c r="EE36" i="1"/>
  <c r="ED36" i="1"/>
  <c r="EC36" i="1"/>
  <c r="EB36" i="1"/>
  <c r="EA36" i="1"/>
  <c r="DZ36" i="1"/>
  <c r="DX36" i="1"/>
  <c r="DV36" i="1"/>
  <c r="DU36" i="1"/>
  <c r="DT36" i="1"/>
  <c r="DS36" i="1"/>
  <c r="DR36" i="1"/>
  <c r="DP36" i="1"/>
  <c r="DN36" i="1"/>
  <c r="DL36" i="1"/>
  <c r="DJ36" i="1"/>
  <c r="DH36" i="1"/>
  <c r="DF36" i="1"/>
  <c r="DD36" i="1"/>
  <c r="DB36" i="1"/>
  <c r="CZ36" i="1"/>
  <c r="CX36" i="1"/>
  <c r="CV36" i="1"/>
  <c r="CT36" i="1"/>
  <c r="CR36" i="1"/>
  <c r="CP36" i="1"/>
  <c r="CN36" i="1"/>
  <c r="CL36" i="1"/>
  <c r="CJ36" i="1"/>
  <c r="CH36" i="1"/>
  <c r="CF36" i="1"/>
  <c r="CD36" i="1"/>
  <c r="CB36" i="1"/>
  <c r="BZ36" i="1"/>
  <c r="BX36" i="1"/>
  <c r="BV36" i="1"/>
  <c r="BT36" i="1"/>
  <c r="BR36" i="1"/>
  <c r="BP36" i="1"/>
  <c r="BN36" i="1"/>
  <c r="BL36" i="1"/>
  <c r="BJ36" i="1"/>
  <c r="BH36" i="1"/>
  <c r="BG36" i="1"/>
  <c r="BF36" i="1"/>
  <c r="BD36" i="1"/>
  <c r="BB36" i="1"/>
  <c r="AZ36" i="1"/>
  <c r="AX36" i="1"/>
  <c r="AV36" i="1"/>
  <c r="AT36" i="1"/>
  <c r="AR36" i="1"/>
  <c r="AP36" i="1"/>
  <c r="AN36" i="1"/>
  <c r="AL36" i="1"/>
  <c r="AJ36" i="1"/>
  <c r="AH36" i="1"/>
  <c r="AF36" i="1"/>
  <c r="AE36" i="1"/>
  <c r="AD36" i="1"/>
  <c r="AB36" i="1"/>
  <c r="Z36" i="1"/>
  <c r="X36" i="1"/>
  <c r="V36" i="1"/>
  <c r="U36" i="1"/>
  <c r="T36" i="1"/>
  <c r="R36" i="1"/>
  <c r="P36" i="1"/>
  <c r="N36" i="1"/>
  <c r="EJ35" i="1"/>
  <c r="EG35" i="1"/>
  <c r="EC35" i="1"/>
  <c r="DY35" i="1"/>
  <c r="DW35" i="1"/>
  <c r="DQ35" i="1"/>
  <c r="DO35" i="1"/>
  <c r="DG35" i="1"/>
  <c r="DE35" i="1"/>
  <c r="CW35" i="1"/>
  <c r="CQ35" i="1"/>
  <c r="CO35" i="1"/>
  <c r="CM35" i="1"/>
  <c r="CK35" i="1"/>
  <c r="CI35" i="1"/>
  <c r="CG35" i="1"/>
  <c r="CE35" i="1"/>
  <c r="BY35" i="1"/>
  <c r="BW35" i="1"/>
  <c r="BQ35" i="1"/>
  <c r="BO35" i="1"/>
  <c r="BM35" i="1"/>
  <c r="BK35" i="1"/>
  <c r="BI35" i="1"/>
  <c r="BG35" i="1"/>
  <c r="BE35" i="1"/>
  <c r="BC35" i="1"/>
  <c r="BA35" i="1"/>
  <c r="AY35" i="1"/>
  <c r="AW35" i="1"/>
  <c r="AU35" i="1"/>
  <c r="AS35" i="1"/>
  <c r="AQ35" i="1"/>
  <c r="AO35" i="1"/>
  <c r="AM35" i="1"/>
  <c r="AK35" i="1"/>
  <c r="AI35" i="1"/>
  <c r="AG35" i="1"/>
  <c r="AC35" i="1"/>
  <c r="AA35" i="1"/>
  <c r="Y35" i="1"/>
  <c r="W35" i="1"/>
  <c r="U35" i="1"/>
  <c r="S35" i="1"/>
  <c r="Q35" i="1"/>
  <c r="O35" i="1"/>
  <c r="EJ34" i="1"/>
  <c r="EG34" i="1"/>
  <c r="EC34" i="1"/>
  <c r="DY34" i="1"/>
  <c r="DW34" i="1"/>
  <c r="DQ34" i="1"/>
  <c r="DO34" i="1"/>
  <c r="DG34" i="1"/>
  <c r="DE34" i="1"/>
  <c r="CW34" i="1"/>
  <c r="CQ34" i="1"/>
  <c r="CO34" i="1"/>
  <c r="CM34" i="1"/>
  <c r="CK34" i="1"/>
  <c r="CI34" i="1"/>
  <c r="CG34" i="1"/>
  <c r="CE34" i="1"/>
  <c r="BY34" i="1"/>
  <c r="BW34" i="1"/>
  <c r="BQ34" i="1"/>
  <c r="BO34" i="1"/>
  <c r="BM34" i="1"/>
  <c r="BK34" i="1"/>
  <c r="BI34" i="1"/>
  <c r="BG34" i="1"/>
  <c r="BE34" i="1"/>
  <c r="BC34" i="1"/>
  <c r="BA34" i="1"/>
  <c r="AY34" i="1"/>
  <c r="AW34" i="1"/>
  <c r="AU34" i="1"/>
  <c r="AS34" i="1"/>
  <c r="AQ34" i="1"/>
  <c r="AO34" i="1"/>
  <c r="AM34" i="1"/>
  <c r="AK34" i="1"/>
  <c r="AI34" i="1"/>
  <c r="AG34" i="1"/>
  <c r="AC34" i="1"/>
  <c r="AA34" i="1"/>
  <c r="Y34" i="1"/>
  <c r="W34" i="1"/>
  <c r="U34" i="1"/>
  <c r="S34" i="1"/>
  <c r="Q34" i="1"/>
  <c r="O34" i="1"/>
  <c r="EJ33" i="1"/>
  <c r="EG33" i="1"/>
  <c r="EC33" i="1"/>
  <c r="DY33" i="1"/>
  <c r="DW33" i="1"/>
  <c r="DQ33" i="1"/>
  <c r="DO33" i="1"/>
  <c r="DG33" i="1"/>
  <c r="DE33" i="1"/>
  <c r="CW33" i="1"/>
  <c r="CQ33" i="1"/>
  <c r="CO33" i="1"/>
  <c r="CM33" i="1"/>
  <c r="CK33" i="1"/>
  <c r="CI33" i="1"/>
  <c r="CG33" i="1"/>
  <c r="CE33" i="1"/>
  <c r="BY33" i="1"/>
  <c r="BW33" i="1"/>
  <c r="BQ33" i="1"/>
  <c r="BO33" i="1"/>
  <c r="BM33" i="1"/>
  <c r="BK33" i="1"/>
  <c r="BI33" i="1"/>
  <c r="BG33" i="1"/>
  <c r="BE33" i="1"/>
  <c r="BC33" i="1"/>
  <c r="BA33" i="1"/>
  <c r="AY33" i="1"/>
  <c r="AW33" i="1"/>
  <c r="AU33" i="1"/>
  <c r="AS33" i="1"/>
  <c r="AQ33" i="1"/>
  <c r="AO33" i="1"/>
  <c r="AM33" i="1"/>
  <c r="AK33" i="1"/>
  <c r="AI33" i="1"/>
  <c r="AG33" i="1"/>
  <c r="AC33" i="1"/>
  <c r="AA33" i="1"/>
  <c r="Y33" i="1"/>
  <c r="W33" i="1"/>
  <c r="U33" i="1"/>
  <c r="S33" i="1"/>
  <c r="Q33" i="1"/>
  <c r="O33" i="1"/>
  <c r="EJ32" i="1"/>
  <c r="EG32" i="1"/>
  <c r="EC32" i="1"/>
  <c r="DY32" i="1"/>
  <c r="DW32" i="1"/>
  <c r="DQ32" i="1"/>
  <c r="DO32" i="1"/>
  <c r="DG32" i="1"/>
  <c r="DE32" i="1"/>
  <c r="CW32" i="1"/>
  <c r="CQ32" i="1"/>
  <c r="CO32" i="1"/>
  <c r="CM32" i="1"/>
  <c r="CK32" i="1"/>
  <c r="CI32" i="1"/>
  <c r="CG32" i="1"/>
  <c r="CE32" i="1"/>
  <c r="BY32" i="1"/>
  <c r="BW32" i="1"/>
  <c r="BQ32" i="1"/>
  <c r="BO32" i="1"/>
  <c r="BM32" i="1"/>
  <c r="BK32" i="1"/>
  <c r="BI32" i="1"/>
  <c r="BG32" i="1"/>
  <c r="BE32" i="1"/>
  <c r="BC32" i="1"/>
  <c r="BA32" i="1"/>
  <c r="AY32" i="1"/>
  <c r="AW32" i="1"/>
  <c r="AU32" i="1"/>
  <c r="AS32" i="1"/>
  <c r="AQ32" i="1"/>
  <c r="AO32" i="1"/>
  <c r="AM32" i="1"/>
  <c r="AK32" i="1"/>
  <c r="AI32" i="1"/>
  <c r="AG32" i="1"/>
  <c r="AC32" i="1"/>
  <c r="AA32" i="1"/>
  <c r="Y32" i="1"/>
  <c r="W32" i="1"/>
  <c r="U32" i="1"/>
  <c r="S32" i="1"/>
  <c r="Q32" i="1"/>
  <c r="O32" i="1"/>
  <c r="EF31" i="1"/>
  <c r="EE31" i="1"/>
  <c r="ED31" i="1"/>
  <c r="EB31" i="1"/>
  <c r="EA31" i="1"/>
  <c r="DZ31" i="1"/>
  <c r="DX31" i="1"/>
  <c r="DV31" i="1"/>
  <c r="DU31" i="1"/>
  <c r="DT31" i="1"/>
  <c r="DS31" i="1"/>
  <c r="DR31" i="1"/>
  <c r="DP31" i="1"/>
  <c r="DN31" i="1"/>
  <c r="DL31" i="1"/>
  <c r="DJ31" i="1"/>
  <c r="DH31" i="1"/>
  <c r="DF31" i="1"/>
  <c r="DD31" i="1"/>
  <c r="DB31" i="1"/>
  <c r="CZ31" i="1"/>
  <c r="CX31" i="1"/>
  <c r="CV31" i="1"/>
  <c r="CT31" i="1"/>
  <c r="CR31" i="1"/>
  <c r="CP31" i="1"/>
  <c r="CN31" i="1"/>
  <c r="CL31" i="1"/>
  <c r="CJ31" i="1"/>
  <c r="CH31" i="1"/>
  <c r="CF31" i="1"/>
  <c r="CD31" i="1"/>
  <c r="CB31" i="1"/>
  <c r="BZ31" i="1"/>
  <c r="BX31" i="1"/>
  <c r="BV31" i="1"/>
  <c r="BT31" i="1"/>
  <c r="BR31" i="1"/>
  <c r="BP31" i="1"/>
  <c r="BN31" i="1"/>
  <c r="BL31" i="1"/>
  <c r="BJ31" i="1"/>
  <c r="BH31" i="1"/>
  <c r="BF31" i="1"/>
  <c r="BD31" i="1"/>
  <c r="BB31" i="1"/>
  <c r="AZ31" i="1"/>
  <c r="AX31" i="1"/>
  <c r="AV31" i="1"/>
  <c r="AT31" i="1"/>
  <c r="AR31" i="1"/>
  <c r="AP31" i="1"/>
  <c r="AN31" i="1"/>
  <c r="AL31" i="1"/>
  <c r="AJ31" i="1"/>
  <c r="AH31" i="1"/>
  <c r="AF31" i="1"/>
  <c r="AE31" i="1"/>
  <c r="AD31" i="1"/>
  <c r="AB31" i="1"/>
  <c r="Z31" i="1"/>
  <c r="X31" i="1"/>
  <c r="V31" i="1"/>
  <c r="T31" i="1"/>
  <c r="R31" i="1"/>
  <c r="P31" i="1"/>
  <c r="N31" i="1"/>
  <c r="EJ30" i="1"/>
  <c r="DY30" i="1"/>
  <c r="DW30" i="1"/>
  <c r="DQ30" i="1"/>
  <c r="DO30" i="1"/>
  <c r="DG30" i="1"/>
  <c r="DE30" i="1"/>
  <c r="CW30" i="1"/>
  <c r="CQ30" i="1"/>
  <c r="CO30" i="1"/>
  <c r="CM30" i="1"/>
  <c r="CK30" i="1"/>
  <c r="CI30" i="1"/>
  <c r="CG30" i="1"/>
  <c r="CE30" i="1"/>
  <c r="BY30" i="1"/>
  <c r="BW30" i="1"/>
  <c r="BQ30" i="1"/>
  <c r="BO30" i="1"/>
  <c r="BM30" i="1"/>
  <c r="BK30" i="1"/>
  <c r="BI30" i="1"/>
  <c r="BG30" i="1"/>
  <c r="BE30" i="1"/>
  <c r="BC30" i="1"/>
  <c r="BA30" i="1"/>
  <c r="AY30" i="1"/>
  <c r="AW30" i="1"/>
  <c r="AU30" i="1"/>
  <c r="AS30" i="1"/>
  <c r="AQ30" i="1"/>
  <c r="AO30" i="1"/>
  <c r="AM30" i="1"/>
  <c r="AK30" i="1"/>
  <c r="AI30" i="1"/>
  <c r="AG30" i="1"/>
  <c r="AC30" i="1"/>
  <c r="AA30" i="1"/>
  <c r="Y30" i="1"/>
  <c r="W30" i="1"/>
  <c r="U30" i="1"/>
  <c r="S30" i="1"/>
  <c r="Q30" i="1"/>
  <c r="O30" i="1"/>
  <c r="EJ29" i="1"/>
  <c r="DY29" i="1"/>
  <c r="DW29" i="1"/>
  <c r="DQ29" i="1"/>
  <c r="DO29" i="1"/>
  <c r="DG29" i="1"/>
  <c r="DE29" i="1"/>
  <c r="CW29" i="1"/>
  <c r="CQ29" i="1"/>
  <c r="CO29" i="1"/>
  <c r="CM29" i="1"/>
  <c r="CK29" i="1"/>
  <c r="CI29" i="1"/>
  <c r="CG29" i="1"/>
  <c r="CE29" i="1"/>
  <c r="BY29" i="1"/>
  <c r="BW29" i="1"/>
  <c r="BQ29" i="1"/>
  <c r="BO29" i="1"/>
  <c r="BM29" i="1"/>
  <c r="BK29" i="1"/>
  <c r="BI29" i="1"/>
  <c r="BG29" i="1"/>
  <c r="BE29" i="1"/>
  <c r="BC29" i="1"/>
  <c r="BA29" i="1"/>
  <c r="AY29" i="1"/>
  <c r="AW29" i="1"/>
  <c r="AU29" i="1"/>
  <c r="AS29" i="1"/>
  <c r="AQ29" i="1"/>
  <c r="AO29" i="1"/>
  <c r="AM29" i="1"/>
  <c r="AK29" i="1"/>
  <c r="AI29" i="1"/>
  <c r="AG29" i="1"/>
  <c r="AC29" i="1"/>
  <c r="AA29" i="1"/>
  <c r="Y29" i="1"/>
  <c r="W29" i="1"/>
  <c r="U29" i="1"/>
  <c r="S29" i="1"/>
  <c r="Q29" i="1"/>
  <c r="O29" i="1"/>
  <c r="EJ28" i="1"/>
  <c r="DY28" i="1"/>
  <c r="DW28" i="1"/>
  <c r="DQ28" i="1"/>
  <c r="DO28" i="1"/>
  <c r="DG28" i="1"/>
  <c r="DE28" i="1"/>
  <c r="CW28" i="1"/>
  <c r="CQ28" i="1"/>
  <c r="CO28" i="1"/>
  <c r="CM28" i="1"/>
  <c r="CK28" i="1"/>
  <c r="CI28" i="1"/>
  <c r="CG28" i="1"/>
  <c r="CE28" i="1"/>
  <c r="BY28" i="1"/>
  <c r="BW28" i="1"/>
  <c r="BQ28" i="1"/>
  <c r="BO28" i="1"/>
  <c r="BM28" i="1"/>
  <c r="BK28" i="1"/>
  <c r="BI28" i="1"/>
  <c r="BG28" i="1"/>
  <c r="BE28" i="1"/>
  <c r="BC28" i="1"/>
  <c r="BA28" i="1"/>
  <c r="AY28" i="1"/>
  <c r="AW28" i="1"/>
  <c r="AU28" i="1"/>
  <c r="AS28" i="1"/>
  <c r="AQ28" i="1"/>
  <c r="AO28" i="1"/>
  <c r="AM28" i="1"/>
  <c r="AK28" i="1"/>
  <c r="AI28" i="1"/>
  <c r="AG28" i="1"/>
  <c r="AC28" i="1"/>
  <c r="AA28" i="1"/>
  <c r="Y28" i="1"/>
  <c r="W28" i="1"/>
  <c r="U28" i="1"/>
  <c r="S28" i="1"/>
  <c r="Q28" i="1"/>
  <c r="O28" i="1"/>
  <c r="EG27" i="1"/>
  <c r="EF27" i="1"/>
  <c r="EE27" i="1"/>
  <c r="ED27" i="1"/>
  <c r="EC27" i="1"/>
  <c r="EB27" i="1"/>
  <c r="EA27" i="1"/>
  <c r="DZ27" i="1"/>
  <c r="DX27" i="1"/>
  <c r="DV27" i="1"/>
  <c r="DU27" i="1"/>
  <c r="DT27" i="1"/>
  <c r="DS27" i="1"/>
  <c r="DR27" i="1"/>
  <c r="DP27" i="1"/>
  <c r="DN27" i="1"/>
  <c r="DL27" i="1"/>
  <c r="DJ27" i="1"/>
  <c r="DH27" i="1"/>
  <c r="DF27" i="1"/>
  <c r="DD27" i="1"/>
  <c r="DB27" i="1"/>
  <c r="CZ27" i="1"/>
  <c r="CX27" i="1"/>
  <c r="CV27" i="1"/>
  <c r="CT27" i="1"/>
  <c r="CR27" i="1"/>
  <c r="CP27" i="1"/>
  <c r="CN27" i="1"/>
  <c r="CL27" i="1"/>
  <c r="CJ27" i="1"/>
  <c r="CH27" i="1"/>
  <c r="CF27" i="1"/>
  <c r="CD27" i="1"/>
  <c r="CB27" i="1"/>
  <c r="BZ27" i="1"/>
  <c r="BX27" i="1"/>
  <c r="BV27" i="1"/>
  <c r="BT27" i="1"/>
  <c r="BR27" i="1"/>
  <c r="BP27" i="1"/>
  <c r="BN27" i="1"/>
  <c r="BL27" i="1"/>
  <c r="BJ27" i="1"/>
  <c r="BH27" i="1"/>
  <c r="BF27" i="1"/>
  <c r="BD27" i="1"/>
  <c r="BB27" i="1"/>
  <c r="AZ27" i="1"/>
  <c r="AX27" i="1"/>
  <c r="AV27" i="1"/>
  <c r="AT27" i="1"/>
  <c r="AR27" i="1"/>
  <c r="AP27" i="1"/>
  <c r="AN27" i="1"/>
  <c r="AL27" i="1"/>
  <c r="AJ27" i="1"/>
  <c r="AH27" i="1"/>
  <c r="AF27" i="1"/>
  <c r="AE27" i="1"/>
  <c r="AD27" i="1"/>
  <c r="AB27" i="1"/>
  <c r="Z27" i="1"/>
  <c r="X27" i="1"/>
  <c r="V27" i="1"/>
  <c r="T27" i="1"/>
  <c r="R27" i="1"/>
  <c r="P27" i="1"/>
  <c r="N27" i="1"/>
  <c r="EJ26" i="1"/>
  <c r="EJ25" i="1" s="1"/>
  <c r="DY26" i="1"/>
  <c r="DY25" i="1" s="1"/>
  <c r="DW26" i="1"/>
  <c r="DW25" i="1" s="1"/>
  <c r="DQ26" i="1"/>
  <c r="DQ25" i="1" s="1"/>
  <c r="DO26" i="1"/>
  <c r="DO25" i="1" s="1"/>
  <c r="DG26" i="1"/>
  <c r="DG25" i="1" s="1"/>
  <c r="DE26" i="1"/>
  <c r="DE25" i="1" s="1"/>
  <c r="CW26" i="1"/>
  <c r="CW25" i="1" s="1"/>
  <c r="CQ26" i="1"/>
  <c r="CQ25" i="1" s="1"/>
  <c r="CO26" i="1"/>
  <c r="CO25" i="1" s="1"/>
  <c r="CM26" i="1"/>
  <c r="CM25" i="1" s="1"/>
  <c r="CK26" i="1"/>
  <c r="CK25" i="1" s="1"/>
  <c r="CI26" i="1"/>
  <c r="CI25" i="1" s="1"/>
  <c r="CG26" i="1"/>
  <c r="CG25" i="1" s="1"/>
  <c r="CE26" i="1"/>
  <c r="CE25" i="1" s="1"/>
  <c r="BY26" i="1"/>
  <c r="BY25" i="1" s="1"/>
  <c r="BW26" i="1"/>
  <c r="BW25" i="1" s="1"/>
  <c r="BQ26" i="1"/>
  <c r="BQ25" i="1" s="1"/>
  <c r="BO26" i="1"/>
  <c r="BO25" i="1" s="1"/>
  <c r="BM26" i="1"/>
  <c r="BM25" i="1" s="1"/>
  <c r="BK26" i="1"/>
  <c r="BK25" i="1" s="1"/>
  <c r="BI26" i="1"/>
  <c r="BI25" i="1" s="1"/>
  <c r="BG26" i="1"/>
  <c r="BG25" i="1" s="1"/>
  <c r="BE26" i="1"/>
  <c r="BE25" i="1" s="1"/>
  <c r="BC26" i="1"/>
  <c r="BC25" i="1" s="1"/>
  <c r="BA26" i="1"/>
  <c r="BA25" i="1" s="1"/>
  <c r="AY26" i="1"/>
  <c r="AY25" i="1" s="1"/>
  <c r="AW26" i="1"/>
  <c r="AW25" i="1" s="1"/>
  <c r="AU26" i="1"/>
  <c r="AU25" i="1" s="1"/>
  <c r="AS26" i="1"/>
  <c r="AS25" i="1" s="1"/>
  <c r="AQ26" i="1"/>
  <c r="AQ25" i="1" s="1"/>
  <c r="AO26" i="1"/>
  <c r="AO25" i="1" s="1"/>
  <c r="AM26" i="1"/>
  <c r="AM25" i="1" s="1"/>
  <c r="AK26" i="1"/>
  <c r="AK25" i="1" s="1"/>
  <c r="AI26" i="1"/>
  <c r="AI25" i="1" s="1"/>
  <c r="AG26" i="1"/>
  <c r="AG25" i="1" s="1"/>
  <c r="AC26" i="1"/>
  <c r="AC25" i="1" s="1"/>
  <c r="AA26" i="1"/>
  <c r="Y26" i="1"/>
  <c r="Y25" i="1" s="1"/>
  <c r="W26" i="1"/>
  <c r="W25" i="1" s="1"/>
  <c r="U26" i="1"/>
  <c r="S26" i="1"/>
  <c r="S25" i="1" s="1"/>
  <c r="Q26" i="1"/>
  <c r="Q25" i="1" s="1"/>
  <c r="O26" i="1"/>
  <c r="O25" i="1" s="1"/>
  <c r="EG25" i="1"/>
  <c r="EF25" i="1"/>
  <c r="EE25" i="1"/>
  <c r="ED25" i="1"/>
  <c r="EC25" i="1"/>
  <c r="EB25" i="1"/>
  <c r="EA25" i="1"/>
  <c r="DZ25" i="1"/>
  <c r="DX25" i="1"/>
  <c r="DV25" i="1"/>
  <c r="DU25" i="1"/>
  <c r="DT25" i="1"/>
  <c r="DS25" i="1"/>
  <c r="DR25" i="1"/>
  <c r="DP25" i="1"/>
  <c r="DN25" i="1"/>
  <c r="DL25" i="1"/>
  <c r="DJ25" i="1"/>
  <c r="DH25" i="1"/>
  <c r="DF25" i="1"/>
  <c r="DD25" i="1"/>
  <c r="DB25" i="1"/>
  <c r="CZ25" i="1"/>
  <c r="CX25" i="1"/>
  <c r="CV25" i="1"/>
  <c r="CT25" i="1"/>
  <c r="CR25" i="1"/>
  <c r="CP25" i="1"/>
  <c r="CN25" i="1"/>
  <c r="CL25" i="1"/>
  <c r="CJ25" i="1"/>
  <c r="CH25" i="1"/>
  <c r="CF25" i="1"/>
  <c r="CD25" i="1"/>
  <c r="CB25" i="1"/>
  <c r="BZ25" i="1"/>
  <c r="BX25" i="1"/>
  <c r="BV25" i="1"/>
  <c r="BT25" i="1"/>
  <c r="BR25" i="1"/>
  <c r="BP25" i="1"/>
  <c r="BN25" i="1"/>
  <c r="BL25" i="1"/>
  <c r="BJ25" i="1"/>
  <c r="BH25" i="1"/>
  <c r="BF25" i="1"/>
  <c r="BD25" i="1"/>
  <c r="BB25" i="1"/>
  <c r="AZ25" i="1"/>
  <c r="AX25" i="1"/>
  <c r="AV25" i="1"/>
  <c r="AT25" i="1"/>
  <c r="AR25" i="1"/>
  <c r="AP25" i="1"/>
  <c r="AN25" i="1"/>
  <c r="AL25" i="1"/>
  <c r="AJ25" i="1"/>
  <c r="AH25" i="1"/>
  <c r="AF25" i="1"/>
  <c r="AE25" i="1"/>
  <c r="AD25" i="1"/>
  <c r="AB25" i="1"/>
  <c r="AA25" i="1"/>
  <c r="Z25" i="1"/>
  <c r="X25" i="1"/>
  <c r="V25" i="1"/>
  <c r="U25" i="1"/>
  <c r="T25" i="1"/>
  <c r="R25" i="1"/>
  <c r="P25" i="1"/>
  <c r="N25" i="1"/>
  <c r="EJ24" i="1"/>
  <c r="EJ23" i="1" s="1"/>
  <c r="DY24" i="1"/>
  <c r="DY23" i="1" s="1"/>
  <c r="DW24" i="1"/>
  <c r="DW23" i="1" s="1"/>
  <c r="DQ24" i="1"/>
  <c r="DQ23" i="1" s="1"/>
  <c r="DO24" i="1"/>
  <c r="DO23" i="1" s="1"/>
  <c r="DG24" i="1"/>
  <c r="DG23" i="1" s="1"/>
  <c r="DE24" i="1"/>
  <c r="DE23" i="1" s="1"/>
  <c r="CW24" i="1"/>
  <c r="CW23" i="1" s="1"/>
  <c r="CQ24" i="1"/>
  <c r="CQ23" i="1" s="1"/>
  <c r="CO24" i="1"/>
  <c r="CO23" i="1" s="1"/>
  <c r="CM24" i="1"/>
  <c r="CM23" i="1" s="1"/>
  <c r="CK24" i="1"/>
  <c r="CK23" i="1" s="1"/>
  <c r="CI24" i="1"/>
  <c r="CI23" i="1" s="1"/>
  <c r="CG24" i="1"/>
  <c r="CG23" i="1" s="1"/>
  <c r="CE24" i="1"/>
  <c r="CE23" i="1" s="1"/>
  <c r="BY24" i="1"/>
  <c r="BY23" i="1" s="1"/>
  <c r="BW24" i="1"/>
  <c r="BW23" i="1" s="1"/>
  <c r="BQ24" i="1"/>
  <c r="BQ23" i="1" s="1"/>
  <c r="BO24" i="1"/>
  <c r="BO23" i="1" s="1"/>
  <c r="BM24" i="1"/>
  <c r="BM23" i="1" s="1"/>
  <c r="BK24" i="1"/>
  <c r="BK23" i="1" s="1"/>
  <c r="BI24" i="1"/>
  <c r="BI23" i="1" s="1"/>
  <c r="BG24" i="1"/>
  <c r="BG23" i="1" s="1"/>
  <c r="BE24" i="1"/>
  <c r="BE23" i="1" s="1"/>
  <c r="BC24" i="1"/>
  <c r="BC23" i="1" s="1"/>
  <c r="BA24" i="1"/>
  <c r="BA23" i="1" s="1"/>
  <c r="AY24" i="1"/>
  <c r="AY23" i="1" s="1"/>
  <c r="AW24" i="1"/>
  <c r="AW23" i="1" s="1"/>
  <c r="AU24" i="1"/>
  <c r="AU23" i="1" s="1"/>
  <c r="AS24" i="1"/>
  <c r="AS23" i="1" s="1"/>
  <c r="AQ24" i="1"/>
  <c r="AQ23" i="1" s="1"/>
  <c r="AO24" i="1"/>
  <c r="AO23" i="1" s="1"/>
  <c r="AM24" i="1"/>
  <c r="AM23" i="1" s="1"/>
  <c r="AK24" i="1"/>
  <c r="AK23" i="1" s="1"/>
  <c r="AI24" i="1"/>
  <c r="AI23" i="1" s="1"/>
  <c r="AC24" i="1"/>
  <c r="AC23" i="1" s="1"/>
  <c r="AA24" i="1"/>
  <c r="AA23" i="1" s="1"/>
  <c r="Y24" i="1"/>
  <c r="Y23" i="1" s="1"/>
  <c r="W24" i="1"/>
  <c r="W23" i="1" s="1"/>
  <c r="U24" i="1"/>
  <c r="U23" i="1" s="1"/>
  <c r="S24" i="1"/>
  <c r="S23" i="1" s="1"/>
  <c r="Q24" i="1"/>
  <c r="Q23" i="1" s="1"/>
  <c r="O24" i="1"/>
  <c r="EG23" i="1"/>
  <c r="EF23" i="1"/>
  <c r="EE23" i="1"/>
  <c r="ED23" i="1"/>
  <c r="EC23" i="1"/>
  <c r="EB23" i="1"/>
  <c r="EA23" i="1"/>
  <c r="DZ23" i="1"/>
  <c r="DX23" i="1"/>
  <c r="DV23" i="1"/>
  <c r="DU23" i="1"/>
  <c r="DT23" i="1"/>
  <c r="DS23" i="1"/>
  <c r="DR23" i="1"/>
  <c r="DP23" i="1"/>
  <c r="DN23" i="1"/>
  <c r="DL23" i="1"/>
  <c r="DJ23" i="1"/>
  <c r="DH23" i="1"/>
  <c r="DF23" i="1"/>
  <c r="DD23" i="1"/>
  <c r="DB23" i="1"/>
  <c r="CZ23" i="1"/>
  <c r="CX23" i="1"/>
  <c r="CV23" i="1"/>
  <c r="CT23" i="1"/>
  <c r="CR23" i="1"/>
  <c r="CP23" i="1"/>
  <c r="CN23" i="1"/>
  <c r="CL23" i="1"/>
  <c r="CJ23" i="1"/>
  <c r="CH23" i="1"/>
  <c r="CF23" i="1"/>
  <c r="CD23" i="1"/>
  <c r="CB23" i="1"/>
  <c r="BZ23" i="1"/>
  <c r="BX23" i="1"/>
  <c r="BV23" i="1"/>
  <c r="BT23" i="1"/>
  <c r="BR23" i="1"/>
  <c r="BP23" i="1"/>
  <c r="BN23" i="1"/>
  <c r="BL23" i="1"/>
  <c r="BJ23" i="1"/>
  <c r="BH23" i="1"/>
  <c r="BF23" i="1"/>
  <c r="BD23" i="1"/>
  <c r="BB23" i="1"/>
  <c r="AZ23" i="1"/>
  <c r="AX23" i="1"/>
  <c r="AV23" i="1"/>
  <c r="AT23" i="1"/>
  <c r="AR23" i="1"/>
  <c r="AP23" i="1"/>
  <c r="AN23" i="1"/>
  <c r="AL23" i="1"/>
  <c r="AJ23" i="1"/>
  <c r="AH23" i="1"/>
  <c r="AG23" i="1"/>
  <c r="AF23" i="1"/>
  <c r="AE23" i="1"/>
  <c r="AD23" i="1"/>
  <c r="AB23" i="1"/>
  <c r="Z23" i="1"/>
  <c r="X23" i="1"/>
  <c r="V23" i="1"/>
  <c r="T23" i="1"/>
  <c r="R23" i="1"/>
  <c r="P23" i="1"/>
  <c r="N23" i="1"/>
  <c r="EJ22" i="1"/>
  <c r="EG22" i="1"/>
  <c r="EC22" i="1"/>
  <c r="DY22" i="1"/>
  <c r="DW22" i="1"/>
  <c r="DQ22" i="1"/>
  <c r="DO22" i="1"/>
  <c r="DG22" i="1"/>
  <c r="DE22" i="1"/>
  <c r="CW22" i="1"/>
  <c r="CQ22" i="1"/>
  <c r="CO22" i="1"/>
  <c r="CM22" i="1"/>
  <c r="CK22" i="1"/>
  <c r="CI22" i="1"/>
  <c r="CG22" i="1"/>
  <c r="CE22" i="1"/>
  <c r="BY22" i="1"/>
  <c r="BW22" i="1"/>
  <c r="BQ22" i="1"/>
  <c r="BO22" i="1"/>
  <c r="BM22" i="1"/>
  <c r="BK22" i="1"/>
  <c r="BI22" i="1"/>
  <c r="BG22" i="1"/>
  <c r="BE22" i="1"/>
  <c r="BC22" i="1"/>
  <c r="BA22" i="1"/>
  <c r="AY22" i="1"/>
  <c r="AW22" i="1"/>
  <c r="AU22" i="1"/>
  <c r="AS22" i="1"/>
  <c r="AQ22" i="1"/>
  <c r="AO22" i="1"/>
  <c r="AM22" i="1"/>
  <c r="AK22" i="1"/>
  <c r="AI22" i="1"/>
  <c r="AC22" i="1"/>
  <c r="AA22" i="1"/>
  <c r="Y22" i="1"/>
  <c r="W22" i="1"/>
  <c r="U22" i="1"/>
  <c r="S22" i="1"/>
  <c r="Q22" i="1"/>
  <c r="O22" i="1"/>
  <c r="EJ21" i="1"/>
  <c r="EG21" i="1"/>
  <c r="EC21" i="1"/>
  <c r="DY21" i="1"/>
  <c r="DW21" i="1"/>
  <c r="DQ21" i="1"/>
  <c r="DO21" i="1"/>
  <c r="DG21" i="1"/>
  <c r="DE21" i="1"/>
  <c r="CW21" i="1"/>
  <c r="CQ21" i="1"/>
  <c r="CO21" i="1"/>
  <c r="CM21" i="1"/>
  <c r="CK21" i="1"/>
  <c r="CI21" i="1"/>
  <c r="CG21" i="1"/>
  <c r="CE21" i="1"/>
  <c r="BY21" i="1"/>
  <c r="BW21" i="1"/>
  <c r="BQ21" i="1"/>
  <c r="BO21" i="1"/>
  <c r="BM21" i="1"/>
  <c r="BK21" i="1"/>
  <c r="BI21" i="1"/>
  <c r="BG21" i="1"/>
  <c r="BE21" i="1"/>
  <c r="BC21" i="1"/>
  <c r="BA21" i="1"/>
  <c r="AY21" i="1"/>
  <c r="AW21" i="1"/>
  <c r="AU21" i="1"/>
  <c r="AS21" i="1"/>
  <c r="AQ21" i="1"/>
  <c r="AO21" i="1"/>
  <c r="AM21" i="1"/>
  <c r="AK21" i="1"/>
  <c r="AI21" i="1"/>
  <c r="AC21" i="1"/>
  <c r="AA21" i="1"/>
  <c r="Y21" i="1"/>
  <c r="W21" i="1"/>
  <c r="U21" i="1"/>
  <c r="S21" i="1"/>
  <c r="Q21" i="1"/>
  <c r="O21" i="1"/>
  <c r="EJ20" i="1"/>
  <c r="EG20" i="1"/>
  <c r="EC20" i="1"/>
  <c r="DY20" i="1"/>
  <c r="DW20" i="1"/>
  <c r="DQ20" i="1"/>
  <c r="DO20" i="1"/>
  <c r="DG20" i="1"/>
  <c r="DE20" i="1"/>
  <c r="CW20" i="1"/>
  <c r="CQ20" i="1"/>
  <c r="CO20" i="1"/>
  <c r="CM20" i="1"/>
  <c r="CK20" i="1"/>
  <c r="CI20" i="1"/>
  <c r="CG20" i="1"/>
  <c r="CE20" i="1"/>
  <c r="BY20" i="1"/>
  <c r="BW20" i="1"/>
  <c r="BQ20" i="1"/>
  <c r="BO20" i="1"/>
  <c r="BM20" i="1"/>
  <c r="BK20" i="1"/>
  <c r="BI20" i="1"/>
  <c r="BG20" i="1"/>
  <c r="BE20" i="1"/>
  <c r="BC20" i="1"/>
  <c r="BA20" i="1"/>
  <c r="AY20" i="1"/>
  <c r="AW20" i="1"/>
  <c r="AU20" i="1"/>
  <c r="AS20" i="1"/>
  <c r="AQ20" i="1"/>
  <c r="AO20" i="1"/>
  <c r="AM20" i="1"/>
  <c r="AK20" i="1"/>
  <c r="AI20" i="1"/>
  <c r="AC20" i="1"/>
  <c r="AA20" i="1"/>
  <c r="Y20" i="1"/>
  <c r="W20" i="1"/>
  <c r="U20" i="1"/>
  <c r="S20" i="1"/>
  <c r="Q20" i="1"/>
  <c r="O20" i="1"/>
  <c r="EJ19" i="1"/>
  <c r="EG19" i="1"/>
  <c r="EC19" i="1"/>
  <c r="DY19" i="1"/>
  <c r="DW19" i="1"/>
  <c r="DQ19" i="1"/>
  <c r="DO19" i="1"/>
  <c r="DG19" i="1"/>
  <c r="DE19" i="1"/>
  <c r="CW19" i="1"/>
  <c r="CQ19" i="1"/>
  <c r="CO19" i="1"/>
  <c r="CM19" i="1"/>
  <c r="CK19" i="1"/>
  <c r="CI19" i="1"/>
  <c r="CG19" i="1"/>
  <c r="CE19" i="1"/>
  <c r="BY19" i="1"/>
  <c r="BW19" i="1"/>
  <c r="BQ19" i="1"/>
  <c r="BO19" i="1"/>
  <c r="BM19" i="1"/>
  <c r="BK19" i="1"/>
  <c r="BI19" i="1"/>
  <c r="BG19" i="1"/>
  <c r="BE19" i="1"/>
  <c r="BC19" i="1"/>
  <c r="BA19" i="1"/>
  <c r="AY19" i="1"/>
  <c r="AW19" i="1"/>
  <c r="AU19" i="1"/>
  <c r="AS19" i="1"/>
  <c r="AQ19" i="1"/>
  <c r="AO19" i="1"/>
  <c r="AM19" i="1"/>
  <c r="AK19" i="1"/>
  <c r="AI19" i="1"/>
  <c r="AC19" i="1"/>
  <c r="AA19" i="1"/>
  <c r="Y19" i="1"/>
  <c r="W19" i="1"/>
  <c r="U19" i="1"/>
  <c r="S19" i="1"/>
  <c r="Q19" i="1"/>
  <c r="O19" i="1"/>
  <c r="EJ18" i="1"/>
  <c r="DY18" i="1"/>
  <c r="DW18" i="1"/>
  <c r="DQ18" i="1"/>
  <c r="DO18" i="1"/>
  <c r="DG18" i="1"/>
  <c r="DE18" i="1"/>
  <c r="CW18" i="1"/>
  <c r="CQ18" i="1"/>
  <c r="CO18" i="1"/>
  <c r="CM18" i="1"/>
  <c r="CK18" i="1"/>
  <c r="CI18" i="1"/>
  <c r="CG18" i="1"/>
  <c r="CE18" i="1"/>
  <c r="BY18" i="1"/>
  <c r="BW18" i="1"/>
  <c r="BQ18" i="1"/>
  <c r="BO18" i="1"/>
  <c r="BM18" i="1"/>
  <c r="BK18" i="1"/>
  <c r="BI18" i="1"/>
  <c r="BG18" i="1"/>
  <c r="BE18" i="1"/>
  <c r="BC18" i="1"/>
  <c r="BA18" i="1"/>
  <c r="AY18" i="1"/>
  <c r="AW18" i="1"/>
  <c r="AU18" i="1"/>
  <c r="AS18" i="1"/>
  <c r="AQ18" i="1"/>
  <c r="AO18" i="1"/>
  <c r="AM18" i="1"/>
  <c r="AK18" i="1"/>
  <c r="AI18" i="1"/>
  <c r="AC18" i="1"/>
  <c r="AA18" i="1"/>
  <c r="Y18" i="1"/>
  <c r="W18" i="1"/>
  <c r="U18" i="1"/>
  <c r="S18" i="1"/>
  <c r="Q18" i="1"/>
  <c r="O18" i="1"/>
  <c r="EJ17" i="1"/>
  <c r="DY17" i="1"/>
  <c r="DW17" i="1"/>
  <c r="DQ17" i="1"/>
  <c r="DO17" i="1"/>
  <c r="DG17" i="1"/>
  <c r="DE17" i="1"/>
  <c r="CW17" i="1"/>
  <c r="CQ17" i="1"/>
  <c r="CO17" i="1"/>
  <c r="CM17" i="1"/>
  <c r="CK17" i="1"/>
  <c r="CI17" i="1"/>
  <c r="CG17" i="1"/>
  <c r="CE17" i="1"/>
  <c r="BY17" i="1"/>
  <c r="BW17" i="1"/>
  <c r="BQ17" i="1"/>
  <c r="BO17" i="1"/>
  <c r="BM17" i="1"/>
  <c r="BK17" i="1"/>
  <c r="BI17" i="1"/>
  <c r="BG17" i="1"/>
  <c r="BE17" i="1"/>
  <c r="BC17" i="1"/>
  <c r="BA17" i="1"/>
  <c r="AY17" i="1"/>
  <c r="AW17" i="1"/>
  <c r="AU17" i="1"/>
  <c r="AS17" i="1"/>
  <c r="AQ17" i="1"/>
  <c r="AO17" i="1"/>
  <c r="AM17" i="1"/>
  <c r="AK17" i="1"/>
  <c r="AI17" i="1"/>
  <c r="AC17" i="1"/>
  <c r="AA17" i="1"/>
  <c r="Y17" i="1"/>
  <c r="W17" i="1"/>
  <c r="U17" i="1"/>
  <c r="S17" i="1"/>
  <c r="Q17" i="1"/>
  <c r="O17" i="1"/>
  <c r="EJ16" i="1"/>
  <c r="DY16" i="1"/>
  <c r="DW16" i="1"/>
  <c r="DQ16" i="1"/>
  <c r="DO16" i="1"/>
  <c r="DG16" i="1"/>
  <c r="DE16" i="1"/>
  <c r="CW16" i="1"/>
  <c r="CQ16" i="1"/>
  <c r="CO16" i="1"/>
  <c r="CM16" i="1"/>
  <c r="CK16" i="1"/>
  <c r="CI16" i="1"/>
  <c r="CG16" i="1"/>
  <c r="CE16" i="1"/>
  <c r="BY16" i="1"/>
  <c r="BW16" i="1"/>
  <c r="BQ16" i="1"/>
  <c r="BO16" i="1"/>
  <c r="BM16" i="1"/>
  <c r="BK16" i="1"/>
  <c r="BI16" i="1"/>
  <c r="BG16" i="1"/>
  <c r="BE16" i="1"/>
  <c r="BC16" i="1"/>
  <c r="BA16" i="1"/>
  <c r="AY16" i="1"/>
  <c r="AW16" i="1"/>
  <c r="AU16" i="1"/>
  <c r="AS16" i="1"/>
  <c r="AQ16" i="1"/>
  <c r="AO16" i="1"/>
  <c r="AM16" i="1"/>
  <c r="AK16" i="1"/>
  <c r="AI16" i="1"/>
  <c r="AC16" i="1"/>
  <c r="AA16" i="1"/>
  <c r="Y16" i="1"/>
  <c r="W16" i="1"/>
  <c r="U16" i="1"/>
  <c r="S16" i="1"/>
  <c r="Q16" i="1"/>
  <c r="O16" i="1"/>
  <c r="EJ15" i="1"/>
  <c r="DY15" i="1"/>
  <c r="DW15" i="1"/>
  <c r="DQ15" i="1"/>
  <c r="DO15" i="1"/>
  <c r="DG15" i="1"/>
  <c r="DE15" i="1"/>
  <c r="CW15" i="1"/>
  <c r="CQ15" i="1"/>
  <c r="CO15" i="1"/>
  <c r="CM15" i="1"/>
  <c r="CK15" i="1"/>
  <c r="CI15" i="1"/>
  <c r="CG15" i="1"/>
  <c r="CE15" i="1"/>
  <c r="BY15" i="1"/>
  <c r="BW15" i="1"/>
  <c r="BQ15" i="1"/>
  <c r="BO15" i="1"/>
  <c r="BM15" i="1"/>
  <c r="BK15" i="1"/>
  <c r="BI15" i="1"/>
  <c r="BG15" i="1"/>
  <c r="BE15" i="1"/>
  <c r="BC15" i="1"/>
  <c r="BA15" i="1"/>
  <c r="AY15" i="1"/>
  <c r="AW15" i="1"/>
  <c r="AU15" i="1"/>
  <c r="AS15" i="1"/>
  <c r="AQ15" i="1"/>
  <c r="AO15" i="1"/>
  <c r="AM15" i="1"/>
  <c r="AK15" i="1"/>
  <c r="AI15" i="1"/>
  <c r="AC15" i="1"/>
  <c r="AA15" i="1"/>
  <c r="Y15" i="1"/>
  <c r="W15" i="1"/>
  <c r="U15" i="1"/>
  <c r="S15" i="1"/>
  <c r="Q15" i="1"/>
  <c r="O15" i="1"/>
  <c r="EJ14" i="1"/>
  <c r="DY14" i="1"/>
  <c r="DW14" i="1"/>
  <c r="DQ14" i="1"/>
  <c r="DO14" i="1"/>
  <c r="DG14" i="1"/>
  <c r="DE14" i="1"/>
  <c r="CW14" i="1"/>
  <c r="CQ14" i="1"/>
  <c r="CO14" i="1"/>
  <c r="CM14" i="1"/>
  <c r="CK14" i="1"/>
  <c r="CI14" i="1"/>
  <c r="CG14" i="1"/>
  <c r="CE14" i="1"/>
  <c r="BY14" i="1"/>
  <c r="BW14" i="1"/>
  <c r="BQ14" i="1"/>
  <c r="BO14" i="1"/>
  <c r="BM14" i="1"/>
  <c r="BK14" i="1"/>
  <c r="BI14" i="1"/>
  <c r="BG14" i="1"/>
  <c r="BE14" i="1"/>
  <c r="BC14" i="1"/>
  <c r="BA14" i="1"/>
  <c r="AY14" i="1"/>
  <c r="AW14" i="1"/>
  <c r="AU14" i="1"/>
  <c r="AS14" i="1"/>
  <c r="AQ14" i="1"/>
  <c r="AO14" i="1"/>
  <c r="AM14" i="1"/>
  <c r="AK14" i="1"/>
  <c r="AI14" i="1"/>
  <c r="AC14" i="1"/>
  <c r="AA14" i="1"/>
  <c r="Y14" i="1"/>
  <c r="W14" i="1"/>
  <c r="U14" i="1"/>
  <c r="S14" i="1"/>
  <c r="Q14" i="1"/>
  <c r="O14" i="1"/>
  <c r="EJ13" i="1"/>
  <c r="DY13" i="1"/>
  <c r="DW13" i="1"/>
  <c r="DQ13" i="1"/>
  <c r="DO13" i="1"/>
  <c r="DG13" i="1"/>
  <c r="DE13" i="1"/>
  <c r="CW13" i="1"/>
  <c r="CQ13" i="1"/>
  <c r="CO13" i="1"/>
  <c r="CM13" i="1"/>
  <c r="CK13" i="1"/>
  <c r="CI13" i="1"/>
  <c r="CG13" i="1"/>
  <c r="CE13" i="1"/>
  <c r="BY13" i="1"/>
  <c r="BW13" i="1"/>
  <c r="BQ13" i="1"/>
  <c r="BO13" i="1"/>
  <c r="BM13" i="1"/>
  <c r="BK13" i="1"/>
  <c r="BI13" i="1"/>
  <c r="BG13" i="1"/>
  <c r="BE13" i="1"/>
  <c r="BC13" i="1"/>
  <c r="BA13" i="1"/>
  <c r="AY13" i="1"/>
  <c r="AW13" i="1"/>
  <c r="AU13" i="1"/>
  <c r="AS13" i="1"/>
  <c r="AQ13" i="1"/>
  <c r="AO13" i="1"/>
  <c r="AM13" i="1"/>
  <c r="AK13" i="1"/>
  <c r="AI13" i="1"/>
  <c r="AC13" i="1"/>
  <c r="AA13" i="1"/>
  <c r="Y13" i="1"/>
  <c r="W13" i="1"/>
  <c r="U13" i="1"/>
  <c r="S13" i="1"/>
  <c r="Q13" i="1"/>
  <c r="O13" i="1"/>
  <c r="EF12" i="1"/>
  <c r="EE12" i="1"/>
  <c r="ED12" i="1"/>
  <c r="EB12" i="1"/>
  <c r="EA12" i="1"/>
  <c r="DZ12" i="1"/>
  <c r="DX12" i="1"/>
  <c r="DV12" i="1"/>
  <c r="DU12" i="1"/>
  <c r="DT12" i="1"/>
  <c r="DS12" i="1"/>
  <c r="DR12" i="1"/>
  <c r="DP12" i="1"/>
  <c r="DN12" i="1"/>
  <c r="DL12" i="1"/>
  <c r="DJ12" i="1"/>
  <c r="DH12" i="1"/>
  <c r="DF12" i="1"/>
  <c r="DD12" i="1"/>
  <c r="DB12" i="1"/>
  <c r="CZ12" i="1"/>
  <c r="CX12" i="1"/>
  <c r="CV12" i="1"/>
  <c r="CT12" i="1"/>
  <c r="CR12" i="1"/>
  <c r="CP12" i="1"/>
  <c r="CN12" i="1"/>
  <c r="CL12" i="1"/>
  <c r="CJ12" i="1"/>
  <c r="CH12" i="1"/>
  <c r="CF12" i="1"/>
  <c r="CD12" i="1"/>
  <c r="CB12" i="1"/>
  <c r="BZ12" i="1"/>
  <c r="BX12" i="1"/>
  <c r="BV12" i="1"/>
  <c r="BT12" i="1"/>
  <c r="BR12" i="1"/>
  <c r="BP12" i="1"/>
  <c r="BN12" i="1"/>
  <c r="BL12" i="1"/>
  <c r="BJ12" i="1"/>
  <c r="BH12" i="1"/>
  <c r="BF12" i="1"/>
  <c r="BD12" i="1"/>
  <c r="BB12" i="1"/>
  <c r="AZ12" i="1"/>
  <c r="AX12" i="1"/>
  <c r="AV12" i="1"/>
  <c r="AT12" i="1"/>
  <c r="AR12" i="1"/>
  <c r="AP12" i="1"/>
  <c r="AN12" i="1"/>
  <c r="AL12" i="1"/>
  <c r="AJ12" i="1"/>
  <c r="AH12" i="1"/>
  <c r="AG12" i="1"/>
  <c r="AF12" i="1"/>
  <c r="AE12" i="1"/>
  <c r="AD12" i="1"/>
  <c r="AB12" i="1"/>
  <c r="Z12" i="1"/>
  <c r="X12" i="1"/>
  <c r="V12" i="1"/>
  <c r="T12" i="1"/>
  <c r="R12" i="1"/>
  <c r="P12" i="1"/>
  <c r="N12" i="1"/>
  <c r="BO65" i="1" l="1"/>
  <c r="AA143" i="1"/>
  <c r="AM143" i="1"/>
  <c r="CI143" i="1"/>
  <c r="U151" i="1"/>
  <c r="AG151" i="1"/>
  <c r="AS151" i="1"/>
  <c r="BE151" i="1"/>
  <c r="BQ151" i="1"/>
  <c r="CO151" i="1"/>
  <c r="BE168" i="1"/>
  <c r="O62" i="1"/>
  <c r="AA62" i="1"/>
  <c r="AO62" i="1"/>
  <c r="BA62" i="1"/>
  <c r="BM62" i="1"/>
  <c r="BY62" i="1"/>
  <c r="CK62" i="1"/>
  <c r="CW62" i="1"/>
  <c r="CK65" i="1"/>
  <c r="W42" i="1"/>
  <c r="AK42" i="1"/>
  <c r="AU151" i="1"/>
  <c r="CE151" i="1"/>
  <c r="CQ151" i="1"/>
  <c r="DO151" i="1"/>
  <c r="U158" i="1"/>
  <c r="AG158" i="1"/>
  <c r="AS158" i="1"/>
  <c r="BE158" i="1"/>
  <c r="BQ158" i="1"/>
  <c r="CO158" i="1"/>
  <c r="AA158" i="1"/>
  <c r="AM158" i="1"/>
  <c r="BK158" i="1"/>
  <c r="CI158" i="1"/>
  <c r="BA31" i="1"/>
  <c r="DW202" i="1"/>
  <c r="AS143" i="1"/>
  <c r="BM42" i="1"/>
  <c r="W202" i="1"/>
  <c r="AI202" i="1"/>
  <c r="AU202" i="1"/>
  <c r="BG202" i="1"/>
  <c r="CE202" i="1"/>
  <c r="CQ202" i="1"/>
  <c r="DO202" i="1"/>
  <c r="AM27" i="1"/>
  <c r="AY27" i="1"/>
  <c r="CI27" i="1"/>
  <c r="DG27" i="1"/>
  <c r="Q42" i="1"/>
  <c r="AC42" i="1"/>
  <c r="AS47" i="1"/>
  <c r="BE47" i="1"/>
  <c r="CO47" i="1"/>
  <c r="DU50" i="1"/>
  <c r="BE62" i="1"/>
  <c r="Y202" i="1"/>
  <c r="S173" i="1"/>
  <c r="AE173" i="1"/>
  <c r="AQ173" i="1"/>
  <c r="BC173" i="1"/>
  <c r="S198" i="1"/>
  <c r="AE198" i="1"/>
  <c r="AQ198" i="1"/>
  <c r="BC198" i="1"/>
  <c r="BO198" i="1"/>
  <c r="CM198" i="1"/>
  <c r="EJ198" i="1"/>
  <c r="Y198" i="1"/>
  <c r="AK198" i="1"/>
  <c r="AW198" i="1"/>
  <c r="BI198" i="1"/>
  <c r="CG198" i="1"/>
  <c r="DE198" i="1"/>
  <c r="DQ198" i="1"/>
  <c r="Y238" i="1"/>
  <c r="AK238" i="1"/>
  <c r="AW238" i="1"/>
  <c r="BI238" i="1"/>
  <c r="CG238" i="1"/>
  <c r="DE238" i="1"/>
  <c r="DQ238" i="1"/>
  <c r="EK242" i="1"/>
  <c r="EK244" i="1"/>
  <c r="EK246" i="1"/>
  <c r="EK248" i="1"/>
  <c r="EK250" i="1"/>
  <c r="EK252" i="1"/>
  <c r="EK254" i="1"/>
  <c r="U38" i="1"/>
  <c r="W198" i="1"/>
  <c r="CQ198" i="1"/>
  <c r="AY202" i="1"/>
  <c r="O207" i="1"/>
  <c r="AY207" i="1"/>
  <c r="Q47" i="1"/>
  <c r="AC47" i="1"/>
  <c r="AQ47" i="1"/>
  <c r="BC47" i="1"/>
  <c r="BO47" i="1"/>
  <c r="CM47" i="1"/>
  <c r="EJ47" i="1"/>
  <c r="AU62" i="1"/>
  <c r="S65" i="1"/>
  <c r="S72" i="1"/>
  <c r="AG72" i="1"/>
  <c r="AS72" i="1"/>
  <c r="O42" i="1"/>
  <c r="AA42" i="1"/>
  <c r="AO42" i="1"/>
  <c r="BA42" i="1"/>
  <c r="BY42" i="1"/>
  <c r="CK42" i="1"/>
  <c r="S62" i="1"/>
  <c r="AS62" i="1"/>
  <c r="BQ62" i="1"/>
  <c r="Q65" i="1"/>
  <c r="U143" i="1"/>
  <c r="AG143" i="1"/>
  <c r="BE143" i="1"/>
  <c r="BQ143" i="1"/>
  <c r="CO143" i="1"/>
  <c r="O143" i="1"/>
  <c r="AY143" i="1"/>
  <c r="BK143" i="1"/>
  <c r="BW143" i="1"/>
  <c r="O187" i="1"/>
  <c r="AA187" i="1"/>
  <c r="AM187" i="1"/>
  <c r="AY187" i="1"/>
  <c r="BK187" i="1"/>
  <c r="BW187" i="1"/>
  <c r="CI187" i="1"/>
  <c r="DG187" i="1"/>
  <c r="DW187" i="1"/>
  <c r="AI198" i="1"/>
  <c r="AU198" i="1"/>
  <c r="CE198" i="1"/>
  <c r="S202" i="1"/>
  <c r="AE202" i="1"/>
  <c r="AS31" i="1"/>
  <c r="AM42" i="1"/>
  <c r="AY42" i="1"/>
  <c r="BK42" i="1"/>
  <c r="BW42" i="1"/>
  <c r="AQ62" i="1"/>
  <c r="BC62" i="1"/>
  <c r="BO62" i="1"/>
  <c r="CM62" i="1"/>
  <c r="EJ62" i="1"/>
  <c r="BA50" i="1"/>
  <c r="CE68" i="1"/>
  <c r="CQ68" i="1"/>
  <c r="AM77" i="1"/>
  <c r="AY77" i="1"/>
  <c r="BK77" i="1"/>
  <c r="DG77" i="1"/>
  <c r="DS77" i="1"/>
  <c r="S77" i="1"/>
  <c r="AG77" i="1"/>
  <c r="BE77" i="1"/>
  <c r="BQ77" i="1"/>
  <c r="CO77" i="1"/>
  <c r="AO82" i="1"/>
  <c r="DU82" i="1"/>
  <c r="Y180" i="1"/>
  <c r="AK180" i="1"/>
  <c r="AW180" i="1"/>
  <c r="BI180" i="1"/>
  <c r="CG180" i="1"/>
  <c r="DE180" i="1"/>
  <c r="DQ180" i="1"/>
  <c r="AQ187" i="1"/>
  <c r="AA31" i="1"/>
  <c r="CK31" i="1"/>
  <c r="U42" i="1"/>
  <c r="AI42" i="1"/>
  <c r="AU42" i="1"/>
  <c r="BG42" i="1"/>
  <c r="CE42" i="1"/>
  <c r="CQ42" i="1"/>
  <c r="DO42" i="1"/>
  <c r="Y62" i="1"/>
  <c r="AM62" i="1"/>
  <c r="AY62" i="1"/>
  <c r="BK62" i="1"/>
  <c r="BW62" i="1"/>
  <c r="CI62" i="1"/>
  <c r="DG62" i="1"/>
  <c r="DW62" i="1"/>
  <c r="EK160" i="1"/>
  <c r="BE12" i="1"/>
  <c r="DJ255" i="1"/>
  <c r="CO42" i="1"/>
  <c r="W62" i="1"/>
  <c r="AK62" i="1"/>
  <c r="AW62" i="1"/>
  <c r="BI62" i="1"/>
  <c r="CG62" i="1"/>
  <c r="Q143" i="1"/>
  <c r="AC143" i="1"/>
  <c r="AO143" i="1"/>
  <c r="BA143" i="1"/>
  <c r="BM143" i="1"/>
  <c r="BY143" i="1"/>
  <c r="W143" i="1"/>
  <c r="AI143" i="1"/>
  <c r="BG143" i="1"/>
  <c r="AA202" i="1"/>
  <c r="CI202" i="1"/>
  <c r="EJ12" i="1"/>
  <c r="BE27" i="1"/>
  <c r="AA47" i="1"/>
  <c r="AO47" i="1"/>
  <c r="BA47" i="1"/>
  <c r="BM47" i="1"/>
  <c r="BY47" i="1"/>
  <c r="CK47" i="1"/>
  <c r="CW47" i="1"/>
  <c r="DY47" i="1"/>
  <c r="EG82" i="1"/>
  <c r="EA82" i="1"/>
  <c r="CO12" i="1"/>
  <c r="BW12" i="1"/>
  <c r="Q27" i="1"/>
  <c r="AC27" i="1"/>
  <c r="AQ27" i="1"/>
  <c r="BC27" i="1"/>
  <c r="BO27" i="1"/>
  <c r="CM27" i="1"/>
  <c r="EJ27" i="1"/>
  <c r="BK27" i="1"/>
  <c r="BW27" i="1"/>
  <c r="U27" i="1"/>
  <c r="AO31" i="1"/>
  <c r="BM31" i="1"/>
  <c r="BY31" i="1"/>
  <c r="CW31" i="1"/>
  <c r="DY31" i="1"/>
  <c r="AG31" i="1"/>
  <c r="BE31" i="1"/>
  <c r="BQ31" i="1"/>
  <c r="CO31" i="1"/>
  <c r="AE50" i="1"/>
  <c r="DY50" i="1"/>
  <c r="U72" i="1"/>
  <c r="AI72" i="1"/>
  <c r="AU72" i="1"/>
  <c r="BG72" i="1"/>
  <c r="CE72" i="1"/>
  <c r="CQ72" i="1"/>
  <c r="DO72" i="1"/>
  <c r="AS12" i="1"/>
  <c r="O12" i="1"/>
  <c r="EG12" i="1"/>
  <c r="CL255" i="1"/>
  <c r="S27" i="1"/>
  <c r="AG27" i="1"/>
  <c r="AS27" i="1"/>
  <c r="BQ27" i="1"/>
  <c r="CO27" i="1"/>
  <c r="EK29" i="1"/>
  <c r="DW31" i="1"/>
  <c r="W151" i="1"/>
  <c r="AQ202" i="1"/>
  <c r="BC202" i="1"/>
  <c r="BO202" i="1"/>
  <c r="CM202" i="1"/>
  <c r="EK223" i="1"/>
  <c r="EK228" i="1"/>
  <c r="EK229" i="1"/>
  <c r="EK234" i="1"/>
  <c r="EK235" i="1"/>
  <c r="Y47" i="1"/>
  <c r="DW47" i="1"/>
  <c r="AQ65" i="1"/>
  <c r="BC65" i="1"/>
  <c r="CM65" i="1"/>
  <c r="EJ65" i="1"/>
  <c r="AW65" i="1"/>
  <c r="BI65" i="1"/>
  <c r="CG65" i="1"/>
  <c r="DQ65" i="1"/>
  <c r="AU68" i="1"/>
  <c r="BG68" i="1"/>
  <c r="DO68" i="1"/>
  <c r="W72" i="1"/>
  <c r="AK72" i="1"/>
  <c r="AW72" i="1"/>
  <c r="BI82" i="1"/>
  <c r="AE82" i="1"/>
  <c r="AQ82" i="1"/>
  <c r="DW82" i="1"/>
  <c r="EC82" i="1"/>
  <c r="CQ168" i="1"/>
  <c r="DO168" i="1"/>
  <c r="AU173" i="1"/>
  <c r="BG173" i="1"/>
  <c r="CE173" i="1"/>
  <c r="CQ173" i="1"/>
  <c r="DO173" i="1"/>
  <c r="CW42" i="1"/>
  <c r="DY42" i="1"/>
  <c r="AI65" i="1"/>
  <c r="AU65" i="1"/>
  <c r="BG65" i="1"/>
  <c r="CE65" i="1"/>
  <c r="CQ65" i="1"/>
  <c r="DO65" i="1"/>
  <c r="AO65" i="1"/>
  <c r="BA65" i="1"/>
  <c r="BM65" i="1"/>
  <c r="BY65" i="1"/>
  <c r="CW65" i="1"/>
  <c r="BC72" i="1"/>
  <c r="BO72" i="1"/>
  <c r="CM72" i="1"/>
  <c r="AU143" i="1"/>
  <c r="CE143" i="1"/>
  <c r="Y151" i="1"/>
  <c r="AK151" i="1"/>
  <c r="AW151" i="1"/>
  <c r="DG158" i="1"/>
  <c r="Y168" i="1"/>
  <c r="AK168" i="1"/>
  <c r="AW168" i="1"/>
  <c r="BI168" i="1"/>
  <c r="AK173" i="1"/>
  <c r="CG173" i="1"/>
  <c r="AU187" i="1"/>
  <c r="BG187" i="1"/>
  <c r="CE187" i="1"/>
  <c r="CQ187" i="1"/>
  <c r="DO187" i="1"/>
  <c r="AC187" i="1"/>
  <c r="AO187" i="1"/>
  <c r="BA187" i="1"/>
  <c r="BM187" i="1"/>
  <c r="BY187" i="1"/>
  <c r="CK187" i="1"/>
  <c r="CW187" i="1"/>
  <c r="BG198" i="1"/>
  <c r="DO198" i="1"/>
  <c r="AC198" i="1"/>
  <c r="AO198" i="1"/>
  <c r="BA198" i="1"/>
  <c r="BM198" i="1"/>
  <c r="BY198" i="1"/>
  <c r="CK198" i="1"/>
  <c r="CW198" i="1"/>
  <c r="DY198" i="1"/>
  <c r="O202" i="1"/>
  <c r="AM202" i="1"/>
  <c r="BK202" i="1"/>
  <c r="BW202" i="1"/>
  <c r="DG202" i="1"/>
  <c r="DE143" i="1"/>
  <c r="DQ143" i="1"/>
  <c r="EK149" i="1"/>
  <c r="U168" i="1"/>
  <c r="AS168" i="1"/>
  <c r="BQ168" i="1"/>
  <c r="CO168" i="1"/>
  <c r="O168" i="1"/>
  <c r="AY168" i="1"/>
  <c r="BK168" i="1"/>
  <c r="CI168" i="1"/>
  <c r="DW168" i="1"/>
  <c r="EK174" i="1"/>
  <c r="AA173" i="1"/>
  <c r="AM173" i="1"/>
  <c r="AY173" i="1"/>
  <c r="BK173" i="1"/>
  <c r="BW173" i="1"/>
  <c r="CI173" i="1"/>
  <c r="DG173" i="1"/>
  <c r="EK176" i="1"/>
  <c r="EK178" i="1"/>
  <c r="Y187" i="1"/>
  <c r="AK187" i="1"/>
  <c r="AW187" i="1"/>
  <c r="BI187" i="1"/>
  <c r="CG187" i="1"/>
  <c r="DE187" i="1"/>
  <c r="DQ187" i="1"/>
  <c r="BB255" i="1"/>
  <c r="AO12" i="1"/>
  <c r="BA12" i="1"/>
  <c r="BM12" i="1"/>
  <c r="BY12" i="1"/>
  <c r="CK12" i="1"/>
  <c r="CW12" i="1"/>
  <c r="DY12" i="1"/>
  <c r="BK12" i="1"/>
  <c r="AK12" i="1"/>
  <c r="AW12" i="1"/>
  <c r="BI12" i="1"/>
  <c r="CG12" i="1"/>
  <c r="DE12" i="1"/>
  <c r="DQ12" i="1"/>
  <c r="BN255" i="1"/>
  <c r="O27" i="1"/>
  <c r="AA27" i="1"/>
  <c r="DY27" i="1"/>
  <c r="Y31" i="1"/>
  <c r="AY31" i="1"/>
  <c r="BW31" i="1"/>
  <c r="Q38" i="1"/>
  <c r="AC38" i="1"/>
  <c r="AQ38" i="1"/>
  <c r="BC38" i="1"/>
  <c r="BO38" i="1"/>
  <c r="CM38" i="1"/>
  <c r="EJ38" i="1"/>
  <c r="Y38" i="1"/>
  <c r="AM38" i="1"/>
  <c r="AY38" i="1"/>
  <c r="BK38" i="1"/>
  <c r="BW38" i="1"/>
  <c r="CI38" i="1"/>
  <c r="DG38" i="1"/>
  <c r="DW38" i="1"/>
  <c r="Y42" i="1"/>
  <c r="CI42" i="1"/>
  <c r="DG42" i="1"/>
  <c r="DW42" i="1"/>
  <c r="U62" i="1"/>
  <c r="AI62" i="1"/>
  <c r="BG62" i="1"/>
  <c r="CE62" i="1"/>
  <c r="CQ62" i="1"/>
  <c r="DO62" i="1"/>
  <c r="EK64" i="1"/>
  <c r="Y65" i="1"/>
  <c r="AM65" i="1"/>
  <c r="AY65" i="1"/>
  <c r="BK65" i="1"/>
  <c r="BW65" i="1"/>
  <c r="CI65" i="1"/>
  <c r="DG65" i="1"/>
  <c r="DW65" i="1"/>
  <c r="AG65" i="1"/>
  <c r="AS65" i="1"/>
  <c r="BE65" i="1"/>
  <c r="BQ65" i="1"/>
  <c r="CO65" i="1"/>
  <c r="DQ68" i="1"/>
  <c r="AC68" i="1"/>
  <c r="AQ68" i="1"/>
  <c r="BC68" i="1"/>
  <c r="BO68" i="1"/>
  <c r="CM68" i="1"/>
  <c r="AA77" i="1"/>
  <c r="W50" i="1"/>
  <c r="EG50" i="1"/>
  <c r="AO72" i="1"/>
  <c r="BM72" i="1"/>
  <c r="BY72" i="1"/>
  <c r="CK72" i="1"/>
  <c r="CW72" i="1"/>
  <c r="DY72" i="1"/>
  <c r="AD255" i="1"/>
  <c r="U12" i="1"/>
  <c r="EC12" i="1"/>
  <c r="S42" i="1"/>
  <c r="AG42" i="1"/>
  <c r="AS42" i="1"/>
  <c r="BE42" i="1"/>
  <c r="BQ42" i="1"/>
  <c r="S47" i="1"/>
  <c r="AG47" i="1"/>
  <c r="BQ47" i="1"/>
  <c r="AY50" i="1"/>
  <c r="BW50" i="1"/>
  <c r="DS50" i="1"/>
  <c r="DW77" i="1"/>
  <c r="EK94" i="1"/>
  <c r="EK100" i="1"/>
  <c r="Y82" i="1"/>
  <c r="CF255" i="1"/>
  <c r="AM12" i="1"/>
  <c r="U31" i="1"/>
  <c r="EJ31" i="1"/>
  <c r="U65" i="1"/>
  <c r="EK67" i="1"/>
  <c r="DY77" i="1"/>
  <c r="AK77" i="1"/>
  <c r="AW77" i="1"/>
  <c r="BI77" i="1"/>
  <c r="CG77" i="1"/>
  <c r="DE77" i="1"/>
  <c r="DQ77" i="1"/>
  <c r="Y77" i="1"/>
  <c r="BW77" i="1"/>
  <c r="CI77" i="1"/>
  <c r="BQ12" i="1"/>
  <c r="EK18" i="1"/>
  <c r="AI27" i="1"/>
  <c r="AU27" i="1"/>
  <c r="BG27" i="1"/>
  <c r="CE27" i="1"/>
  <c r="CQ27" i="1"/>
  <c r="O31" i="1"/>
  <c r="AW42" i="1"/>
  <c r="BI42" i="1"/>
  <c r="CG42" i="1"/>
  <c r="DE42" i="1"/>
  <c r="DQ42" i="1"/>
  <c r="S50" i="1"/>
  <c r="AS50" i="1"/>
  <c r="BE50" i="1"/>
  <c r="CO50" i="1"/>
  <c r="CK50" i="1"/>
  <c r="EK55" i="1"/>
  <c r="AM50" i="1"/>
  <c r="CI50" i="1"/>
  <c r="DG50" i="1"/>
  <c r="EK59" i="1"/>
  <c r="Y72" i="1"/>
  <c r="AM72" i="1"/>
  <c r="AY72" i="1"/>
  <c r="BK72" i="1"/>
  <c r="BW72" i="1"/>
  <c r="CI72" i="1"/>
  <c r="DG72" i="1"/>
  <c r="AS77" i="1"/>
  <c r="AA65" i="1"/>
  <c r="W68" i="1"/>
  <c r="AK68" i="1"/>
  <c r="AW68" i="1"/>
  <c r="BI68" i="1"/>
  <c r="CG68" i="1"/>
  <c r="DE68" i="1"/>
  <c r="EJ68" i="1"/>
  <c r="Y68" i="1"/>
  <c r="W82" i="1"/>
  <c r="AI82" i="1"/>
  <c r="AU82" i="1"/>
  <c r="BG82" i="1"/>
  <c r="CE82" i="1"/>
  <c r="CQ82" i="1"/>
  <c r="DO82" i="1"/>
  <c r="Q82" i="1"/>
  <c r="AC82" i="1"/>
  <c r="BA82" i="1"/>
  <c r="BM82" i="1"/>
  <c r="BY82" i="1"/>
  <c r="CK82" i="1"/>
  <c r="AW136" i="1"/>
  <c r="BI136" i="1"/>
  <c r="CG136" i="1"/>
  <c r="DE136" i="1"/>
  <c r="DQ136" i="1"/>
  <c r="BG151" i="1"/>
  <c r="W158" i="1"/>
  <c r="AI158" i="1"/>
  <c r="AU158" i="1"/>
  <c r="BG158" i="1"/>
  <c r="CE158" i="1"/>
  <c r="CQ158" i="1"/>
  <c r="DO158" i="1"/>
  <c r="W168" i="1"/>
  <c r="AI168" i="1"/>
  <c r="BG168" i="1"/>
  <c r="CE168" i="1"/>
  <c r="EK181" i="1"/>
  <c r="AA180" i="1"/>
  <c r="AM180" i="1"/>
  <c r="AY180" i="1"/>
  <c r="BK180" i="1"/>
  <c r="BW180" i="1"/>
  <c r="CI180" i="1"/>
  <c r="DG180" i="1"/>
  <c r="EK183" i="1"/>
  <c r="CK143" i="1"/>
  <c r="CW143" i="1"/>
  <c r="DY143" i="1"/>
  <c r="BI151" i="1"/>
  <c r="CG151" i="1"/>
  <c r="DE151" i="1"/>
  <c r="DQ151" i="1"/>
  <c r="BO173" i="1"/>
  <c r="CM173" i="1"/>
  <c r="EJ173" i="1"/>
  <c r="Y173" i="1"/>
  <c r="BI173" i="1"/>
  <c r="DE173" i="1"/>
  <c r="S187" i="1"/>
  <c r="BO187" i="1"/>
  <c r="EK117" i="1"/>
  <c r="EK122" i="1"/>
  <c r="EK123" i="1"/>
  <c r="EK128" i="1"/>
  <c r="EK129" i="1"/>
  <c r="EK134" i="1"/>
  <c r="O158" i="1"/>
  <c r="AY158" i="1"/>
  <c r="BW158" i="1"/>
  <c r="O198" i="1"/>
  <c r="AA198" i="1"/>
  <c r="AM198" i="1"/>
  <c r="AY198" i="1"/>
  <c r="BK198" i="1"/>
  <c r="BW198" i="1"/>
  <c r="CI198" i="1"/>
  <c r="DG198" i="1"/>
  <c r="DW198" i="1"/>
  <c r="EK236" i="1"/>
  <c r="AO68" i="1"/>
  <c r="BA68" i="1"/>
  <c r="BM68" i="1"/>
  <c r="BY68" i="1"/>
  <c r="CK68" i="1"/>
  <c r="CW68" i="1"/>
  <c r="AI68" i="1"/>
  <c r="S82" i="1"/>
  <c r="BC82" i="1"/>
  <c r="BO82" i="1"/>
  <c r="CM82" i="1"/>
  <c r="EJ82" i="1"/>
  <c r="S136" i="1"/>
  <c r="AE136" i="1"/>
  <c r="AQ136" i="1"/>
  <c r="BC136" i="1"/>
  <c r="BO136" i="1"/>
  <c r="CM136" i="1"/>
  <c r="AY136" i="1"/>
  <c r="BK136" i="1"/>
  <c r="BW136" i="1"/>
  <c r="CI136" i="1"/>
  <c r="DG136" i="1"/>
  <c r="AO136" i="1"/>
  <c r="CQ136" i="1"/>
  <c r="DO136" i="1"/>
  <c r="CG168" i="1"/>
  <c r="DE168" i="1"/>
  <c r="DQ168" i="1"/>
  <c r="DY207" i="1"/>
  <c r="EK213" i="1"/>
  <c r="DS207" i="1"/>
  <c r="DY238" i="1"/>
  <c r="EJ202" i="1"/>
  <c r="BI202" i="1"/>
  <c r="AG207" i="1"/>
  <c r="BQ207" i="1"/>
  <c r="CI207" i="1"/>
  <c r="EK17" i="1"/>
  <c r="AV255" i="1"/>
  <c r="CR255" i="1"/>
  <c r="Y12" i="1"/>
  <c r="W31" i="1"/>
  <c r="AK31" i="1"/>
  <c r="AW31" i="1"/>
  <c r="BI31" i="1"/>
  <c r="CG31" i="1"/>
  <c r="DE31" i="1"/>
  <c r="DQ31" i="1"/>
  <c r="AI38" i="1"/>
  <c r="AU38" i="1"/>
  <c r="BG38" i="1"/>
  <c r="CE38" i="1"/>
  <c r="CQ38" i="1"/>
  <c r="DO38" i="1"/>
  <c r="EK43" i="1"/>
  <c r="AQ42" i="1"/>
  <c r="BC42" i="1"/>
  <c r="BO42" i="1"/>
  <c r="CM42" i="1"/>
  <c r="EJ42" i="1"/>
  <c r="AU50" i="1"/>
  <c r="CE50" i="1"/>
  <c r="O77" i="1"/>
  <c r="W27" i="1"/>
  <c r="AK27" i="1"/>
  <c r="AW27" i="1"/>
  <c r="BI27" i="1"/>
  <c r="CG27" i="1"/>
  <c r="DQ27" i="1"/>
  <c r="AM31" i="1"/>
  <c r="BK31" i="1"/>
  <c r="CI31" i="1"/>
  <c r="DG31" i="1"/>
  <c r="AI31" i="1"/>
  <c r="AU31" i="1"/>
  <c r="BG31" i="1"/>
  <c r="CE31" i="1"/>
  <c r="CQ31" i="1"/>
  <c r="DO31" i="1"/>
  <c r="EK49" i="1"/>
  <c r="AI50" i="1"/>
  <c r="AW50" i="1"/>
  <c r="BI50" i="1"/>
  <c r="CG50" i="1"/>
  <c r="DE50" i="1"/>
  <c r="DQ50" i="1"/>
  <c r="EK60" i="1"/>
  <c r="EK61" i="1"/>
  <c r="BH255" i="1"/>
  <c r="EB255" i="1"/>
  <c r="DV255" i="1"/>
  <c r="Q12" i="1"/>
  <c r="DE27" i="1"/>
  <c r="X255" i="1"/>
  <c r="EK15" i="1"/>
  <c r="BC12" i="1"/>
  <c r="DP255" i="1"/>
  <c r="S12" i="1"/>
  <c r="AI12" i="1"/>
  <c r="AU12" i="1"/>
  <c r="BG12" i="1"/>
  <c r="CE12" i="1"/>
  <c r="CQ12" i="1"/>
  <c r="DO12" i="1"/>
  <c r="EK20" i="1"/>
  <c r="AA12" i="1"/>
  <c r="EK24" i="1"/>
  <c r="EK23" i="1" s="1"/>
  <c r="EK26" i="1"/>
  <c r="EK25" i="1" s="1"/>
  <c r="EK28" i="1"/>
  <c r="AO27" i="1"/>
  <c r="BA27" i="1"/>
  <c r="BM27" i="1"/>
  <c r="BY27" i="1"/>
  <c r="CK27" i="1"/>
  <c r="CW27" i="1"/>
  <c r="Q31" i="1"/>
  <c r="AC31" i="1"/>
  <c r="AQ31" i="1"/>
  <c r="BC31" i="1"/>
  <c r="BO31" i="1"/>
  <c r="CM31" i="1"/>
  <c r="EC31" i="1"/>
  <c r="AM47" i="1"/>
  <c r="AY47" i="1"/>
  <c r="BK47" i="1"/>
  <c r="BW47" i="1"/>
  <c r="CI47" i="1"/>
  <c r="DG47" i="1"/>
  <c r="U47" i="1"/>
  <c r="AI47" i="1"/>
  <c r="AU47" i="1"/>
  <c r="BG47" i="1"/>
  <c r="CE47" i="1"/>
  <c r="CQ47" i="1"/>
  <c r="DO47" i="1"/>
  <c r="O50" i="1"/>
  <c r="AA50" i="1"/>
  <c r="AO50" i="1"/>
  <c r="BM50" i="1"/>
  <c r="BY50" i="1"/>
  <c r="CW50" i="1"/>
  <c r="EK52" i="1"/>
  <c r="BK50" i="1"/>
  <c r="EJ50" i="1"/>
  <c r="EK57" i="1"/>
  <c r="EK58" i="1"/>
  <c r="Q62" i="1"/>
  <c r="AC62" i="1"/>
  <c r="EK69" i="1"/>
  <c r="BZ255" i="1"/>
  <c r="AC12" i="1"/>
  <c r="EK21" i="1"/>
  <c r="AP255" i="1"/>
  <c r="DD255" i="1"/>
  <c r="AQ12" i="1"/>
  <c r="BO12" i="1"/>
  <c r="CM12" i="1"/>
  <c r="BT255" i="1"/>
  <c r="R255" i="1"/>
  <c r="AJ255" i="1"/>
  <c r="CX255" i="1"/>
  <c r="W12" i="1"/>
  <c r="AY12" i="1"/>
  <c r="CI12" i="1"/>
  <c r="DG12" i="1"/>
  <c r="DW12" i="1"/>
  <c r="EK16" i="1"/>
  <c r="EK22" i="1"/>
  <c r="EK40" i="1"/>
  <c r="AC65" i="1"/>
  <c r="BI72" i="1"/>
  <c r="Y27" i="1"/>
  <c r="DW27" i="1"/>
  <c r="EK34" i="1"/>
  <c r="EK46" i="1"/>
  <c r="EK45" i="1" s="1"/>
  <c r="W47" i="1"/>
  <c r="AK47" i="1"/>
  <c r="AW47" i="1"/>
  <c r="BI47" i="1"/>
  <c r="CG47" i="1"/>
  <c r="DE47" i="1"/>
  <c r="DQ47" i="1"/>
  <c r="Q50" i="1"/>
  <c r="AC50" i="1"/>
  <c r="EK53" i="1"/>
  <c r="EK54" i="1"/>
  <c r="DE62" i="1"/>
  <c r="DQ62" i="1"/>
  <c r="CO62" i="1"/>
  <c r="W65" i="1"/>
  <c r="AK65" i="1"/>
  <c r="DE65" i="1"/>
  <c r="U68" i="1"/>
  <c r="O72" i="1"/>
  <c r="AA72" i="1"/>
  <c r="DW72" i="1"/>
  <c r="AK82" i="1"/>
  <c r="AW82" i="1"/>
  <c r="CG82" i="1"/>
  <c r="DE82" i="1"/>
  <c r="DQ82" i="1"/>
  <c r="EK87" i="1"/>
  <c r="Y143" i="1"/>
  <c r="AK143" i="1"/>
  <c r="AW143" i="1"/>
  <c r="BI143" i="1"/>
  <c r="CG143" i="1"/>
  <c r="S168" i="1"/>
  <c r="AE168" i="1"/>
  <c r="AQ168" i="1"/>
  <c r="BC168" i="1"/>
  <c r="BO168" i="1"/>
  <c r="CM168" i="1"/>
  <c r="BG136" i="1"/>
  <c r="CE136" i="1"/>
  <c r="DW173" i="1"/>
  <c r="EK44" i="1"/>
  <c r="EK48" i="1"/>
  <c r="U50" i="1"/>
  <c r="AG50" i="1"/>
  <c r="BQ50" i="1"/>
  <c r="AM68" i="1"/>
  <c r="AY68" i="1"/>
  <c r="BK68" i="1"/>
  <c r="BW68" i="1"/>
  <c r="CI68" i="1"/>
  <c r="DG68" i="1"/>
  <c r="DW68" i="1"/>
  <c r="BE72" i="1"/>
  <c r="BQ72" i="1"/>
  <c r="CO72" i="1"/>
  <c r="Q72" i="1"/>
  <c r="AC72" i="1"/>
  <c r="AQ72" i="1"/>
  <c r="EK79" i="1"/>
  <c r="AQ77" i="1"/>
  <c r="BC77" i="1"/>
  <c r="BO77" i="1"/>
  <c r="CM77" i="1"/>
  <c r="W77" i="1"/>
  <c r="AC136" i="1"/>
  <c r="EK71" i="1"/>
  <c r="EK90" i="1"/>
  <c r="EK120" i="1"/>
  <c r="EK121" i="1"/>
  <c r="DO27" i="1"/>
  <c r="EK32" i="1"/>
  <c r="S31" i="1"/>
  <c r="EG31" i="1"/>
  <c r="EK41" i="1"/>
  <c r="Y50" i="1"/>
  <c r="AK50" i="1"/>
  <c r="BG50" i="1"/>
  <c r="CQ50" i="1"/>
  <c r="EK56" i="1"/>
  <c r="CG72" i="1"/>
  <c r="DE72" i="1"/>
  <c r="DQ72" i="1"/>
  <c r="EK78" i="1"/>
  <c r="AO77" i="1"/>
  <c r="BA77" i="1"/>
  <c r="BM77" i="1"/>
  <c r="BY77" i="1"/>
  <c r="U77" i="1"/>
  <c r="AA82" i="1"/>
  <c r="AM82" i="1"/>
  <c r="AY82" i="1"/>
  <c r="BK82" i="1"/>
  <c r="BW82" i="1"/>
  <c r="CI82" i="1"/>
  <c r="DG82" i="1"/>
  <c r="EK85" i="1"/>
  <c r="EK89" i="1"/>
  <c r="EK91" i="1"/>
  <c r="EK95" i="1"/>
  <c r="EK97" i="1"/>
  <c r="EK98" i="1"/>
  <c r="EK99" i="1"/>
  <c r="EK101" i="1"/>
  <c r="EK102" i="1"/>
  <c r="EK103" i="1"/>
  <c r="EK104" i="1"/>
  <c r="EK109" i="1"/>
  <c r="EK110" i="1"/>
  <c r="Q136" i="1"/>
  <c r="EJ77" i="1"/>
  <c r="EK81" i="1"/>
  <c r="EK105" i="1"/>
  <c r="EK106" i="1"/>
  <c r="EK111" i="1"/>
  <c r="EK112" i="1"/>
  <c r="EK115" i="1"/>
  <c r="EK135" i="1"/>
  <c r="U136" i="1"/>
  <c r="AG136" i="1"/>
  <c r="BE136" i="1"/>
  <c r="BQ136" i="1"/>
  <c r="CO136" i="1"/>
  <c r="EK146" i="1"/>
  <c r="EK148" i="1"/>
  <c r="EK150" i="1"/>
  <c r="EK126" i="1"/>
  <c r="EK127" i="1"/>
  <c r="EK130" i="1"/>
  <c r="W136" i="1"/>
  <c r="AI136" i="1"/>
  <c r="AU136" i="1"/>
  <c r="EK139" i="1"/>
  <c r="Y158" i="1"/>
  <c r="AK158" i="1"/>
  <c r="AW158" i="1"/>
  <c r="BI158" i="1"/>
  <c r="CG158" i="1"/>
  <c r="DE158" i="1"/>
  <c r="DQ158" i="1"/>
  <c r="DW180" i="1"/>
  <c r="EK131" i="1"/>
  <c r="EK141" i="1"/>
  <c r="S143" i="1"/>
  <c r="AE143" i="1"/>
  <c r="AQ143" i="1"/>
  <c r="BC143" i="1"/>
  <c r="BO143" i="1"/>
  <c r="CM143" i="1"/>
  <c r="EJ143" i="1"/>
  <c r="S151" i="1"/>
  <c r="AE151" i="1"/>
  <c r="AQ151" i="1"/>
  <c r="BC151" i="1"/>
  <c r="BO151" i="1"/>
  <c r="CM151" i="1"/>
  <c r="EJ151" i="1"/>
  <c r="EK155" i="1"/>
  <c r="EK154" i="1" s="1"/>
  <c r="EK157" i="1"/>
  <c r="EK156" i="1" s="1"/>
  <c r="AE187" i="1"/>
  <c r="BC187" i="1"/>
  <c r="CM187" i="1"/>
  <c r="EK197" i="1"/>
  <c r="EK196" i="1" s="1"/>
  <c r="U198" i="1"/>
  <c r="AG198" i="1"/>
  <c r="AS198" i="1"/>
  <c r="CW82" i="1"/>
  <c r="DY82" i="1"/>
  <c r="EK118" i="1"/>
  <c r="EK119" i="1"/>
  <c r="EK124" i="1"/>
  <c r="EK125" i="1"/>
  <c r="EK132" i="1"/>
  <c r="O136" i="1"/>
  <c r="AA136" i="1"/>
  <c r="AM136" i="1"/>
  <c r="EK145" i="1"/>
  <c r="DG143" i="1"/>
  <c r="DW143" i="1"/>
  <c r="DW151" i="1"/>
  <c r="Q158" i="1"/>
  <c r="AC158" i="1"/>
  <c r="AO158" i="1"/>
  <c r="BA158" i="1"/>
  <c r="BM158" i="1"/>
  <c r="BY158" i="1"/>
  <c r="CK158" i="1"/>
  <c r="CW158" i="1"/>
  <c r="DY158" i="1"/>
  <c r="EK170" i="1"/>
  <c r="AG168" i="1"/>
  <c r="EK171" i="1"/>
  <c r="W173" i="1"/>
  <c r="AI173" i="1"/>
  <c r="Q173" i="1"/>
  <c r="AC173" i="1"/>
  <c r="AO173" i="1"/>
  <c r="BA173" i="1"/>
  <c r="BM173" i="1"/>
  <c r="BY173" i="1"/>
  <c r="CK173" i="1"/>
  <c r="CW173" i="1"/>
  <c r="DY173" i="1"/>
  <c r="EK107" i="1"/>
  <c r="EK108" i="1"/>
  <c r="EK113" i="1"/>
  <c r="EK114" i="1"/>
  <c r="EK133" i="1"/>
  <c r="BA136" i="1"/>
  <c r="BM136" i="1"/>
  <c r="BY136" i="1"/>
  <c r="CK136" i="1"/>
  <c r="CW136" i="1"/>
  <c r="DY136" i="1"/>
  <c r="Y136" i="1"/>
  <c r="AK136" i="1"/>
  <c r="EK140" i="1"/>
  <c r="DW136" i="1"/>
  <c r="EK142" i="1"/>
  <c r="AI151" i="1"/>
  <c r="AC151" i="1"/>
  <c r="BM151" i="1"/>
  <c r="CW151" i="1"/>
  <c r="DY151" i="1"/>
  <c r="EK161" i="1"/>
  <c r="EJ158" i="1"/>
  <c r="AW173" i="1"/>
  <c r="DQ173" i="1"/>
  <c r="U180" i="1"/>
  <c r="AG180" i="1"/>
  <c r="AS180" i="1"/>
  <c r="BE180" i="1"/>
  <c r="BQ180" i="1"/>
  <c r="CO180" i="1"/>
  <c r="EK182" i="1"/>
  <c r="EK184" i="1"/>
  <c r="EK186" i="1"/>
  <c r="EK189" i="1"/>
  <c r="W187" i="1"/>
  <c r="AI187" i="1"/>
  <c r="EK193" i="1"/>
  <c r="AT207" i="1"/>
  <c r="EK209" i="1"/>
  <c r="AS207" i="1"/>
  <c r="BE207" i="1"/>
  <c r="CO207" i="1"/>
  <c r="EK215" i="1"/>
  <c r="EK221" i="1"/>
  <c r="AA207" i="1"/>
  <c r="AM207" i="1"/>
  <c r="BK207" i="1"/>
  <c r="BW207" i="1"/>
  <c r="DG207" i="1"/>
  <c r="EJ207" i="1"/>
  <c r="EK227" i="1"/>
  <c r="EK233" i="1"/>
  <c r="EK239" i="1"/>
  <c r="AA238" i="1"/>
  <c r="AM238" i="1"/>
  <c r="AY238" i="1"/>
  <c r="BK238" i="1"/>
  <c r="BW238" i="1"/>
  <c r="CI238" i="1"/>
  <c r="DG238" i="1"/>
  <c r="DW238" i="1"/>
  <c r="EK241" i="1"/>
  <c r="EK243" i="1"/>
  <c r="EK245" i="1"/>
  <c r="EK247" i="1"/>
  <c r="EK249" i="1"/>
  <c r="EK251" i="1"/>
  <c r="EK253" i="1"/>
  <c r="AC168" i="1"/>
  <c r="AO168" i="1"/>
  <c r="BA168" i="1"/>
  <c r="BM168" i="1"/>
  <c r="BY168" i="1"/>
  <c r="CK168" i="1"/>
  <c r="CW168" i="1"/>
  <c r="DY168" i="1"/>
  <c r="AU168" i="1"/>
  <c r="U173" i="1"/>
  <c r="AG173" i="1"/>
  <c r="AS173" i="1"/>
  <c r="BE173" i="1"/>
  <c r="BQ173" i="1"/>
  <c r="CO173" i="1"/>
  <c r="EK175" i="1"/>
  <c r="EK177" i="1"/>
  <c r="EK179" i="1"/>
  <c r="W180" i="1"/>
  <c r="AI180" i="1"/>
  <c r="AU180" i="1"/>
  <c r="BG180" i="1"/>
  <c r="CE180" i="1"/>
  <c r="CQ180" i="1"/>
  <c r="DO180" i="1"/>
  <c r="Q180" i="1"/>
  <c r="AC180" i="1"/>
  <c r="AO180" i="1"/>
  <c r="BA180" i="1"/>
  <c r="BM180" i="1"/>
  <c r="BY180" i="1"/>
  <c r="CK180" i="1"/>
  <c r="CW180" i="1"/>
  <c r="DY180" i="1"/>
  <c r="EK188" i="1"/>
  <c r="AG187" i="1"/>
  <c r="AS187" i="1"/>
  <c r="BE187" i="1"/>
  <c r="BQ187" i="1"/>
  <c r="CO187" i="1"/>
  <c r="EK194" i="1"/>
  <c r="EK199" i="1"/>
  <c r="EK216" i="1"/>
  <c r="BC207" i="1"/>
  <c r="BO207" i="1"/>
  <c r="CM207" i="1"/>
  <c r="EK222" i="1"/>
  <c r="BE198" i="1"/>
  <c r="BQ198" i="1"/>
  <c r="CO198" i="1"/>
  <c r="U202" i="1"/>
  <c r="AG202" i="1"/>
  <c r="AS202" i="1"/>
  <c r="BE202" i="1"/>
  <c r="BQ202" i="1"/>
  <c r="CO202" i="1"/>
  <c r="EK218" i="1"/>
  <c r="AU220" i="1"/>
  <c r="AU207" i="1" s="1"/>
  <c r="EK224" i="1"/>
  <c r="EK230" i="1"/>
  <c r="EK240" i="1"/>
  <c r="EK185" i="1"/>
  <c r="EK191" i="1"/>
  <c r="AC202" i="1"/>
  <c r="AO202" i="1"/>
  <c r="BA202" i="1"/>
  <c r="BM202" i="1"/>
  <c r="BY202" i="1"/>
  <c r="CK202" i="1"/>
  <c r="CW202" i="1"/>
  <c r="DY202" i="1"/>
  <c r="EK211" i="1"/>
  <c r="EK214" i="1"/>
  <c r="EK237" i="1"/>
  <c r="W238" i="1"/>
  <c r="AI238" i="1"/>
  <c r="AU238" i="1"/>
  <c r="BG238" i="1"/>
  <c r="CE238" i="1"/>
  <c r="CQ238" i="1"/>
  <c r="DO238" i="1"/>
  <c r="S180" i="1"/>
  <c r="AE180" i="1"/>
  <c r="AQ180" i="1"/>
  <c r="BC180" i="1"/>
  <c r="BO180" i="1"/>
  <c r="CM180" i="1"/>
  <c r="EJ180" i="1"/>
  <c r="DY187" i="1"/>
  <c r="EK190" i="1"/>
  <c r="EK192" i="1"/>
  <c r="AK202" i="1"/>
  <c r="AW202" i="1"/>
  <c r="CG202" i="1"/>
  <c r="DE202" i="1"/>
  <c r="DQ202" i="1"/>
  <c r="EK206" i="1"/>
  <c r="Y207" i="1"/>
  <c r="AK207" i="1"/>
  <c r="AW207" i="1"/>
  <c r="BI207" i="1"/>
  <c r="CG207" i="1"/>
  <c r="DE207" i="1"/>
  <c r="DQ207" i="1"/>
  <c r="EG207" i="1"/>
  <c r="EG255" i="1" s="1"/>
  <c r="EK231" i="1"/>
  <c r="EK232" i="1"/>
  <c r="EJ238" i="1"/>
  <c r="EK47" i="1"/>
  <c r="EK19" i="1"/>
  <c r="EK14" i="1"/>
  <c r="EK35" i="1"/>
  <c r="EK39" i="1"/>
  <c r="P255" i="1"/>
  <c r="V255" i="1"/>
  <c r="AB255" i="1"/>
  <c r="AH255" i="1"/>
  <c r="AN255" i="1"/>
  <c r="BF255" i="1"/>
  <c r="BL255" i="1"/>
  <c r="BR255" i="1"/>
  <c r="BX255" i="1"/>
  <c r="CD255" i="1"/>
  <c r="CJ255" i="1"/>
  <c r="CP255" i="1"/>
  <c r="CV255" i="1"/>
  <c r="DB255" i="1"/>
  <c r="DH255" i="1"/>
  <c r="DN255" i="1"/>
  <c r="DT255" i="1"/>
  <c r="DZ255" i="1"/>
  <c r="EF255" i="1"/>
  <c r="W38" i="1"/>
  <c r="AO38" i="1"/>
  <c r="BA38" i="1"/>
  <c r="BM38" i="1"/>
  <c r="BY38" i="1"/>
  <c r="CK38" i="1"/>
  <c r="CW38" i="1"/>
  <c r="EC50" i="1"/>
  <c r="EK63" i="1"/>
  <c r="DY62" i="1"/>
  <c r="Q68" i="1"/>
  <c r="EE68" i="1"/>
  <c r="EE255" i="1" s="1"/>
  <c r="EK74" i="1"/>
  <c r="Q77" i="1"/>
  <c r="AC77" i="1"/>
  <c r="EK80" i="1"/>
  <c r="U82" i="1"/>
  <c r="AG82" i="1"/>
  <c r="AS82" i="1"/>
  <c r="BE82" i="1"/>
  <c r="BQ82" i="1"/>
  <c r="CO82" i="1"/>
  <c r="EK83" i="1"/>
  <c r="EK88" i="1"/>
  <c r="EK92" i="1"/>
  <c r="EK13" i="1"/>
  <c r="DU255" i="1"/>
  <c r="EK33" i="1"/>
  <c r="EK84" i="1"/>
  <c r="O82" i="1"/>
  <c r="EK37" i="1"/>
  <c r="EK36" i="1" s="1"/>
  <c r="S38" i="1"/>
  <c r="AK38" i="1"/>
  <c r="AW38" i="1"/>
  <c r="BI38" i="1"/>
  <c r="CG38" i="1"/>
  <c r="DE38" i="1"/>
  <c r="DQ38" i="1"/>
  <c r="S68" i="1"/>
  <c r="O68" i="1"/>
  <c r="AA68" i="1"/>
  <c r="DY68" i="1"/>
  <c r="EK86" i="1"/>
  <c r="O23" i="1"/>
  <c r="EK30" i="1"/>
  <c r="EK51" i="1"/>
  <c r="N255" i="1"/>
  <c r="T255" i="1"/>
  <c r="Z255" i="1"/>
  <c r="AF255" i="1"/>
  <c r="AL255" i="1"/>
  <c r="AR255" i="1"/>
  <c r="AX255" i="1"/>
  <c r="BD255" i="1"/>
  <c r="BJ255" i="1"/>
  <c r="BP255" i="1"/>
  <c r="BV255" i="1"/>
  <c r="CB255" i="1"/>
  <c r="CH255" i="1"/>
  <c r="CN255" i="1"/>
  <c r="CT255" i="1"/>
  <c r="CZ255" i="1"/>
  <c r="DF255" i="1"/>
  <c r="DL255" i="1"/>
  <c r="DR255" i="1"/>
  <c r="DX255" i="1"/>
  <c r="ED255" i="1"/>
  <c r="O38" i="1"/>
  <c r="AA38" i="1"/>
  <c r="AG38" i="1"/>
  <c r="AS38" i="1"/>
  <c r="BE38" i="1"/>
  <c r="BQ38" i="1"/>
  <c r="CO38" i="1"/>
  <c r="DY38" i="1"/>
  <c r="O47" i="1"/>
  <c r="AQ50" i="1"/>
  <c r="BC50" i="1"/>
  <c r="BO50" i="1"/>
  <c r="CM50" i="1"/>
  <c r="DW50" i="1"/>
  <c r="O65" i="1"/>
  <c r="EK66" i="1"/>
  <c r="EK65" i="1" s="1"/>
  <c r="DY65" i="1"/>
  <c r="AG68" i="1"/>
  <c r="AS68" i="1"/>
  <c r="BE68" i="1"/>
  <c r="BQ68" i="1"/>
  <c r="CO68" i="1"/>
  <c r="BA73" i="1"/>
  <c r="BA72" i="1" s="1"/>
  <c r="EJ73" i="1"/>
  <c r="EJ72" i="1" s="1"/>
  <c r="AZ72" i="1"/>
  <c r="AZ255" i="1" s="1"/>
  <c r="EK70" i="1"/>
  <c r="EK76" i="1"/>
  <c r="EK75" i="1" s="1"/>
  <c r="CK77" i="1"/>
  <c r="CW77" i="1"/>
  <c r="AI77" i="1"/>
  <c r="AU77" i="1"/>
  <c r="BG77" i="1"/>
  <c r="CE77" i="1"/>
  <c r="CQ77" i="1"/>
  <c r="DO77" i="1"/>
  <c r="EK93" i="1"/>
  <c r="EK144" i="1"/>
  <c r="EK159" i="1"/>
  <c r="DW158" i="1"/>
  <c r="EK163" i="1"/>
  <c r="EK162" i="1" s="1"/>
  <c r="EK167" i="1"/>
  <c r="EK166" i="1" s="1"/>
  <c r="EK116" i="1"/>
  <c r="EJ138" i="1"/>
  <c r="EK96" i="1"/>
  <c r="EJ137" i="1"/>
  <c r="AS138" i="1"/>
  <c r="EK138" i="1" s="1"/>
  <c r="EK152" i="1"/>
  <c r="EK169" i="1"/>
  <c r="Q168" i="1"/>
  <c r="EK137" i="1"/>
  <c r="EK153" i="1"/>
  <c r="S156" i="1"/>
  <c r="EK165" i="1"/>
  <c r="EK164" i="1" s="1"/>
  <c r="CQ143" i="1"/>
  <c r="DO143" i="1"/>
  <c r="DS82" i="1"/>
  <c r="DS255" i="1" s="1"/>
  <c r="EK147" i="1"/>
  <c r="O151" i="1"/>
  <c r="AA151" i="1"/>
  <c r="AM151" i="1"/>
  <c r="AY151" i="1"/>
  <c r="BK151" i="1"/>
  <c r="BK255" i="1" s="1"/>
  <c r="BW151" i="1"/>
  <c r="CI151" i="1"/>
  <c r="CI255" i="1" s="1"/>
  <c r="DG151" i="1"/>
  <c r="S158" i="1"/>
  <c r="AE158" i="1"/>
  <c r="AQ158" i="1"/>
  <c r="BC158" i="1"/>
  <c r="BO158" i="1"/>
  <c r="CM158" i="1"/>
  <c r="EK172" i="1"/>
  <c r="O173" i="1"/>
  <c r="O180" i="1"/>
  <c r="U187" i="1"/>
  <c r="EJ187" i="1"/>
  <c r="U196" i="1"/>
  <c r="Q202" i="1"/>
  <c r="EK204" i="1"/>
  <c r="EK212" i="1"/>
  <c r="EA207" i="1"/>
  <c r="EA255" i="1" s="1"/>
  <c r="W207" i="1"/>
  <c r="AI207" i="1"/>
  <c r="BG207" i="1"/>
  <c r="CE207" i="1"/>
  <c r="CQ207" i="1"/>
  <c r="DO207" i="1"/>
  <c r="EC207" i="1"/>
  <c r="EK226" i="1"/>
  <c r="AT168" i="1"/>
  <c r="Q187" i="1"/>
  <c r="U207" i="1"/>
  <c r="EK217" i="1"/>
  <c r="EJ172" i="1"/>
  <c r="EJ168" i="1" s="1"/>
  <c r="EK195" i="1"/>
  <c r="EK201" i="1"/>
  <c r="Q198" i="1"/>
  <c r="EK200" i="1"/>
  <c r="EK203" i="1"/>
  <c r="EK208" i="1"/>
  <c r="Q207" i="1"/>
  <c r="AC207" i="1"/>
  <c r="AO207" i="1"/>
  <c r="BA207" i="1"/>
  <c r="BM207" i="1"/>
  <c r="BY207" i="1"/>
  <c r="CK207" i="1"/>
  <c r="CW207" i="1"/>
  <c r="EK205" i="1"/>
  <c r="EK210" i="1"/>
  <c r="DW207" i="1"/>
  <c r="EK219" i="1"/>
  <c r="S207" i="1"/>
  <c r="AE207" i="1"/>
  <c r="AQ207" i="1"/>
  <c r="EK225" i="1"/>
  <c r="O238" i="1"/>
  <c r="EK62" i="1" l="1"/>
  <c r="EK50" i="1"/>
  <c r="EK68" i="1"/>
  <c r="EK77" i="1"/>
  <c r="EK158" i="1"/>
  <c r="W255" i="1"/>
  <c r="EK220" i="1"/>
  <c r="EK207" i="1" s="1"/>
  <c r="AT255" i="1"/>
  <c r="CE255" i="1"/>
  <c r="DG255" i="1"/>
  <c r="AM255" i="1"/>
  <c r="EK31" i="1"/>
  <c r="EK180" i="1"/>
  <c r="AY255" i="1"/>
  <c r="AI255" i="1"/>
  <c r="EK173" i="1"/>
  <c r="BO255" i="1"/>
  <c r="DW255" i="1"/>
  <c r="BC255" i="1"/>
  <c r="BG255" i="1"/>
  <c r="BW255" i="1"/>
  <c r="EK151" i="1"/>
  <c r="EK73" i="1"/>
  <c r="EK72" i="1" s="1"/>
  <c r="EK42" i="1"/>
  <c r="EK198" i="1"/>
  <c r="EJ136" i="1"/>
  <c r="EJ255" i="1" s="1"/>
  <c r="BM255" i="1"/>
  <c r="Q255" i="1"/>
  <c r="AU255" i="1"/>
  <c r="AC255" i="1"/>
  <c r="Y255" i="1"/>
  <c r="AQ255" i="1"/>
  <c r="O255" i="1"/>
  <c r="EC255" i="1"/>
  <c r="AE255" i="1"/>
  <c r="EK187" i="1"/>
  <c r="CM255" i="1"/>
  <c r="CQ255" i="1"/>
  <c r="DO255" i="1"/>
  <c r="CW255" i="1"/>
  <c r="S255" i="1"/>
  <c r="EK238" i="1"/>
  <c r="DY255" i="1"/>
  <c r="U255" i="1"/>
  <c r="BA255" i="1"/>
  <c r="BY255" i="1"/>
  <c r="DQ255" i="1"/>
  <c r="AW255" i="1"/>
  <c r="BE255" i="1"/>
  <c r="DE255" i="1"/>
  <c r="AK255" i="1"/>
  <c r="EK143" i="1"/>
  <c r="EK202" i="1"/>
  <c r="EK168" i="1"/>
  <c r="AS136" i="1"/>
  <c r="AS255" i="1" s="1"/>
  <c r="EK38" i="1"/>
  <c r="CG255" i="1"/>
  <c r="AA255" i="1"/>
  <c r="EK82" i="1"/>
  <c r="AG255" i="1"/>
  <c r="EK136" i="1"/>
  <c r="EK12" i="1"/>
  <c r="EK27" i="1"/>
  <c r="CK255" i="1"/>
  <c r="BQ255" i="1"/>
  <c r="BI255" i="1"/>
  <c r="AO255" i="1"/>
  <c r="CO255" i="1"/>
  <c r="EK255" i="1" l="1"/>
</calcChain>
</file>

<file path=xl/comments1.xml><?xml version="1.0" encoding="utf-8"?>
<comments xmlns="http://schemas.openxmlformats.org/spreadsheetml/2006/main">
  <authors>
    <author>Михайлова Татьяна Витальевна</author>
  </authors>
  <commentList>
    <comment ref="DR77" authorId="0">
      <text>
        <r>
          <rPr>
            <b/>
            <sz val="9"/>
            <color indexed="81"/>
            <rFont val="Tahoma"/>
            <family val="2"/>
            <charset val="204"/>
          </rPr>
          <t>под кол-во пациентов данных МО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<sst xmlns="http://schemas.openxmlformats.org/spreadsheetml/2006/main" count="757" uniqueCount="630">
  <si>
    <t>к Решению Комиссии   по разработке ТП ОМС от 31.01.2024 №1</t>
  </si>
  <si>
    <t>Объемы медицинской помощи за счет средств ОМС в  условиях   дневного стационара при поликлинике  в разрезе  клинико-статистических групп заболеваний  на 2024 год</t>
  </si>
  <si>
    <t>Код профиля</t>
  </si>
  <si>
    <t>№</t>
  </si>
  <si>
    <t>Код КСГ 2023</t>
  </si>
  <si>
    <t>КПГ / КСГ</t>
  </si>
  <si>
    <t>базовая ставка на 2024  (было 15 030)</t>
  </si>
  <si>
    <t>коэффициент относительной затратоемкости с 01.01.2024</t>
  </si>
  <si>
    <t>Дзп 
(доля заработной платы) с 01.01.2024</t>
  </si>
  <si>
    <t>коэффициент специфики с 01.01.2024</t>
  </si>
  <si>
    <t>районный коэффициент</t>
  </si>
  <si>
    <t>КГБУЗ "Краевая клиническая больница" имени профессора С.И. Сергеева МЗ Хабаровского края</t>
  </si>
  <si>
    <t>КГБУЗ "Детская краевая клиническая больница" имени А.К. Пиотровича МЗ Хабаровского края</t>
  </si>
  <si>
    <t>КГБУЗ "Краевой клинический центр онкологии" МЗ Хабаровского края</t>
  </si>
  <si>
    <t>КГБУЗ «Перинатальный центр» им.проф. Г.С.Постола МЗ ХК</t>
  </si>
  <si>
    <t>КГБУЗ "Краевой кожно-венерологический диспансер" МЗ ХК  (ККВД)</t>
  </si>
  <si>
    <t>«Хабаровский филиал ФГАУ "Национальный медицинский исследовательский центр "МНТК"Микрохирургия глаза" имени академика С.Н. Федорова МЗРФ»</t>
  </si>
  <si>
    <t>ЧУЗ "Клиническая больница "РЖД-Медицина" г. Хабаровск</t>
  </si>
  <si>
    <t>КГБУЗ "Городская клиническая больница" имени профессора А.М. Войно-Ясенецкого МЗ ХК</t>
  </si>
  <si>
    <t>КГБУЗ "Краевой клинический центр онкологии"  МЗХК г. Комсомольск</t>
  </si>
  <si>
    <t>ЧУЗ "Клиническая больница "РЖД-Медицина" г. Комсомольск</t>
  </si>
  <si>
    <t>КГБУЗ КДЦ "ВИВЕЯ"</t>
  </si>
  <si>
    <t>КГБУЗ "Детская городская клиническая больница имени В.М. Истомина" МЗ ХК</t>
  </si>
  <si>
    <t>КГБУЗ "Детская городская клиническая больница N 9" МЗ Хабаровского края</t>
  </si>
  <si>
    <t>КГБУЗ "Родильный дом" им. Венцовых МЗ ХК</t>
  </si>
  <si>
    <t xml:space="preserve">КГБУЗ "Клинико-диагностический центр" МЗ Хабаровского края </t>
  </si>
  <si>
    <t>КГБУЗ "Городская  клиническая поликлиника № 3" МЗ Хабаровского края</t>
  </si>
  <si>
    <t>КГБУЗ "Городская поликлиника № 5" МЗ Хабаровского края</t>
  </si>
  <si>
    <t>КГБУЗ "Городская поликлиника Железнодорожного района" МЗ ХК</t>
  </si>
  <si>
    <t>КГБУЗ "Городская поликлиника № 8" МЗ Хабаровского края</t>
  </si>
  <si>
    <t>КГБУЗ "Городская поликлиника № 11" МЗ Хабаровского края</t>
  </si>
  <si>
    <t>КГБУЗ "Городская поликлиника № 15" МЗ Хабаровского края</t>
  </si>
  <si>
    <t>КГБУЗ "Городская поликлиника № 16" МЗ Хабаровского края</t>
  </si>
  <si>
    <t>КГБУЗ "Детская городская поликлиника № 1" МЗ Хабаровского края</t>
  </si>
  <si>
    <t>КГБУЗ "Детская городская   поликлиника № 3" МЗ Хабаровского края</t>
  </si>
  <si>
    <t>КГБУЗ "Детская городская   поликлиника № 17" МЗ Хабаровского края</t>
  </si>
  <si>
    <t>КГБУЗ "Детская городская   поликлиника № 24" МЗ Хабаровского края</t>
  </si>
  <si>
    <t>ГБОУ ВПО "ДВГМУ" МЗиСР РФ</t>
  </si>
  <si>
    <t>Хабаровская поликлиника ФГБУЗ "Дальневосточный окружной медицинский центр ФМБА" (ДВОМЦ)</t>
  </si>
  <si>
    <t>КГБУЗ "Бикинская центральная районная больница" МЗ Хабаровского края</t>
  </si>
  <si>
    <t>КГБУЗ "Вяземская районная больница" МЗ Хабаровского края</t>
  </si>
  <si>
    <t>КГБУЗ "Хабаровская районная больница"МЗХК</t>
  </si>
  <si>
    <t>КГБУЗ "Князе-Волконская районная больница" министерства здравоохранения Хабаровского края</t>
  </si>
  <si>
    <t>КГБУЗ "Троицкая центральная районная больница" министерства здравоохранения Хабаровского края</t>
  </si>
  <si>
    <t>КГБУЗ "Районная больница района имени Лазо" МЗ Хабаровского края</t>
  </si>
  <si>
    <t>КГБУЗ "Городская больница" имени М.И. Шевчук МЗ ХК</t>
  </si>
  <si>
    <t>КГБУЗ "Городская больница" имени А.В. Шульмана МЗ ХК</t>
  </si>
  <si>
    <t>КГБУЗ "Городская больница N 7" МЗ ХК</t>
  </si>
  <si>
    <t>КГБУЗ "Детская городская больница" МЗ ХК</t>
  </si>
  <si>
    <t>КГБУЗ "Родильный дом  № 3" МЗ Хабаровского края</t>
  </si>
  <si>
    <t>КГБУЗ "Городская поликлиника № 9" МЗ Хабаровского края</t>
  </si>
  <si>
    <t>Федеральное государственное бюджетное УЗ "Медико-санитарная часть N 99 ФМБА России"</t>
  </si>
  <si>
    <t>КГБУЗ "Ванинская центральная районная больница" министерства здравоохранения Хабаровского края</t>
  </si>
  <si>
    <t>КГБУЗ "Верхнебуреинская центральная районная больница" МЗ Хабаровского края</t>
  </si>
  <si>
    <t>КГБУЗ "Комсомольская межрайонная больница" МЗ Хабаровского края</t>
  </si>
  <si>
    <t>КГБУЗ "Николаевская-на-Амуре центральная районная больница" МЗ Хабаровского края</t>
  </si>
  <si>
    <t>КГБУЗ "Советско-Гаванская центральная районная больница" МЗ Хабаровского края</t>
  </si>
  <si>
    <t>КГБУЗ "Солнечная районная больница" МЗХК</t>
  </si>
  <si>
    <t>Ванинская больница ФГБУЗ "ДВОМЦ Федерального медико-биологического агенства России"</t>
  </si>
  <si>
    <t>КГБУЗ "Ульчская районная больница"</t>
  </si>
  <si>
    <t>КГБУЗ "Тугуро-Чумиканская районная больница"МЗ Хабаровского края</t>
  </si>
  <si>
    <t>КГБУЗ "Аяно-Майская центральная районная больница" МЗ Хабаровского края</t>
  </si>
  <si>
    <t>КГБУЗ "Охотская центральная районная больница" МЗ Хабаровского края</t>
  </si>
  <si>
    <t>КГБУЗ "ЦПБСИЗ" МЗ ХК (СПИД)</t>
  </si>
  <si>
    <t>Белый клен</t>
  </si>
  <si>
    <t>ООО "Эверест" 
(г. Липецк)</t>
  </si>
  <si>
    <t>ООО "Стоматологический госпиталь"</t>
  </si>
  <si>
    <t>ООО "Хабаровский центр хирургии глаза"</t>
  </si>
  <si>
    <t>КГБУЗ "Клинический центр восстановительной медицины и реабилитации" МЗХК</t>
  </si>
  <si>
    <t>ООО "Альтернатива" г.Комсомольск</t>
  </si>
  <si>
    <t>ООО "Центр ЭКО" Хабаровск</t>
  </si>
  <si>
    <t>ООО "Нейроклиника" Хабаровск</t>
  </si>
  <si>
    <t>ООО "ЦИЭР Эмбрилайф" г.С-П</t>
  </si>
  <si>
    <t>ООО "Дент-Арт-Восток"</t>
  </si>
  <si>
    <t>Всего</t>
  </si>
  <si>
    <t>0352001</t>
  </si>
  <si>
    <t>0252001</t>
  </si>
  <si>
    <t>0351001</t>
  </si>
  <si>
    <t>0252002</t>
  </si>
  <si>
    <t>0351002</t>
  </si>
  <si>
    <t>0353001</t>
  </si>
  <si>
    <t>4346001</t>
  </si>
  <si>
    <t>2141010</t>
  </si>
  <si>
    <t>4346004</t>
  </si>
  <si>
    <t>0301001</t>
  </si>
  <si>
    <t>2241001</t>
  </si>
  <si>
    <t>2241009</t>
  </si>
  <si>
    <t>2148004</t>
  </si>
  <si>
    <t>2101006</t>
  </si>
  <si>
    <t>2101003</t>
  </si>
  <si>
    <t>2141005</t>
  </si>
  <si>
    <t>2101007</t>
  </si>
  <si>
    <t>2101008</t>
  </si>
  <si>
    <t>2101011</t>
  </si>
  <si>
    <t>2101015</t>
  </si>
  <si>
    <t>2101016</t>
  </si>
  <si>
    <t>2201001</t>
  </si>
  <si>
    <t>2201003</t>
  </si>
  <si>
    <t>2201017</t>
  </si>
  <si>
    <t>2201024</t>
  </si>
  <si>
    <t>2107803</t>
  </si>
  <si>
    <t>6341001</t>
  </si>
  <si>
    <t>1343001</t>
  </si>
  <si>
    <t>1343002</t>
  </si>
  <si>
    <t>1340004</t>
  </si>
  <si>
    <t>1343005</t>
  </si>
  <si>
    <t>1340011</t>
  </si>
  <si>
    <t>1343303</t>
  </si>
  <si>
    <t>3141002</t>
  </si>
  <si>
    <t>3141004</t>
  </si>
  <si>
    <t>3141007</t>
  </si>
  <si>
    <t>3241001</t>
  </si>
  <si>
    <t>3148002</t>
  </si>
  <si>
    <t>3101009</t>
  </si>
  <si>
    <t>3131001</t>
  </si>
  <si>
    <t>1340006</t>
  </si>
  <si>
    <t>1343008</t>
  </si>
  <si>
    <t>1340013</t>
  </si>
  <si>
    <t>1340010</t>
  </si>
  <si>
    <t>1340007</t>
  </si>
  <si>
    <t>1343004</t>
  </si>
  <si>
    <t>6349008</t>
  </si>
  <si>
    <t>1343171</t>
  </si>
  <si>
    <t>1340003</t>
  </si>
  <si>
    <t>1340001</t>
  </si>
  <si>
    <t>1340012</t>
  </si>
  <si>
    <t>0352002</t>
  </si>
  <si>
    <t>2138204</t>
  </si>
  <si>
    <t>2138243</t>
  </si>
  <si>
    <t>2107176</t>
  </si>
  <si>
    <t>2138237</t>
  </si>
  <si>
    <t>0301003</t>
  </si>
  <si>
    <t>3138223</t>
  </si>
  <si>
    <t>2138244</t>
  </si>
  <si>
    <t>2138248</t>
  </si>
  <si>
    <t>2138253</t>
  </si>
  <si>
    <t>2301194</t>
  </si>
  <si>
    <t>кол-во законченных случаев</t>
  </si>
  <si>
    <t>стоимость</t>
  </si>
  <si>
    <t>ds01</t>
  </si>
  <si>
    <t>Акушерское дело</t>
  </si>
  <si>
    <t>ds02</t>
  </si>
  <si>
    <t>Акушерство и гинекология</t>
  </si>
  <si>
    <t>ds02.001</t>
  </si>
  <si>
    <t>Осложнения беременности, родов, послеродового периода</t>
  </si>
  <si>
    <t>ds02.002</t>
  </si>
  <si>
    <t>Болезни женских половых органов</t>
  </si>
  <si>
    <t>ds02.003</t>
  </si>
  <si>
    <t>Операции на женских половых органах (уровень 1)</t>
  </si>
  <si>
    <t>ds02.004</t>
  </si>
  <si>
    <t>Операции на женских половых органах (уровень 2)</t>
  </si>
  <si>
    <t>ds02.006</t>
  </si>
  <si>
    <t>Искусственное прерывание беременности (аборт)</t>
  </si>
  <si>
    <t>ds02.007</t>
  </si>
  <si>
    <t>Аборт медикаментозный</t>
  </si>
  <si>
    <t>ds02.008</t>
  </si>
  <si>
    <t>Экстракорпоральное оплодотворение (уровень 1) 5.6.</t>
  </si>
  <si>
    <t>ds02.009</t>
  </si>
  <si>
    <t>Экстракорпоральное оплодотворение (уровень 2) 5.4.; 5.5.</t>
  </si>
  <si>
    <t>ds02.010</t>
  </si>
  <si>
    <t>Экстракорпоральное оплодотворение (уровень 3) 5.2.; 5.3.</t>
  </si>
  <si>
    <t>ds02.011</t>
  </si>
  <si>
    <t>Экстракорпоральное оплодотворение (уровень 4)  5.1.</t>
  </si>
  <si>
    <t>ds03</t>
  </si>
  <si>
    <t>Аллергология и иммунология</t>
  </si>
  <si>
    <t>ds03.001</t>
  </si>
  <si>
    <t>Нарушения с вовлечением иммунного механизма</t>
  </si>
  <si>
    <t>ds04</t>
  </si>
  <si>
    <t>Гастроэнтерология</t>
  </si>
  <si>
    <t>ds04.001</t>
  </si>
  <si>
    <t>Болезни органов пищеварения, взрослые</t>
  </si>
  <si>
    <t>ds05</t>
  </si>
  <si>
    <t>Гематология</t>
  </si>
  <si>
    <t>ds05.001</t>
  </si>
  <si>
    <t>Болезни крови (уровень 1)</t>
  </si>
  <si>
    <t>ds05.002</t>
  </si>
  <si>
    <t>Болезни крови (уровень 2)</t>
  </si>
  <si>
    <t>ds05.005</t>
  </si>
  <si>
    <t>Лекарственная терапия при доброкачественных заболеваниях крови и пузырном заносе</t>
  </si>
  <si>
    <t>ds06</t>
  </si>
  <si>
    <t>Дерматовенерология</t>
  </si>
  <si>
    <t>ds06.002</t>
  </si>
  <si>
    <t>Лечение дерматозов с применением наружной терапии</t>
  </si>
  <si>
    <t>ds06.003</t>
  </si>
  <si>
    <t>Лечение дерматозов с применением наружной терапии, физиотерапии, плазмафереза</t>
  </si>
  <si>
    <t>ds06.004</t>
  </si>
  <si>
    <t>Лечение дерматозов с применением наружной и системной терапии</t>
  </si>
  <si>
    <t>ds06.005</t>
  </si>
  <si>
    <t>Лечение дерматозов с применением наружной терапии и фототерапии</t>
  </si>
  <si>
    <t>ds07</t>
  </si>
  <si>
    <t>Детская кардиология</t>
  </si>
  <si>
    <t>ds07.001</t>
  </si>
  <si>
    <t>Болезни системы кровообращения, дети</t>
  </si>
  <si>
    <t>ds08</t>
  </si>
  <si>
    <t>Детская онкология</t>
  </si>
  <si>
    <t>ds08.001</t>
  </si>
  <si>
    <t>Лекарственная терапия при ЗНО других локализаций (кроме лимфоидной и кроветворной тканей), дети</t>
  </si>
  <si>
    <t>ds08.002</t>
  </si>
  <si>
    <t>Лекарственная терапия при остром лейкозе, дети</t>
  </si>
  <si>
    <t>ds08.003</t>
  </si>
  <si>
    <t>Лекарственная терапия при других злокачественных новообразованиях лимфоидной и кроветворной тканей, дети</t>
  </si>
  <si>
    <t>ds09</t>
  </si>
  <si>
    <t>Детская урология-андрология</t>
  </si>
  <si>
    <t>ds09.001</t>
  </si>
  <si>
    <t xml:space="preserve">Операции на мужских половых органах, дети </t>
  </si>
  <si>
    <t>ds09.002</t>
  </si>
  <si>
    <t>Операции на почке и мочевыделительной системе, дети</t>
  </si>
  <si>
    <t>ds10</t>
  </si>
  <si>
    <t>Детская хирургия</t>
  </si>
  <si>
    <t>ds10.001</t>
  </si>
  <si>
    <t xml:space="preserve">Операции по поводу грыж, дети </t>
  </si>
  <si>
    <t>ds11</t>
  </si>
  <si>
    <t>Детская эндокринология</t>
  </si>
  <si>
    <t>ds11.001</t>
  </si>
  <si>
    <t>Сахарный диабет, дети</t>
  </si>
  <si>
    <t>ds11.002</t>
  </si>
  <si>
    <t>Другие болезни эндокринной системы, дети</t>
  </si>
  <si>
    <t>ds12</t>
  </si>
  <si>
    <t>Инфекционные болезни</t>
  </si>
  <si>
    <t>ds12.016</t>
  </si>
  <si>
    <t>Лечение хронического вирусного гепатита C (уровень 1)</t>
  </si>
  <si>
    <t>ds12.017</t>
  </si>
  <si>
    <t>Лечение хронического вирусного гепатита C (уровень 2)</t>
  </si>
  <si>
    <t>ds12.018</t>
  </si>
  <si>
    <t>Лечение хронического вирусного гепатита C (уровень 3)</t>
  </si>
  <si>
    <t>ds12.019</t>
  </si>
  <si>
    <t>Лечение хронического вирусного гепатита C (уровень 4)</t>
  </si>
  <si>
    <t>ds12.005</t>
  </si>
  <si>
    <t>Другие вирусные гепатиты</t>
  </si>
  <si>
    <t>ds12.006</t>
  </si>
  <si>
    <t>Инфекционные и паразитарные болезни, взрослые</t>
  </si>
  <si>
    <t>ds12.007</t>
  </si>
  <si>
    <t>Инфекционные и паразитарные болезни, дети</t>
  </si>
  <si>
    <t>ds12.008</t>
  </si>
  <si>
    <t>Респираторные инфекции верхних дыхательных путей, взрослые</t>
  </si>
  <si>
    <t>ds12.009</t>
  </si>
  <si>
    <t>Респираторные инфекции верхних дыхательных путей, дети</t>
  </si>
  <si>
    <t>ds12.020</t>
  </si>
  <si>
    <t>Вирусный гепатит B хронический без дельта агента, лекарственная терапия</t>
  </si>
  <si>
    <t>ds12.021</t>
  </si>
  <si>
    <t>Вирусный гепатит B хронический с дельта агентом, лекарственная терапия</t>
  </si>
  <si>
    <t>ds13</t>
  </si>
  <si>
    <t>Кардиология</t>
  </si>
  <si>
    <t>ds13.001</t>
  </si>
  <si>
    <t>Болезни системы кровообращения, взрослые</t>
  </si>
  <si>
    <t>ds13.002</t>
  </si>
  <si>
    <t>Болезни системы кровообращения с применением инвазивных методов</t>
  </si>
  <si>
    <t>ds14</t>
  </si>
  <si>
    <t>Колопроктология</t>
  </si>
  <si>
    <t>ds14.001</t>
  </si>
  <si>
    <t>Операции на кишечнике и анальной области  (уровень 1)</t>
  </si>
  <si>
    <t>ds14.002</t>
  </si>
  <si>
    <t>Операции на кишечнике и анальной области  (уровень 2)</t>
  </si>
  <si>
    <t>ds15</t>
  </si>
  <si>
    <t>Неврология</t>
  </si>
  <si>
    <t>ds15.001</t>
  </si>
  <si>
    <t>Болезни нервной системы, хромосомные аномалии</t>
  </si>
  <si>
    <t>ds15.002</t>
  </si>
  <si>
    <t>Неврологические заболевания, лечение с применением ботулотоксина (уровень 1)</t>
  </si>
  <si>
    <t>ds15.003</t>
  </si>
  <si>
    <t>Неврологические заболевания, лечение с применением ботулотоксина (уровень 2)</t>
  </si>
  <si>
    <t>ds16</t>
  </si>
  <si>
    <t>Нейрохирургия</t>
  </si>
  <si>
    <t>ds16.001</t>
  </si>
  <si>
    <t>Болезни и травмы позвоночника, спинного мозга, последствия внутричерепной травмы, сотрясение головного мозга</t>
  </si>
  <si>
    <t>ds16.002</t>
  </si>
  <si>
    <t xml:space="preserve">Операции на периферической нервной системе </t>
  </si>
  <si>
    <t>ds17</t>
  </si>
  <si>
    <t>Неонатология</t>
  </si>
  <si>
    <t>ds17.001</t>
  </si>
  <si>
    <t>Нарушения, возникшие в перинатальном периоде</t>
  </si>
  <si>
    <t>ds18</t>
  </si>
  <si>
    <t>Нефрология (без диализа)</t>
  </si>
  <si>
    <t>ds18.001</t>
  </si>
  <si>
    <t>Гломерулярные болезни, почечная недостаточность (без диализа)</t>
  </si>
  <si>
    <t>ds18.002</t>
  </si>
  <si>
    <t xml:space="preserve">Лекарственная терапия у пациентов, получающих диализ </t>
  </si>
  <si>
    <t>ds18.003</t>
  </si>
  <si>
    <t>Формирование, имплантация, удаление, смена доступа для диализа</t>
  </si>
  <si>
    <t>ds18.004</t>
  </si>
  <si>
    <t>Другие болезни почек</t>
  </si>
  <si>
    <t>ds19</t>
  </si>
  <si>
    <t>Онкология</t>
  </si>
  <si>
    <t>ds19.016</t>
  </si>
  <si>
    <t>Операции при злокачественных новообразованиях кожи (уровень 1)</t>
  </si>
  <si>
    <t>ds19.017</t>
  </si>
  <si>
    <t>Операции при злокачественных новообразованиях кожи (уровень 2)</t>
  </si>
  <si>
    <t>ds19.028</t>
  </si>
  <si>
    <t>Установка, замена порт системы (катетера) для лекарственной терапии злокачественных новообразований</t>
  </si>
  <si>
    <t>ds19.029</t>
  </si>
  <si>
    <t>Госпитализация в диагностических целях с постановкой (подтверждением) диагноза злокачественного новообразования с использованием ПЭТ КТ (только для федеральных медицинских организаций)</t>
  </si>
  <si>
    <t>ds19.033</t>
  </si>
  <si>
    <t>Госпитализация в диагностических целях с проведением молекулярно-генетического и (или) иммуногистохимического исследования или иммуннофенотипирования</t>
  </si>
  <si>
    <t>ds19.050</t>
  </si>
  <si>
    <t>Лучевая терапия (уровень 1)</t>
  </si>
  <si>
    <t>ds19.051</t>
  </si>
  <si>
    <t>Лучевая терапия (уровень 2)</t>
  </si>
  <si>
    <t>ds19.052</t>
  </si>
  <si>
    <t>Лучевая терапия (уровень 3)</t>
  </si>
  <si>
    <t>ds19.053</t>
  </si>
  <si>
    <t>Лучевая терапия (уровень 4)</t>
  </si>
  <si>
    <t>ds19.054</t>
  </si>
  <si>
    <t>Лучевая терапия (уровень 5)</t>
  </si>
  <si>
    <t>ds19.055</t>
  </si>
  <si>
    <t>Лучевая терапия (уровень 6)</t>
  </si>
  <si>
    <t>ds19.056</t>
  </si>
  <si>
    <t>Лучевая терапия (уровень 7)</t>
  </si>
  <si>
    <t>ds19.057</t>
  </si>
  <si>
    <t>Лучевая терапия (уровень 8)</t>
  </si>
  <si>
    <t>ds19.058</t>
  </si>
  <si>
    <t>Лучевая терапия в сочетании с лекарственной терапией (уровень 1)</t>
  </si>
  <si>
    <t>ds19.060</t>
  </si>
  <si>
    <t>Лучевая терапия в сочетании с лекарственной терапией (уровень 3)</t>
  </si>
  <si>
    <t>ds19.061</t>
  </si>
  <si>
    <t>Лучевая терапия в сочетании с лекарственной терапией (уровень 4)</t>
  </si>
  <si>
    <t>ds19.062</t>
  </si>
  <si>
    <t>Лучевая терапия в сочетании с лекарственной терапией (уровень 5)</t>
  </si>
  <si>
    <t>ds19.063</t>
  </si>
  <si>
    <t>ЗНО лимфоидной и кроветворной тканей без специального противоопухолевого лечения (уровень 1)</t>
  </si>
  <si>
    <t>ds19.064</t>
  </si>
  <si>
    <t>ЗНО лимфоидной и кроветворной тканей без специального противоопухолевого лечения (уровень 2)</t>
  </si>
  <si>
    <t>ds19.065</t>
  </si>
  <si>
    <t>ЗНО лимфоидной и кроветворной тканей без специального противоопухолевого лечения (уровень 3)</t>
  </si>
  <si>
    <t>ds19.066</t>
  </si>
  <si>
    <t>ЗНО лимфоидной и кроветворной тканей без специального противоопухолевого лечения (уровень 4)</t>
  </si>
  <si>
    <t>ds19.067</t>
  </si>
  <si>
    <t>ЗНО лимфоидной и кроветворной тканей, лекарственная терапия, взрослые (уровень 1)</t>
  </si>
  <si>
    <t>ds19.068</t>
  </si>
  <si>
    <t>ЗНО лимфоидной и кроветворной тканей, лекарственная терапия, взрослые (уровень 2)</t>
  </si>
  <si>
    <t>ds19.069</t>
  </si>
  <si>
    <t>ЗНО лимфоидной и кроветворной тканей, лекарственная терапия, взрослые (уровень 3)</t>
  </si>
  <si>
    <t>ds19.070</t>
  </si>
  <si>
    <t>ЗНО лимфоидной и кроветворной тканей, лекарственная терапия, взрослые (уровень 4)</t>
  </si>
  <si>
    <t>ds19.071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</si>
  <si>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</si>
  <si>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ds19.072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</si>
  <si>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</si>
  <si>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ds19.073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</si>
  <si>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</si>
  <si>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ds19.074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</si>
  <si>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</si>
  <si>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ds19.075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</si>
  <si>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</si>
  <si>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ds19.076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</si>
  <si>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</si>
  <si>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ds19.077</t>
  </si>
  <si>
    <t>ЗНО лимфоидной и кроветворной тканей, лекарственная терапия с применением отдельных препаратов (по перечню), взрослые (уровень 7)</t>
  </si>
  <si>
    <t>ds19.078</t>
  </si>
  <si>
    <t>ЗНО лимфоидной и кроветворной тканей, лекарственная терапия с применением отдельных препаратов (по перечню), взрослые (уровень 8)</t>
  </si>
  <si>
    <t>ds19.079</t>
  </si>
  <si>
    <t>Лучевые повреждения</t>
  </si>
  <si>
    <t>ds19.116</t>
  </si>
  <si>
    <t>Лекарственная терапия при злокачественных новообразованиях (кроме лимфоидной и кроветворной тканей), взрослые (уровень 1)</t>
  </si>
  <si>
    <t>ds19.117</t>
  </si>
  <si>
    <t>Лекарственная терапия при злокачественных новообразованиях (кроме лимфоидной и кроветворной тканей), взрослые (уровень 2)</t>
  </si>
  <si>
    <t>ds19.118</t>
  </si>
  <si>
    <t>Лекарственная терапия при злокачественных новообразованиях (кроме лимфоидной и кроветворной тканей), взрослые (уровень 3)</t>
  </si>
  <si>
    <t>ds19.119</t>
  </si>
  <si>
    <t>Лекарственная терапия при злокачественных новообразованиях (кроме лимфоидной и кроветворной тканей), взрослые (уровень 4)</t>
  </si>
  <si>
    <t>ds19.120</t>
  </si>
  <si>
    <t>Лекарственная терапия при злокачественных новообразованиях (кроме лимфоидной и кроветворной тканей), взрослые (уровень 5)</t>
  </si>
  <si>
    <t>ds19.121</t>
  </si>
  <si>
    <t>Лекарственная терапия при злокачественных новообразованиях (кроме лимфоидной и кроветворной тканей), взрослые (уровень 6)</t>
  </si>
  <si>
    <t>ds19.122</t>
  </si>
  <si>
    <t>Лекарственная терапия при злокачественных новообразованиях (кроме лимфоидной и кроветворной тканей), взрослые (уровень 7)</t>
  </si>
  <si>
    <t>ds19.123</t>
  </si>
  <si>
    <t>Лекарственная терапия при злокачественных новообразованиях (кроме лимфоидной и кроветворной тканей), взрослые (уровень 8)</t>
  </si>
  <si>
    <t>ds19.124</t>
  </si>
  <si>
    <t>Лекарственная терапия при злокачественных новообразованиях (кроме лимфоидной и кроветворной тканей), взрослые (уровень 9)</t>
  </si>
  <si>
    <t>ds19.125</t>
  </si>
  <si>
    <t>Лекарственная терапия при злокачественных новообразованиях (кроме лимфоидной и кроветворной тканей), взрослые (уровень 10)</t>
  </si>
  <si>
    <t>ds19.126</t>
  </si>
  <si>
    <t>Лекарственная терапия при злокачественных новообразованиях (кроме лимфоидной и кроветворной тканей), взрослые (уровень 11)</t>
  </si>
  <si>
    <t>ds19.127</t>
  </si>
  <si>
    <t>Лекарственная терапия при злокачественных новообразованиях (кроме лимфоидной и кроветворной тканей), взрослые (уровень 12)</t>
  </si>
  <si>
    <t>ds19.128</t>
  </si>
  <si>
    <t>Лекарственная терапия при злокачественных новообразованиях (кроме лимфоидной и кроветворной тканей), взрослые (уровень 13)</t>
  </si>
  <si>
    <t>ds19.129</t>
  </si>
  <si>
    <t>Лекарственная терапия при злокачественных новообразованиях (кроме лимфоидной и кроветворной тканей), взрослые (уровень 14)</t>
  </si>
  <si>
    <t>ds19.130</t>
  </si>
  <si>
    <t>Лекарственная терапия при злокачественных новообразованиях (кроме лимфоидной и кроветворной тканей), взрослые (уровень 15)</t>
  </si>
  <si>
    <t>ds19.131</t>
  </si>
  <si>
    <t>Лекарственная терапия при злокачественных новообразованиях (кроме лимфоидной и кроветворной тканей), взрослые (уровень 16)</t>
  </si>
  <si>
    <t>ds19.132</t>
  </si>
  <si>
    <t>Лекарственная терапия при злокачественных новообразованиях (кроме лимфоидной и кроветворной тканей), взрослые (уровень 17)</t>
  </si>
  <si>
    <t>ds19.133</t>
  </si>
  <si>
    <t>Лекарственная терапия при злокачественных новообразованиях (кроме лимфоидной и кроветворной тканей), взрослые (уровень 18)</t>
  </si>
  <si>
    <t>ds19.134</t>
  </si>
  <si>
    <t>Лекарственная терапия при злокачественных новообразованиях (кроме лимфоидной и кроветворной тканей), взрослые (уровень 19)</t>
  </si>
  <si>
    <t>ds20</t>
  </si>
  <si>
    <t>Оториноларингология</t>
  </si>
  <si>
    <t>ds20.001</t>
  </si>
  <si>
    <t>Болезни уха, горла, носа</t>
  </si>
  <si>
    <t>ds20.002</t>
  </si>
  <si>
    <t>Операции на органе слуха, придаточных пазухах носа  и верхних дыхательных путях (уровень 1)</t>
  </si>
  <si>
    <t>ds20.003</t>
  </si>
  <si>
    <t>Операции на органе слуха, придаточных пазухах носа  и верхних дыхательных путях (уровень 2)</t>
  </si>
  <si>
    <t>ds20.004</t>
  </si>
  <si>
    <t>Операции на органе слуха, придаточных пазухах носа  и верхних дыхательных путях (уровень 3)</t>
  </si>
  <si>
    <t>ds20.005</t>
  </si>
  <si>
    <t>Операции на органе слуха, придаточных пазухах носа  и верхних дыхательных путях (уровень 4)</t>
  </si>
  <si>
    <t>ds20.006</t>
  </si>
  <si>
    <t>Замена речевого процессора</t>
  </si>
  <si>
    <t>ds21</t>
  </si>
  <si>
    <t>Офтальмология</t>
  </si>
  <si>
    <t>ds21.001</t>
  </si>
  <si>
    <t>Болезни и травмы глаза</t>
  </si>
  <si>
    <t>ds21.002</t>
  </si>
  <si>
    <t>Операции на органе зрения (уровень 1)</t>
  </si>
  <si>
    <t>ds21.003</t>
  </si>
  <si>
    <t>Операции на органе зрения (уровень 2)</t>
  </si>
  <si>
    <t>ds21.004</t>
  </si>
  <si>
    <t>Операции на органе зрения (уровень 3)</t>
  </si>
  <si>
    <t>ds21.005</t>
  </si>
  <si>
    <t>Операции на органе зрения (уровень 4)</t>
  </si>
  <si>
    <t>ds21.006</t>
  </si>
  <si>
    <t>Операции на органе зрения (уровень 5)</t>
  </si>
  <si>
    <t>ds21.007</t>
  </si>
  <si>
    <t>Операции на органе зрения (факоэмульсификация с имплантацией ИОЛ)</t>
  </si>
  <si>
    <t>ds22</t>
  </si>
  <si>
    <t>Педиатрия</t>
  </si>
  <si>
    <t>ds22.001</t>
  </si>
  <si>
    <t>Системные поражения соединительной ткани, артропатии, спондилопатии, дети</t>
  </si>
  <si>
    <t>ds22.002</t>
  </si>
  <si>
    <t>Болезни органов пищеварения, дети</t>
  </si>
  <si>
    <t>ds23</t>
  </si>
  <si>
    <t>Пульмонология</t>
  </si>
  <si>
    <t>ds23.001</t>
  </si>
  <si>
    <t>Болезни органов дыхания</t>
  </si>
  <si>
    <t>ds24</t>
  </si>
  <si>
    <t>Ревматология</t>
  </si>
  <si>
    <t>ds24.001</t>
  </si>
  <si>
    <t>Системные поражения соединительной ткани, артропатии, спондилопатии, взрослые</t>
  </si>
  <si>
    <t>ds25</t>
  </si>
  <si>
    <t>Сердечно-сосудистая хирургия</t>
  </si>
  <si>
    <t>ds25.001</t>
  </si>
  <si>
    <t>Диагностическое обследование сердечно-сосудистой системы</t>
  </si>
  <si>
    <t>ds25.002</t>
  </si>
  <si>
    <t>Операции на сосудах (уровень 1)</t>
  </si>
  <si>
    <t>ds25.003</t>
  </si>
  <si>
    <t>Операции на сосудах (уровень 2)</t>
  </si>
  <si>
    <t>ds26</t>
  </si>
  <si>
    <t>Стоматология детская</t>
  </si>
  <si>
    <t>ds26.001</t>
  </si>
  <si>
    <t>Болезни полости рта, слюнных желез и челюстей, врожденные аномалии лица и шеи, дети</t>
  </si>
  <si>
    <t>ds27</t>
  </si>
  <si>
    <t>Терапия</t>
  </si>
  <si>
    <t>ds27.001</t>
  </si>
  <si>
    <t>Отравления и другие воздействия внешних причин</t>
  </si>
  <si>
    <t>ds28</t>
  </si>
  <si>
    <t>Торакальная хирургия</t>
  </si>
  <si>
    <t>ds28.001</t>
  </si>
  <si>
    <t xml:space="preserve">Операции на нижних дыхательных путях и легочной ткани, органах средостения </t>
  </si>
  <si>
    <t>ds29</t>
  </si>
  <si>
    <t>Травматология и ортопедия</t>
  </si>
  <si>
    <t>ds29.001</t>
  </si>
  <si>
    <t>Операции на костно-мышечной системе и суставах (уровень 1)</t>
  </si>
  <si>
    <t>ds29.002</t>
  </si>
  <si>
    <t>Операции на костно-мышечной системе и суставах (уровень 2)</t>
  </si>
  <si>
    <t>ds29.003</t>
  </si>
  <si>
    <t>Операции на костно-мышечной системе и суставах (уровень 3)</t>
  </si>
  <si>
    <t>ds29.004</t>
  </si>
  <si>
    <t>Заболевания опорно-двигательного аппарата, травмы, болезни мягких тканей</t>
  </si>
  <si>
    <t>ds30</t>
  </si>
  <si>
    <t>Урология</t>
  </si>
  <si>
    <t>ds30.001</t>
  </si>
  <si>
    <t>Болезни, врожденные аномалии, повреждения мочевой системы и мужских половых органов</t>
  </si>
  <si>
    <t>ds30.002</t>
  </si>
  <si>
    <t>Операции на мужских половых органах, взрослые (уровень 1)</t>
  </si>
  <si>
    <t>ds30.003</t>
  </si>
  <si>
    <t>Операции на мужских половых органах, взрослые (уровень 2)</t>
  </si>
  <si>
    <t>ds30.004</t>
  </si>
  <si>
    <t>Операции на почке и мочевыделительной системе, взрослые (уровень 1)</t>
  </si>
  <si>
    <t>ds30.005</t>
  </si>
  <si>
    <t>Операции на почке и мочевыделительной системе, взрослые (уровень 2)</t>
  </si>
  <si>
    <t>ds30.006</t>
  </si>
  <si>
    <t>Операции на почке и мочевыделительной системе, взрослые (уровень 3)</t>
  </si>
  <si>
    <t>ds31</t>
  </si>
  <si>
    <t>Хирургия</t>
  </si>
  <si>
    <t>ds31.001</t>
  </si>
  <si>
    <t xml:space="preserve">Болезни , новообразования молочной железы </t>
  </si>
  <si>
    <t>ds31.002</t>
  </si>
  <si>
    <t>Операции на коже, подкожной клетчатке, придатках кожи (уровень 1)</t>
  </si>
  <si>
    <t>ds31.003</t>
  </si>
  <si>
    <t>Операции на коже, подкожной клетчатке, придатках кожи (уровень 2)</t>
  </si>
  <si>
    <t>ds31.004</t>
  </si>
  <si>
    <t>Операции на коже, подкожной клетчатке, придатках кожи (уровень 3)</t>
  </si>
  <si>
    <t>ds31.005</t>
  </si>
  <si>
    <t>Операции на органах кроветворения и иммунной системы</t>
  </si>
  <si>
    <t>ds31.006</t>
  </si>
  <si>
    <t xml:space="preserve">Операции на молочной железе </t>
  </si>
  <si>
    <t>ds32</t>
  </si>
  <si>
    <t>Хирургия (абдоминальная)</t>
  </si>
  <si>
    <t>ds32.001</t>
  </si>
  <si>
    <t>Операции на пищеводе, желудке, двенадцатиперстной кишке (уровень 1)</t>
  </si>
  <si>
    <t>ds32.002</t>
  </si>
  <si>
    <t>Операции на пищеводе, желудке, двенадцатиперстной кишке (уровень 2)</t>
  </si>
  <si>
    <t>ds32.003</t>
  </si>
  <si>
    <t>Операции по поводу грыж, взрослые (уровень 1)</t>
  </si>
  <si>
    <t>ds32.004</t>
  </si>
  <si>
    <t>Операции по поводу грыж, взрослые (уровень 2)</t>
  </si>
  <si>
    <t>ds32.005</t>
  </si>
  <si>
    <t>Операции по поводу грыж, взрослые (уровень 3)</t>
  </si>
  <si>
    <t>ds32.006</t>
  </si>
  <si>
    <t>Операции на желчном пузыре и желчевыводящих путях</t>
  </si>
  <si>
    <t>ds32.007</t>
  </si>
  <si>
    <t>Другие операции на органах брюшной полости (уровень 1)</t>
  </si>
  <si>
    <t>ds32.008</t>
  </si>
  <si>
    <t>Другие операции на органах брюшной полости (уровень 2)</t>
  </si>
  <si>
    <t>ds33</t>
  </si>
  <si>
    <t>Хирургия (комбустиология)</t>
  </si>
  <si>
    <t>ds33.001</t>
  </si>
  <si>
    <t xml:space="preserve">Ожоги и отморожения </t>
  </si>
  <si>
    <t>ds34</t>
  </si>
  <si>
    <t>Челюстно-лицевая хирургия</t>
  </si>
  <si>
    <t>ds34.001</t>
  </si>
  <si>
    <t>Болезни полости рта, слюнных желез и челюстей, врожденные аномалии лица и шеи, взрослые</t>
  </si>
  <si>
    <t>ds34.002</t>
  </si>
  <si>
    <t>Операции на органах  полости рта (уровень 1)</t>
  </si>
  <si>
    <t>ds34.003</t>
  </si>
  <si>
    <t>Операции на органах  полости рта (уровень 2)</t>
  </si>
  <si>
    <t>ds35</t>
  </si>
  <si>
    <t>Эндокринология</t>
  </si>
  <si>
    <t>ds35.001</t>
  </si>
  <si>
    <t>Сахарный диабет, взрослые</t>
  </si>
  <si>
    <t>ds35.002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</si>
  <si>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</si>
  <si>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ds35.003</t>
  </si>
  <si>
    <t>Кистозный фиброз</t>
  </si>
  <si>
    <t>ds35.004</t>
  </si>
  <si>
    <t>Лечение кистозного фиброза с применением ингаляционной антибактериальной терапии</t>
  </si>
  <si>
    <t>ds36</t>
  </si>
  <si>
    <t>Прочее</t>
  </si>
  <si>
    <t>ds36.001</t>
  </si>
  <si>
    <t>Комплексное лечение  с применением препаратов иммуноглобулина</t>
  </si>
  <si>
    <t>ds36.002</t>
  </si>
  <si>
    <t>Факторы, влияющие на состояние здоровья  населения и обращения в учреждения здравоохранения</t>
  </si>
  <si>
    <t>ds36.011</t>
  </si>
  <si>
    <t>Оказание услуг диализа (только для федеральных медицинских организаций)</t>
  </si>
  <si>
    <t>ds36.003</t>
  </si>
  <si>
    <t>Госпитализация в дневной стационар в  диагностических целях с постановкой диагноза туберкулеза, ВИЧ-инфекции, психического заболевания</t>
  </si>
  <si>
    <t>ds36.005</t>
  </si>
  <si>
    <t>Отторжение, отмирание трансплантата органов и тканей</t>
  </si>
  <si>
    <t>ds36.006</t>
  </si>
  <si>
    <t>Злокачественое новообразование без специального противоопухолевого лечения</t>
  </si>
  <si>
    <t>ds36.012</t>
  </si>
  <si>
    <t>Проведение иммунизации против респираторно-синцитиальной вирусной инфекции (уровень 1)</t>
  </si>
  <si>
    <t>ds36.013</t>
  </si>
  <si>
    <t>Проведение иммунизации против респираторно-синцитиальной вирусной инфекции (уровень 2)</t>
  </si>
  <si>
    <t>ds36.014</t>
  </si>
  <si>
    <t>Лечение с применением генно-инженерных биологических препаратов и селективных иммунодепрессантов (инициация или замена)</t>
  </si>
  <si>
    <t>ds36.015</t>
  </si>
  <si>
    <t>Лечение с применением генно-инженерных биологических препаратов и селективных иммунодепрессантов (уровень 1)</t>
  </si>
  <si>
    <t>ds36.016</t>
  </si>
  <si>
    <t>Лечение с применением генно-инженерных биологических препаратов и селективных иммунодепрессантов (уровень 2)</t>
  </si>
  <si>
    <t>ds36.017</t>
  </si>
  <si>
    <t>Лечение с применением генно-инженерных биологических препаратов и селективных иммунодепрессантов (уровень 3)</t>
  </si>
  <si>
    <t>ds36.018</t>
  </si>
  <si>
    <t>Лечение с применением генно-инженерных биологических препаратов и селективных иммунодепрессантов (уровень 4)</t>
  </si>
  <si>
    <t>ds36.019</t>
  </si>
  <si>
    <t>Лечение с применением генно-инженерных биологических препаратов и селективных иммунодепрессантов (уровень 5)</t>
  </si>
  <si>
    <t>ds36.020</t>
  </si>
  <si>
    <t>Лечение с применением генно-инженерных биологических препаратов и селективных иммунодепрессантов (уровень 6)</t>
  </si>
  <si>
    <t>ds36.021</t>
  </si>
  <si>
    <t>Лечение с применением генно-инженерных биологических препаратов и селективных иммунодепрессантов (уровень 7)</t>
  </si>
  <si>
    <t>ds36.022</t>
  </si>
  <si>
    <t>Лечение с применением генно-инженерных биологических препаратов и селективных иммунодепрессантов (уровень 8)</t>
  </si>
  <si>
    <t>ds36.023</t>
  </si>
  <si>
    <t>Лечение с применением генно-инженерных биологических препаратов и селективных иммунодепрессантов (уровень 9)</t>
  </si>
  <si>
    <t>ds36.024</t>
  </si>
  <si>
    <t>Лечение с применением генно-инженерных биологических препаратов и селективных иммунодепрессантов (уровень 10)</t>
  </si>
  <si>
    <t>ds36.025</t>
  </si>
  <si>
    <t>Лечение с применением генно-инженерных биологических препаратов и селективных иммунодепрессантов (уровень 11)</t>
  </si>
  <si>
    <t>ds36.026</t>
  </si>
  <si>
    <t>Лечение с применением генно-инженерных биологических препаратов и селективных иммунодепрессантов (уровень 12)</t>
  </si>
  <si>
    <t>ds36.027</t>
  </si>
  <si>
    <t>Лечение с применением генно-инженерных биологических препаратов и селективных иммунодепрессантов (уровень 13)</t>
  </si>
  <si>
    <t>ds36.028</t>
  </si>
  <si>
    <t>Лечение с применением генно-инженерных биологических препаратов и селективных иммунодепрессантов (уровень 14)</t>
  </si>
  <si>
    <t>ds36.029</t>
  </si>
  <si>
    <t>Лечение с применением генно-инженерных биологических препаратов и селективных иммунодепрессантов (уровень 15)</t>
  </si>
  <si>
    <t>ds36.030</t>
  </si>
  <si>
    <t>Лечение с применением генно-инженерных биологических препаратов и селективных иммунодепрессантов (уровень 16)</t>
  </si>
  <si>
    <t>ds36.031</t>
  </si>
  <si>
    <t>Лечение с применением генно-инженерных биологических препаратов и селективных иммунодепрессантов (уровень 17)</t>
  </si>
  <si>
    <t>ds36.032</t>
  </si>
  <si>
    <t>Лечение с применением генно-инженерных биологических препаратов и селективных иммунодепрессантов (уровень 18)</t>
  </si>
  <si>
    <t>ds36.033</t>
  </si>
  <si>
    <t>Лечение с применением генно-инженерных биологических препаратов и селективных иммунодепрессантов (уровень 19)</t>
  </si>
  <si>
    <t>ds36.034</t>
  </si>
  <si>
    <t>Лечение с применением генно-инженерных биологических препаратов и селективных иммунодепрессантов (уровень 20)</t>
  </si>
  <si>
    <t>ds36.035</t>
  </si>
  <si>
    <t>Лечение с применением методов афереза (каскадная плазмофильтрация, липидная фильтрация, иммуносорбция) в случае отсутствия эффективности базисной терапии</t>
  </si>
  <si>
    <t>ds37</t>
  </si>
  <si>
    <t>Медицинская реабилитация</t>
  </si>
  <si>
    <t>ds37.001</t>
  </si>
  <si>
    <t>Медицинская реабилитация пациентов с заболеваниями центральной нервной системы (2 балла по ШРМ)</t>
  </si>
  <si>
    <t>ds37.002</t>
  </si>
  <si>
    <t>Медицинская реабилитация пациентов с заболеваниями центральной нервной системы (3 балла по ШРМ)</t>
  </si>
  <si>
    <t>ds37.003</t>
  </si>
  <si>
    <t>Медицинская реабилитация пациентов с заболеваниями опорно-двигательного аппарата и периферической нервной системы (2 балла по ШРМ)</t>
  </si>
  <si>
    <t>ds37.004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</si>
  <si>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</si>
  <si>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ds37.005</t>
  </si>
  <si>
    <t>Медицинская кардиореабилитация (2 балла по ШРМ)</t>
  </si>
  <si>
    <t>ds37.006</t>
  </si>
  <si>
    <t>Медицинская кардиореабилитация (3 балла по ШРМ)</t>
  </si>
  <si>
    <t>ds37.007</t>
  </si>
  <si>
    <t>Медицинская реабилитация при других соматических заболеваниях (2 балла по ШРМ)</t>
  </si>
  <si>
    <t>ds37.008</t>
  </si>
  <si>
    <t>Медицинская реабилитация при других соматических заболеваниях (3 балла по ШРМ)</t>
  </si>
  <si>
    <t>ds37.009</t>
  </si>
  <si>
    <t>Медицинская реабилитация детей, перенесших заболевания перинатального периода</t>
  </si>
  <si>
    <t>ds37.010</t>
  </si>
  <si>
    <t>Медицинская реабилитация детей с нарушениями слуха без замены речевого процессора системы кохлеарной имплантации</t>
  </si>
  <si>
    <t>ds37.011</t>
  </si>
  <si>
    <t>Медицинская реабилитация детей с поражениями центральной нервной системы</t>
  </si>
  <si>
    <t>ds37.012</t>
  </si>
  <si>
    <t>Медицинская реабилитация детей после хирургической коррекции врожденных пороков развития органов и систем</t>
  </si>
  <si>
    <t>ds37.013</t>
  </si>
  <si>
    <t>Медицинская реабилитация после онкоортопедических операций</t>
  </si>
  <si>
    <t>ds37.014</t>
  </si>
  <si>
    <t>Медицинская реабилитация по поводу постмастэктомического синдрома в онкологии</t>
  </si>
  <si>
    <t>ds37.015</t>
  </si>
  <si>
    <t>Медицинская реабилитация после перенесенной коронавирусной инфекции COVID-19 (2 балла по ШРМ)</t>
  </si>
  <si>
    <t>ds37.016</t>
  </si>
  <si>
    <t>Медицинская реабилитация после перенесенной коронавирусной инфекции COVID-19 (3 балла по ШРМ)</t>
  </si>
  <si>
    <t>31.01.2024 №1</t>
  </si>
  <si>
    <t>ИТОГО</t>
  </si>
  <si>
    <t xml:space="preserve">Приложение №5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</si>
</sst>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3" formatCode="_-* #,##0.00\ _₽_-;\-* #,##0.00\ _₽_-;_-* &quot;-&quot;??\ _₽_-;_-@_-"/>
    <numFmt numFmtId="164" formatCode="#,##0.0"/>
    <numFmt numFmtId="165" formatCode="_-* #,##0.00_р_._-;\-* #,##0.00_р_._-;_-* &quot;-&quot;??_р_._-;_-@_-"/>
    <numFmt numFmtId="166" formatCode="_-* #,##0_р_._-;\-* #,##0_р_._-;_-* &quot;-&quot;??_р_._-;_-@_-"/>
    <numFmt numFmtId="167" formatCode="0.0"/>
    <numFmt numFmtId="168" formatCode="_-* #,##0_р_._-;\-* #,##0_р_._-;_-* &quot;-&quot;_р_._-;_-@_-"/>
    <numFmt numFmtId="169" formatCode="0.000"/>
    <numFmt numFmtId="170" formatCode="_-* #,##0\ _₽_-;\-* #,##0\ _₽_-;_-* &quot;-&quot;??\ _₽_-;_-@_-"/>
    <numFmt numFmtId="171" formatCode="#,##0.00_ ;\-#,##0.00\ "/>
    <numFmt numFmtId="172" formatCode="0.0%"/>
  </numFmts>
  <fonts count="5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name val="Arial Cyr"/>
      <charset val="204"/>
    </font>
    <font>
      <sz val="11"/>
      <name val="Times New Roman Cyr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sz val="12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i/>
      <sz val="11"/>
      <color rgb="FFFF0000"/>
      <name val="Calibri"/>
      <family val="2"/>
      <charset val="204"/>
      <scheme val="minor"/>
    </font>
    <font>
      <sz val="9"/>
      <name val="Times New Roman"/>
      <family val="2"/>
      <charset val="204"/>
    </font>
    <font>
      <b/>
      <sz val="9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name val="Times New Roman"/>
      <family val="2"/>
      <charset val="204"/>
    </font>
    <font>
      <b/>
      <sz val="14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9"/>
      <color theme="1"/>
      <name val="Times New Roman"/>
      <family val="2"/>
      <charset val="204"/>
    </font>
    <font>
      <sz val="11"/>
      <color theme="1"/>
      <name val="Times New Roman"/>
      <family val="2"/>
      <charset val="204"/>
    </font>
    <font>
      <i/>
      <sz val="10"/>
      <name val="Times New Roman"/>
      <family val="2"/>
      <charset val="204"/>
    </font>
    <font>
      <sz val="9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i/>
      <sz val="9"/>
      <name val="Calibri"/>
      <family val="2"/>
      <charset val="204"/>
      <scheme val="minor"/>
    </font>
    <font>
      <i/>
      <sz val="9"/>
      <name val="Times New Roman"/>
      <family val="2"/>
      <charset val="204"/>
    </font>
    <font>
      <b/>
      <sz val="8"/>
      <name val="Times New Roman"/>
      <family val="1"/>
      <charset val="204"/>
    </font>
    <font>
      <i/>
      <sz val="12"/>
      <name val="Times New Roman"/>
      <family val="2"/>
      <charset val="204"/>
    </font>
    <font>
      <b/>
      <i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name val="Arial Cyr"/>
      <charset val="204"/>
    </font>
    <font>
      <b/>
      <sz val="11"/>
      <color rgb="FF39008E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i/>
      <sz val="1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1"/>
      <color rgb="FFC0000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Calibri"/>
      <family val="2"/>
      <charset val="204"/>
      <scheme val="minor"/>
    </font>
    <font>
      <b/>
      <sz val="11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C00000"/>
      <name val="Calibri"/>
      <family val="2"/>
      <scheme val="minor"/>
    </font>
    <font>
      <b/>
      <sz val="13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name val="Calibri"/>
      <family val="2"/>
      <charset val="204"/>
      <scheme val="minor"/>
    </font>
    <font>
      <b/>
      <sz val="11"/>
      <color indexed="8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72">
    <xf numFmtId="0" fontId="0" fillId="0" borderId="0"/>
    <xf numFmtId="165" fontId="1" fillId="0" borderId="0" applyFont="0" applyFill="0" applyBorder="0" applyAlignment="0" applyProtection="0"/>
    <xf numFmtId="0" fontId="3" fillId="0" borderId="0"/>
    <xf numFmtId="0" fontId="7" fillId="0" borderId="0"/>
    <xf numFmtId="0" fontId="7" fillId="0" borderId="0"/>
    <xf numFmtId="0" fontId="32" fillId="0" borderId="0"/>
    <xf numFmtId="0" fontId="54" fillId="0" borderId="0"/>
    <xf numFmtId="0" fontId="7" fillId="0" borderId="0"/>
    <xf numFmtId="0" fontId="55" fillId="0" borderId="0"/>
    <xf numFmtId="0" fontId="7" fillId="0" borderId="0"/>
    <xf numFmtId="0" fontId="32" fillId="0" borderId="0"/>
    <xf numFmtId="0" fontId="32" fillId="0" borderId="0"/>
    <xf numFmtId="0" fontId="3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6" fillId="0" borderId="0"/>
    <xf numFmtId="0" fontId="7" fillId="0" borderId="0"/>
    <xf numFmtId="0" fontId="55" fillId="0" borderId="0"/>
    <xf numFmtId="0" fontId="57" fillId="0" borderId="0"/>
    <xf numFmtId="0" fontId="55" fillId="0" borderId="0"/>
    <xf numFmtId="0" fontId="8" fillId="0" borderId="0" applyFill="0" applyBorder="0" applyProtection="0">
      <alignment wrapText="1"/>
      <protection locked="0"/>
    </xf>
    <xf numFmtId="9" fontId="32" fillId="0" borderId="0" applyFont="0" applyFill="0" applyBorder="0" applyAlignment="0" applyProtection="0"/>
    <xf numFmtId="9" fontId="55" fillId="0" borderId="0" quotePrefix="1" applyFont="0" applyFill="0" applyBorder="0" applyAlignment="0">
      <protection locked="0"/>
    </xf>
    <xf numFmtId="165" fontId="32" fillId="0" borderId="0" applyFont="0" applyFill="0" applyBorder="0" applyAlignment="0" applyProtection="0"/>
    <xf numFmtId="165" fontId="32" fillId="0" borderId="0" applyFont="0" applyFill="0" applyBorder="0" applyAlignment="0" applyProtection="0"/>
    <xf numFmtId="165" fontId="32" fillId="0" borderId="0" applyFont="0" applyFill="0" applyBorder="0" applyAlignment="0" applyProtection="0"/>
    <xf numFmtId="165" fontId="32" fillId="0" borderId="0" applyFont="0" applyFill="0" applyBorder="0" applyAlignment="0" applyProtection="0"/>
    <xf numFmtId="165" fontId="32" fillId="0" borderId="0" applyFont="0" applyFill="0" applyBorder="0" applyAlignment="0" applyProtection="0"/>
    <xf numFmtId="165" fontId="32" fillId="0" borderId="0" applyFont="0" applyFill="0" applyBorder="0" applyAlignment="0" applyProtection="0"/>
    <xf numFmtId="165" fontId="32" fillId="0" borderId="0" applyFont="0" applyFill="0" applyBorder="0" applyAlignment="0" applyProtection="0"/>
    <xf numFmtId="165" fontId="32" fillId="0" borderId="0" applyFont="0" applyFill="0" applyBorder="0" applyAlignment="0" applyProtection="0"/>
    <xf numFmtId="165" fontId="32" fillId="0" borderId="0" applyFont="0" applyFill="0" applyBorder="0" applyAlignment="0" applyProtection="0"/>
    <xf numFmtId="165" fontId="32" fillId="0" borderId="0" applyFont="0" applyFill="0" applyBorder="0" applyAlignment="0" applyProtection="0"/>
    <xf numFmtId="165" fontId="32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32" fillId="0" borderId="0" applyFont="0" applyFill="0" applyBorder="0" applyAlignment="0" applyProtection="0"/>
    <xf numFmtId="165" fontId="32" fillId="0" borderId="0" applyFont="0" applyFill="0" applyBorder="0" applyAlignment="0" applyProtection="0"/>
    <xf numFmtId="165" fontId="32" fillId="0" borderId="0" applyFont="0" applyFill="0" applyBorder="0" applyAlignment="0" applyProtection="0"/>
    <xf numFmtId="165" fontId="32" fillId="0" borderId="0" applyFont="0" applyFill="0" applyBorder="0" applyAlignment="0" applyProtection="0"/>
    <xf numFmtId="165" fontId="32" fillId="0" borderId="0" applyFont="0" applyFill="0" applyBorder="0" applyAlignment="0" applyProtection="0"/>
    <xf numFmtId="165" fontId="32" fillId="0" borderId="0" applyFont="0" applyFill="0" applyBorder="0" applyAlignment="0" applyProtection="0"/>
    <xf numFmtId="165" fontId="32" fillId="0" borderId="0" applyFont="0" applyFill="0" applyBorder="0" applyAlignment="0" applyProtection="0"/>
    <xf numFmtId="165" fontId="32" fillId="0" borderId="0" applyFont="0" applyFill="0" applyBorder="0" applyAlignment="0" applyProtection="0"/>
    <xf numFmtId="165" fontId="32" fillId="0" borderId="0" applyFont="0" applyFill="0" applyBorder="0" applyAlignment="0" applyProtection="0"/>
    <xf numFmtId="165" fontId="32" fillId="0" borderId="0" applyFont="0" applyFill="0" applyBorder="0" applyAlignment="0" applyProtection="0"/>
    <xf numFmtId="165" fontId="32" fillId="0" borderId="0" applyFont="0" applyFill="0" applyBorder="0" applyAlignment="0" applyProtection="0"/>
    <xf numFmtId="165" fontId="32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32" fillId="0" borderId="0" applyFont="0" applyFill="0" applyBorder="0" applyAlignment="0" applyProtection="0"/>
    <xf numFmtId="165" fontId="32" fillId="0" borderId="0" applyFont="0" applyFill="0" applyBorder="0" applyAlignment="0" applyProtection="0"/>
    <xf numFmtId="165" fontId="32" fillId="0" borderId="0" applyFont="0" applyFill="0" applyBorder="0" applyAlignment="0" applyProtection="0"/>
    <xf numFmtId="165" fontId="32" fillId="0" borderId="0" applyFont="0" applyFill="0" applyBorder="0" applyAlignment="0" applyProtection="0"/>
    <xf numFmtId="165" fontId="56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55" fillId="0" borderId="0" quotePrefix="1" applyFont="0" applyFill="0" applyBorder="0" applyAlignment="0">
      <protection locked="0"/>
    </xf>
    <xf numFmtId="165" fontId="32" fillId="0" borderId="0" applyFont="0" applyFill="0" applyBorder="0" applyAlignment="0" applyProtection="0"/>
    <xf numFmtId="165" fontId="32" fillId="0" borderId="0" applyFont="0" applyFill="0" applyBorder="0" applyAlignment="0" applyProtection="0"/>
    <xf numFmtId="165" fontId="32" fillId="0" borderId="0" applyFont="0" applyFill="0" applyBorder="0" applyAlignment="0" applyProtection="0"/>
    <xf numFmtId="165" fontId="32" fillId="0" borderId="0" applyFont="0" applyFill="0" applyBorder="0" applyAlignment="0" applyProtection="0"/>
    <xf numFmtId="165" fontId="32" fillId="0" borderId="0" applyFont="0" applyFill="0" applyBorder="0" applyAlignment="0" applyProtection="0"/>
    <xf numFmtId="165" fontId="32" fillId="0" borderId="0" applyFont="0" applyFill="0" applyBorder="0" applyAlignment="0" applyProtection="0"/>
  </cellStyleXfs>
  <cellXfs count="249">
    <xf numFmtId="0" fontId="0" fillId="0" borderId="0" xfId="0"/>
    <xf numFmtId="3" fontId="0" fillId="0" borderId="0" xfId="0" applyNumberFormat="1" applyFill="1"/>
    <xf numFmtId="0" fontId="0" fillId="0" borderId="0" xfId="0" applyFill="1"/>
    <xf numFmtId="0" fontId="5" fillId="0" borderId="0" xfId="0" applyFont="1" applyFill="1"/>
    <xf numFmtId="0" fontId="6" fillId="0" borderId="0" xfId="0" applyFont="1" applyFill="1" applyAlignment="1">
      <alignment horizontal="center"/>
    </xf>
    <xf numFmtId="164" fontId="0" fillId="0" borderId="0" xfId="0" applyNumberFormat="1" applyFill="1"/>
    <xf numFmtId="1" fontId="2" fillId="0" borderId="0" xfId="0" applyNumberFormat="1" applyFont="1" applyFill="1"/>
    <xf numFmtId="0" fontId="8" fillId="0" borderId="0" xfId="3" applyFont="1" applyFill="1" applyBorder="1" applyAlignment="1">
      <alignment vertical="center"/>
    </xf>
    <xf numFmtId="0" fontId="9" fillId="0" borderId="0" xfId="0" applyFont="1" applyBorder="1" applyAlignment="1">
      <alignment vertical="distributed"/>
    </xf>
    <xf numFmtId="3" fontId="0" fillId="0" borderId="0" xfId="0" applyNumberFormat="1" applyFill="1" applyBorder="1"/>
    <xf numFmtId="0" fontId="0" fillId="0" borderId="0" xfId="0" applyFill="1" applyBorder="1"/>
    <xf numFmtId="166" fontId="0" fillId="0" borderId="0" xfId="1" applyNumberFormat="1" applyFont="1" applyFill="1" applyBorder="1"/>
    <xf numFmtId="3" fontId="5" fillId="0" borderId="0" xfId="0" applyNumberFormat="1" applyFont="1" applyFill="1" applyBorder="1"/>
    <xf numFmtId="0" fontId="5" fillId="0" borderId="0" xfId="0" applyFont="1" applyFill="1" applyBorder="1"/>
    <xf numFmtId="1" fontId="0" fillId="0" borderId="0" xfId="0" applyNumberFormat="1" applyFill="1" applyBorder="1"/>
    <xf numFmtId="3" fontId="0" fillId="0" borderId="0" xfId="0" applyNumberFormat="1" applyFont="1" applyFill="1" applyBorder="1"/>
    <xf numFmtId="164" fontId="0" fillId="0" borderId="0" xfId="0" applyNumberFormat="1" applyFill="1" applyBorder="1"/>
    <xf numFmtId="0" fontId="2" fillId="0" borderId="0" xfId="0" applyFont="1" applyFill="1" applyBorder="1"/>
    <xf numFmtId="167" fontId="0" fillId="0" borderId="0" xfId="0" applyNumberFormat="1" applyFill="1"/>
    <xf numFmtId="0" fontId="6" fillId="0" borderId="0" xfId="0" applyFont="1" applyFill="1" applyBorder="1" applyAlignment="1"/>
    <xf numFmtId="0" fontId="10" fillId="0" borderId="0" xfId="0" applyFont="1"/>
    <xf numFmtId="0" fontId="9" fillId="0" borderId="0" xfId="0" applyFont="1" applyBorder="1" applyAlignment="1">
      <alignment vertical="distributed" wrapText="1"/>
    </xf>
    <xf numFmtId="0" fontId="9" fillId="0" borderId="1" xfId="0" applyFont="1" applyBorder="1" applyAlignment="1">
      <alignment vertical="distributed" wrapText="1"/>
    </xf>
    <xf numFmtId="0" fontId="0" fillId="0" borderId="0" xfId="0" applyFill="1" applyBorder="1" applyAlignment="1">
      <alignment horizontal="center"/>
    </xf>
    <xf numFmtId="0" fontId="19" fillId="0" borderId="0" xfId="0" applyFont="1" applyFill="1"/>
    <xf numFmtId="0" fontId="15" fillId="0" borderId="3" xfId="3" applyNumberFormat="1" applyFont="1" applyFill="1" applyBorder="1" applyAlignment="1">
      <alignment horizontal="center" vertical="center" wrapText="1"/>
    </xf>
    <xf numFmtId="0" fontId="19" fillId="0" borderId="0" xfId="0" applyNumberFormat="1" applyFont="1" applyFill="1"/>
    <xf numFmtId="164" fontId="25" fillId="0" borderId="3" xfId="3" applyNumberFormat="1" applyFont="1" applyFill="1" applyBorder="1" applyAlignment="1">
      <alignment horizontal="center" vertical="center" wrapText="1"/>
    </xf>
    <xf numFmtId="1" fontId="26" fillId="0" borderId="3" xfId="3" applyNumberFormat="1" applyFont="1" applyFill="1" applyBorder="1" applyAlignment="1">
      <alignment horizontal="center" vertical="center" wrapText="1"/>
    </xf>
    <xf numFmtId="1" fontId="27" fillId="0" borderId="13" xfId="4" applyNumberFormat="1" applyFont="1" applyFill="1" applyBorder="1" applyAlignment="1">
      <alignment horizontal="center" vertical="center" wrapText="1"/>
    </xf>
    <xf numFmtId="1" fontId="23" fillId="0" borderId="13" xfId="4" applyNumberFormat="1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/>
    </xf>
    <xf numFmtId="0" fontId="28" fillId="0" borderId="3" xfId="4" applyFont="1" applyFill="1" applyBorder="1" applyAlignment="1">
      <alignment horizontal="center" vertical="center" wrapText="1"/>
    </xf>
    <xf numFmtId="0" fontId="20" fillId="0" borderId="3" xfId="3" applyFont="1" applyFill="1" applyBorder="1" applyAlignment="1">
      <alignment horizontal="center" vertical="center" wrapText="1"/>
    </xf>
    <xf numFmtId="164" fontId="14" fillId="0" borderId="3" xfId="3" applyNumberFormat="1" applyFont="1" applyFill="1" applyBorder="1" applyAlignment="1">
      <alignment vertical="center" wrapText="1"/>
    </xf>
    <xf numFmtId="164" fontId="25" fillId="0" borderId="3" xfId="3" applyNumberFormat="1" applyFont="1" applyFill="1" applyBorder="1" applyAlignment="1">
      <alignment vertical="center" wrapText="1"/>
    </xf>
    <xf numFmtId="169" fontId="27" fillId="0" borderId="3" xfId="4" applyNumberFormat="1" applyFont="1" applyFill="1" applyBorder="1" applyAlignment="1">
      <alignment horizontal="center" vertical="center" wrapText="1"/>
    </xf>
    <xf numFmtId="3" fontId="27" fillId="0" borderId="3" xfId="4" applyNumberFormat="1" applyFont="1" applyFill="1" applyBorder="1" applyAlignment="1">
      <alignment horizontal="center" vertical="center" wrapText="1"/>
    </xf>
    <xf numFmtId="169" fontId="29" fillId="0" borderId="3" xfId="4" applyNumberFormat="1" applyFont="1" applyFill="1" applyBorder="1" applyAlignment="1">
      <alignment horizontal="center" vertical="center" wrapText="1"/>
    </xf>
    <xf numFmtId="169" fontId="30" fillId="0" borderId="3" xfId="4" applyNumberFormat="1" applyFont="1" applyFill="1" applyBorder="1" applyAlignment="1">
      <alignment horizontal="center" vertical="center" wrapText="1"/>
    </xf>
    <xf numFmtId="0" fontId="19" fillId="0" borderId="3" xfId="0" applyFont="1" applyFill="1" applyBorder="1"/>
    <xf numFmtId="0" fontId="0" fillId="2" borderId="3" xfId="0" applyFill="1" applyBorder="1"/>
    <xf numFmtId="168" fontId="20" fillId="2" borderId="3" xfId="4" applyNumberFormat="1" applyFont="1" applyFill="1" applyBorder="1" applyAlignment="1">
      <alignment vertical="center" wrapText="1"/>
    </xf>
    <xf numFmtId="0" fontId="20" fillId="2" borderId="3" xfId="3" applyFont="1" applyFill="1" applyBorder="1" applyAlignment="1">
      <alignment horizontal="center" vertical="center" wrapText="1"/>
    </xf>
    <xf numFmtId="164" fontId="20" fillId="2" borderId="3" xfId="3" applyNumberFormat="1" applyFont="1" applyFill="1" applyBorder="1" applyAlignment="1">
      <alignment horizontal="center" vertical="center" wrapText="1"/>
    </xf>
    <xf numFmtId="164" fontId="20" fillId="2" borderId="3" xfId="4" applyNumberFormat="1" applyFont="1" applyFill="1" applyBorder="1" applyAlignment="1">
      <alignment horizontal="center" vertical="center" wrapText="1"/>
    </xf>
    <xf numFmtId="169" fontId="30" fillId="2" borderId="13" xfId="4" applyNumberFormat="1" applyFont="1" applyFill="1" applyBorder="1" applyAlignment="1">
      <alignment horizontal="center" vertical="center" wrapText="1"/>
    </xf>
    <xf numFmtId="0" fontId="0" fillId="2" borderId="0" xfId="0" applyFill="1"/>
    <xf numFmtId="170" fontId="20" fillId="2" borderId="3" xfId="4" applyNumberFormat="1" applyFont="1" applyFill="1" applyBorder="1" applyAlignment="1">
      <alignment horizontal="center" vertical="center" wrapText="1"/>
    </xf>
    <xf numFmtId="0" fontId="0" fillId="0" borderId="3" xfId="0" applyFill="1" applyBorder="1"/>
    <xf numFmtId="0" fontId="0" fillId="0" borderId="3" xfId="0" applyFill="1" applyBorder="1" applyAlignment="1">
      <alignment wrapText="1"/>
    </xf>
    <xf numFmtId="168" fontId="15" fillId="0" borderId="3" xfId="4" applyNumberFormat="1" applyFont="1" applyFill="1" applyBorder="1" applyAlignment="1">
      <alignment vertical="center" wrapText="1"/>
    </xf>
    <xf numFmtId="3" fontId="15" fillId="0" borderId="3" xfId="3" applyNumberFormat="1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10" fontId="15" fillId="0" borderId="3" xfId="0" applyNumberFormat="1" applyFont="1" applyFill="1" applyBorder="1" applyAlignment="1">
      <alignment horizontal="center" vertical="center" wrapText="1"/>
    </xf>
    <xf numFmtId="2" fontId="31" fillId="0" borderId="3" xfId="0" applyNumberFormat="1" applyFont="1" applyFill="1" applyBorder="1" applyAlignment="1">
      <alignment horizontal="center" vertical="center" wrapText="1"/>
    </xf>
    <xf numFmtId="4" fontId="15" fillId="0" borderId="3" xfId="3" applyNumberFormat="1" applyFont="1" applyFill="1" applyBorder="1" applyAlignment="1">
      <alignment horizontal="center" vertical="center" wrapText="1"/>
    </xf>
    <xf numFmtId="168" fontId="15" fillId="0" borderId="3" xfId="4" applyNumberFormat="1" applyFont="1" applyFill="1" applyBorder="1" applyAlignment="1">
      <alignment horizontal="center" vertical="center" wrapText="1"/>
    </xf>
    <xf numFmtId="168" fontId="13" fillId="0" borderId="13" xfId="3" applyNumberFormat="1" applyFont="1" applyFill="1" applyBorder="1" applyAlignment="1">
      <alignment horizontal="center" vertical="center" wrapText="1"/>
    </xf>
    <xf numFmtId="168" fontId="13" fillId="0" borderId="3" xfId="4" applyNumberFormat="1" applyFont="1" applyFill="1" applyBorder="1" applyAlignment="1">
      <alignment horizontal="center" vertical="center" wrapText="1"/>
    </xf>
    <xf numFmtId="168" fontId="15" fillId="0" borderId="3" xfId="5" applyNumberFormat="1" applyFont="1" applyFill="1" applyBorder="1" applyAlignment="1">
      <alignment horizontal="center" vertical="center" wrapText="1"/>
    </xf>
    <xf numFmtId="168" fontId="8" fillId="0" borderId="3" xfId="4" applyNumberFormat="1" applyFont="1" applyFill="1" applyBorder="1" applyAlignment="1">
      <alignment horizontal="center" vertical="center" wrapText="1"/>
    </xf>
    <xf numFmtId="168" fontId="13" fillId="0" borderId="3" xfId="3" applyNumberFormat="1" applyFont="1" applyFill="1" applyBorder="1" applyAlignment="1">
      <alignment horizontal="center" vertical="center" wrapText="1"/>
    </xf>
    <xf numFmtId="164" fontId="15" fillId="0" borderId="3" xfId="4" applyNumberFormat="1" applyFont="1" applyFill="1" applyBorder="1" applyAlignment="1">
      <alignment horizontal="center" vertical="center" wrapText="1"/>
    </xf>
    <xf numFmtId="168" fontId="13" fillId="0" borderId="3" xfId="0" applyNumberFormat="1" applyFont="1" applyFill="1" applyBorder="1"/>
    <xf numFmtId="0" fontId="33" fillId="0" borderId="3" xfId="0" applyFont="1" applyFill="1" applyBorder="1"/>
    <xf numFmtId="3" fontId="20" fillId="0" borderId="3" xfId="4" applyNumberFormat="1" applyFont="1" applyFill="1" applyBorder="1" applyAlignment="1">
      <alignment horizontal="center" vertical="center" wrapText="1"/>
    </xf>
    <xf numFmtId="0" fontId="34" fillId="0" borderId="3" xfId="0" applyFont="1" applyFill="1" applyBorder="1"/>
    <xf numFmtId="0" fontId="35" fillId="0" borderId="3" xfId="0" applyFont="1" applyFill="1" applyBorder="1"/>
    <xf numFmtId="0" fontId="36" fillId="0" borderId="3" xfId="0" applyFont="1" applyFill="1" applyBorder="1"/>
    <xf numFmtId="0" fontId="15" fillId="0" borderId="3" xfId="4" applyFont="1" applyFill="1" applyBorder="1" applyAlignment="1">
      <alignment vertical="center" wrapText="1"/>
    </xf>
    <xf numFmtId="10" fontId="37" fillId="0" borderId="3" xfId="0" applyNumberFormat="1" applyFont="1" applyFill="1" applyBorder="1" applyAlignment="1">
      <alignment horizontal="center"/>
    </xf>
    <xf numFmtId="2" fontId="38" fillId="0" borderId="3" xfId="0" applyNumberFormat="1" applyFont="1" applyFill="1" applyBorder="1" applyAlignment="1">
      <alignment horizontal="center" vertical="center" wrapText="1"/>
    </xf>
    <xf numFmtId="4" fontId="16" fillId="0" borderId="3" xfId="3" applyNumberFormat="1" applyFont="1" applyFill="1" applyBorder="1" applyAlignment="1">
      <alignment horizontal="center" vertical="center" wrapText="1"/>
    </xf>
    <xf numFmtId="168" fontId="37" fillId="0" borderId="3" xfId="4" applyNumberFormat="1" applyFont="1" applyFill="1" applyBorder="1" applyAlignment="1">
      <alignment horizontal="center" vertical="center" wrapText="1"/>
    </xf>
    <xf numFmtId="3" fontId="15" fillId="0" borderId="3" xfId="4" applyNumberFormat="1" applyFont="1" applyFill="1" applyBorder="1" applyAlignment="1">
      <alignment horizontal="center" vertical="center" wrapText="1"/>
    </xf>
    <xf numFmtId="168" fontId="20" fillId="0" borderId="3" xfId="4" applyNumberFormat="1" applyFont="1" applyFill="1" applyBorder="1" applyAlignment="1">
      <alignment horizontal="center" vertical="center" wrapText="1"/>
    </xf>
    <xf numFmtId="2" fontId="39" fillId="0" borderId="7" xfId="0" applyNumberFormat="1" applyFont="1" applyFill="1" applyBorder="1" applyAlignment="1">
      <alignment horizontal="center" vertical="center" wrapText="1"/>
    </xf>
    <xf numFmtId="169" fontId="40" fillId="0" borderId="3" xfId="0" applyNumberFormat="1" applyFont="1" applyFill="1" applyBorder="1" applyAlignment="1">
      <alignment horizontal="center" vertical="center" wrapText="1"/>
    </xf>
    <xf numFmtId="0" fontId="41" fillId="2" borderId="3" xfId="0" applyFont="1" applyFill="1" applyBorder="1"/>
    <xf numFmtId="168" fontId="42" fillId="2" borderId="3" xfId="4" applyNumberFormat="1" applyFont="1" applyFill="1" applyBorder="1" applyAlignment="1">
      <alignment vertical="center" wrapText="1"/>
    </xf>
    <xf numFmtId="0" fontId="42" fillId="2" borderId="3" xfId="0" applyFont="1" applyFill="1" applyBorder="1" applyAlignment="1">
      <alignment horizontal="center" vertical="center" wrapText="1"/>
    </xf>
    <xf numFmtId="4" fontId="42" fillId="2" borderId="3" xfId="3" applyNumberFormat="1" applyFont="1" applyFill="1" applyBorder="1" applyAlignment="1">
      <alignment horizontal="center" vertical="center" wrapText="1"/>
    </xf>
    <xf numFmtId="4" fontId="20" fillId="2" borderId="3" xfId="3" applyNumberFormat="1" applyFont="1" applyFill="1" applyBorder="1" applyAlignment="1">
      <alignment horizontal="center" vertical="center" wrapText="1"/>
    </xf>
    <xf numFmtId="168" fontId="20" fillId="2" borderId="3" xfId="4" applyNumberFormat="1" applyFont="1" applyFill="1" applyBorder="1" applyAlignment="1">
      <alignment horizontal="center" vertical="center" wrapText="1"/>
    </xf>
    <xf numFmtId="0" fontId="0" fillId="0" borderId="3" xfId="0" applyFont="1" applyFill="1" applyBorder="1"/>
    <xf numFmtId="0" fontId="15" fillId="0" borderId="14" xfId="4" applyFont="1" applyFill="1" applyBorder="1" applyAlignment="1">
      <alignment vertical="center" wrapText="1"/>
    </xf>
    <xf numFmtId="0" fontId="15" fillId="0" borderId="14" xfId="0" applyFont="1" applyFill="1" applyBorder="1" applyAlignment="1">
      <alignment horizontal="center" vertical="center" wrapText="1"/>
    </xf>
    <xf numFmtId="2" fontId="31" fillId="0" borderId="13" xfId="0" applyNumberFormat="1" applyFont="1" applyFill="1" applyBorder="1" applyAlignment="1">
      <alignment horizontal="center" vertical="center" wrapText="1"/>
    </xf>
    <xf numFmtId="2" fontId="31" fillId="0" borderId="14" xfId="0" applyNumberFormat="1" applyFont="1" applyFill="1" applyBorder="1" applyAlignment="1">
      <alignment horizontal="center" vertical="center" wrapText="1"/>
    </xf>
    <xf numFmtId="4" fontId="15" fillId="0" borderId="14" xfId="3" applyNumberFormat="1" applyFont="1" applyFill="1" applyBorder="1" applyAlignment="1">
      <alignment horizontal="center" vertical="center" wrapText="1"/>
    </xf>
    <xf numFmtId="4" fontId="15" fillId="0" borderId="15" xfId="3" applyNumberFormat="1" applyFont="1" applyFill="1" applyBorder="1" applyAlignment="1">
      <alignment horizontal="center" vertical="center" wrapText="1"/>
    </xf>
    <xf numFmtId="168" fontId="15" fillId="0" borderId="14" xfId="4" applyNumberFormat="1" applyFont="1" applyFill="1" applyBorder="1" applyAlignment="1">
      <alignment horizontal="center" vertical="center" wrapText="1"/>
    </xf>
    <xf numFmtId="168" fontId="13" fillId="0" borderId="14" xfId="4" applyNumberFormat="1" applyFont="1" applyFill="1" applyBorder="1" applyAlignment="1">
      <alignment horizontal="center" vertical="center" wrapText="1"/>
    </xf>
    <xf numFmtId="168" fontId="13" fillId="0" borderId="13" xfId="4" applyNumberFormat="1" applyFont="1" applyFill="1" applyBorder="1" applyAlignment="1">
      <alignment horizontal="center" vertical="center" wrapText="1"/>
    </xf>
    <xf numFmtId="168" fontId="15" fillId="0" borderId="13" xfId="4" applyNumberFormat="1" applyFont="1" applyFill="1" applyBorder="1" applyAlignment="1">
      <alignment horizontal="center" vertical="center" wrapText="1"/>
    </xf>
    <xf numFmtId="168" fontId="8" fillId="0" borderId="14" xfId="4" applyNumberFormat="1" applyFont="1" applyFill="1" applyBorder="1" applyAlignment="1">
      <alignment horizontal="center" vertical="center" wrapText="1"/>
    </xf>
    <xf numFmtId="164" fontId="15" fillId="0" borderId="13" xfId="4" applyNumberFormat="1" applyFont="1" applyFill="1" applyBorder="1" applyAlignment="1">
      <alignment horizontal="center" vertical="center" wrapText="1"/>
    </xf>
    <xf numFmtId="168" fontId="42" fillId="2" borderId="7" xfId="4" applyNumberFormat="1" applyFont="1" applyFill="1" applyBorder="1" applyAlignment="1">
      <alignment vertical="center" wrapText="1"/>
    </xf>
    <xf numFmtId="164" fontId="20" fillId="2" borderId="7" xfId="3" applyNumberFormat="1" applyFont="1" applyFill="1" applyBorder="1" applyAlignment="1">
      <alignment horizontal="center" vertical="center" wrapText="1"/>
    </xf>
    <xf numFmtId="4" fontId="42" fillId="2" borderId="7" xfId="3" applyNumberFormat="1" applyFont="1" applyFill="1" applyBorder="1" applyAlignment="1">
      <alignment horizontal="center" vertical="center" wrapText="1"/>
    </xf>
    <xf numFmtId="4" fontId="15" fillId="2" borderId="5" xfId="3" applyNumberFormat="1" applyFont="1" applyFill="1" applyBorder="1" applyAlignment="1">
      <alignment horizontal="center" vertical="center" wrapText="1"/>
    </xf>
    <xf numFmtId="0" fontId="2" fillId="2" borderId="0" xfId="0" applyFont="1" applyFill="1"/>
    <xf numFmtId="168" fontId="15" fillId="0" borderId="7" xfId="4" applyNumberFormat="1" applyFont="1" applyFill="1" applyBorder="1" applyAlignment="1">
      <alignment vertical="center" wrapText="1"/>
    </xf>
    <xf numFmtId="4" fontId="15" fillId="0" borderId="7" xfId="3" applyNumberFormat="1" applyFont="1" applyFill="1" applyBorder="1" applyAlignment="1">
      <alignment horizontal="center" vertical="center" wrapText="1"/>
    </xf>
    <xf numFmtId="2" fontId="15" fillId="0" borderId="3" xfId="0" applyNumberFormat="1" applyFont="1" applyFill="1" applyBorder="1" applyAlignment="1">
      <alignment horizontal="center" vertical="center" wrapText="1"/>
    </xf>
    <xf numFmtId="2" fontId="15" fillId="0" borderId="7" xfId="0" applyNumberFormat="1" applyFont="1" applyFill="1" applyBorder="1" applyAlignment="1">
      <alignment horizontal="center" vertical="center" wrapText="1"/>
    </xf>
    <xf numFmtId="4" fontId="15" fillId="0" borderId="5" xfId="3" applyNumberFormat="1" applyFont="1" applyFill="1" applyBorder="1" applyAlignment="1">
      <alignment horizontal="center" vertical="center" wrapText="1"/>
    </xf>
    <xf numFmtId="168" fontId="13" fillId="0" borderId="7" xfId="4" applyNumberFormat="1" applyFont="1" applyFill="1" applyBorder="1" applyAlignment="1">
      <alignment horizontal="center" vertical="center" wrapText="1"/>
    </xf>
    <xf numFmtId="168" fontId="20" fillId="2" borderId="7" xfId="4" applyNumberFormat="1" applyFont="1" applyFill="1" applyBorder="1" applyAlignment="1">
      <alignment vertical="center" wrapText="1"/>
    </xf>
    <xf numFmtId="0" fontId="20" fillId="2" borderId="3" xfId="0" applyFont="1" applyFill="1" applyBorder="1" applyAlignment="1">
      <alignment horizontal="center" vertical="center" wrapText="1"/>
    </xf>
    <xf numFmtId="4" fontId="15" fillId="2" borderId="7" xfId="3" applyNumberFormat="1" applyFont="1" applyFill="1" applyBorder="1" applyAlignment="1">
      <alignment horizontal="center" vertical="center" wrapText="1"/>
    </xf>
    <xf numFmtId="0" fontId="0" fillId="0" borderId="3" xfId="0" applyBorder="1" applyAlignment="1">
      <alignment wrapText="1"/>
    </xf>
    <xf numFmtId="0" fontId="15" fillId="0" borderId="7" xfId="4" applyFont="1" applyFill="1" applyBorder="1" applyAlignment="1">
      <alignment vertical="center" wrapText="1"/>
    </xf>
    <xf numFmtId="2" fontId="31" fillId="0" borderId="7" xfId="0" applyNumberFormat="1" applyFont="1" applyFill="1" applyBorder="1" applyAlignment="1">
      <alignment horizontal="center" vertical="center" wrapText="1"/>
    </xf>
    <xf numFmtId="168" fontId="15" fillId="0" borderId="7" xfId="4" applyNumberFormat="1" applyFont="1" applyFill="1" applyBorder="1" applyAlignment="1">
      <alignment horizontal="center" vertical="center" wrapText="1"/>
    </xf>
    <xf numFmtId="0" fontId="2" fillId="0" borderId="0" xfId="0" applyFont="1" applyFill="1"/>
    <xf numFmtId="4" fontId="15" fillId="0" borderId="7" xfId="4" applyNumberFormat="1" applyFont="1" applyFill="1" applyBorder="1" applyAlignment="1">
      <alignment horizontal="center" vertical="center" wrapText="1"/>
    </xf>
    <xf numFmtId="4" fontId="15" fillId="0" borderId="5" xfId="4" applyNumberFormat="1" applyFont="1" applyFill="1" applyBorder="1" applyAlignment="1">
      <alignment horizontal="center" vertical="center" wrapText="1"/>
    </xf>
    <xf numFmtId="0" fontId="2" fillId="2" borderId="3" xfId="0" applyFont="1" applyFill="1" applyBorder="1"/>
    <xf numFmtId="4" fontId="20" fillId="2" borderId="7" xfId="3" applyNumberFormat="1" applyFont="1" applyFill="1" applyBorder="1" applyAlignment="1">
      <alignment horizontal="center" vertical="center" wrapText="1"/>
    </xf>
    <xf numFmtId="168" fontId="8" fillId="0" borderId="7" xfId="4" applyNumberFormat="1" applyFont="1" applyFill="1" applyBorder="1" applyAlignment="1">
      <alignment horizontal="center" vertical="center" wrapText="1"/>
    </xf>
    <xf numFmtId="168" fontId="20" fillId="0" borderId="7" xfId="4" applyNumberFormat="1" applyFont="1" applyFill="1" applyBorder="1" applyAlignment="1">
      <alignment horizontal="center" vertical="center" wrapText="1"/>
    </xf>
    <xf numFmtId="168" fontId="20" fillId="2" borderId="7" xfId="4" applyNumberFormat="1" applyFont="1" applyFill="1" applyBorder="1" applyAlignment="1">
      <alignment horizontal="center" vertical="center" wrapText="1"/>
    </xf>
    <xf numFmtId="168" fontId="43" fillId="0" borderId="3" xfId="4" applyNumberFormat="1" applyFont="1" applyFill="1" applyBorder="1" applyAlignment="1">
      <alignment horizontal="center" vertical="center" wrapText="1"/>
    </xf>
    <xf numFmtId="168" fontId="44" fillId="0" borderId="3" xfId="4" applyNumberFormat="1" applyFont="1" applyFill="1" applyBorder="1" applyAlignment="1">
      <alignment horizontal="center" vertical="center" wrapText="1"/>
    </xf>
    <xf numFmtId="0" fontId="0" fillId="0" borderId="0" xfId="0" applyFont="1" applyFill="1"/>
    <xf numFmtId="168" fontId="43" fillId="0" borderId="7" xfId="4" applyNumberFormat="1" applyFont="1" applyFill="1" applyBorder="1" applyAlignment="1">
      <alignment horizontal="center" vertical="center" wrapText="1"/>
    </xf>
    <xf numFmtId="4" fontId="20" fillId="2" borderId="5" xfId="3" applyNumberFormat="1" applyFont="1" applyFill="1" applyBorder="1" applyAlignment="1">
      <alignment horizontal="center" vertical="center" wrapText="1"/>
    </xf>
    <xf numFmtId="2" fontId="46" fillId="0" borderId="7" xfId="0" applyNumberFormat="1" applyFont="1" applyFill="1" applyBorder="1" applyAlignment="1">
      <alignment horizontal="center" vertical="center" wrapText="1"/>
    </xf>
    <xf numFmtId="4" fontId="15" fillId="0" borderId="3" xfId="4" applyNumberFormat="1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wrapText="1"/>
    </xf>
    <xf numFmtId="0" fontId="15" fillId="2" borderId="3" xfId="0" applyFont="1" applyFill="1" applyBorder="1" applyAlignment="1">
      <alignment horizontal="center" vertical="center" wrapText="1"/>
    </xf>
    <xf numFmtId="168" fontId="15" fillId="0" borderId="7" xfId="3" applyNumberFormat="1" applyFont="1" applyFill="1" applyBorder="1" applyAlignment="1">
      <alignment vertical="center" wrapText="1"/>
    </xf>
    <xf numFmtId="168" fontId="20" fillId="2" borderId="7" xfId="3" applyNumberFormat="1" applyFont="1" applyFill="1" applyBorder="1" applyAlignment="1">
      <alignment vertical="center" wrapText="1"/>
    </xf>
    <xf numFmtId="0" fontId="15" fillId="0" borderId="7" xfId="3" applyFont="1" applyFill="1" applyBorder="1" applyAlignment="1">
      <alignment vertical="center" wrapText="1"/>
    </xf>
    <xf numFmtId="2" fontId="46" fillId="0" borderId="3" xfId="0" applyNumberFormat="1" applyFont="1" applyFill="1" applyBorder="1" applyAlignment="1">
      <alignment horizontal="center" vertical="center" wrapText="1"/>
    </xf>
    <xf numFmtId="168" fontId="47" fillId="0" borderId="7" xfId="4" applyNumberFormat="1" applyFont="1" applyFill="1" applyBorder="1" applyAlignment="1">
      <alignment horizontal="center" vertical="center" wrapText="1"/>
    </xf>
    <xf numFmtId="168" fontId="20" fillId="2" borderId="7" xfId="3" applyNumberFormat="1" applyFont="1" applyFill="1" applyBorder="1" applyAlignment="1">
      <alignment horizontal="left" vertical="center" wrapText="1"/>
    </xf>
    <xf numFmtId="0" fontId="15" fillId="0" borderId="3" xfId="0" applyFont="1" applyFill="1" applyBorder="1" applyAlignment="1">
      <alignment horizontal="left" vertical="center" wrapText="1"/>
    </xf>
    <xf numFmtId="10" fontId="37" fillId="0" borderId="3" xfId="0" applyNumberFormat="1" applyFont="1" applyFill="1" applyBorder="1" applyAlignment="1">
      <alignment horizontal="center" vertical="center" wrapText="1"/>
    </xf>
    <xf numFmtId="10" fontId="45" fillId="0" borderId="3" xfId="0" applyNumberFormat="1" applyFont="1" applyFill="1" applyBorder="1"/>
    <xf numFmtId="0" fontId="0" fillId="2" borderId="3" xfId="0" applyFont="1" applyFill="1" applyBorder="1"/>
    <xf numFmtId="167" fontId="15" fillId="0" borderId="3" xfId="0" applyNumberFormat="1" applyFont="1" applyFill="1" applyBorder="1" applyAlignment="1">
      <alignment horizontal="center" vertical="center" wrapText="1"/>
    </xf>
    <xf numFmtId="10" fontId="37" fillId="0" borderId="3" xfId="0" applyNumberFormat="1" applyFont="1" applyFill="1" applyBorder="1" applyAlignment="1">
      <alignment horizontal="center" vertical="center"/>
    </xf>
    <xf numFmtId="4" fontId="15" fillId="0" borderId="3" xfId="0" applyNumberFormat="1" applyFont="1" applyFill="1" applyBorder="1" applyAlignment="1">
      <alignment horizontal="center" vertical="center"/>
    </xf>
    <xf numFmtId="2" fontId="48" fillId="0" borderId="7" xfId="0" applyNumberFormat="1" applyFont="1" applyFill="1" applyBorder="1" applyAlignment="1">
      <alignment horizontal="center" vertical="center" wrapText="1"/>
    </xf>
    <xf numFmtId="168" fontId="47" fillId="0" borderId="3" xfId="4" applyNumberFormat="1" applyFont="1" applyFill="1" applyBorder="1" applyAlignment="1">
      <alignment horizontal="center" vertical="center" wrapText="1"/>
    </xf>
    <xf numFmtId="168" fontId="39" fillId="0" borderId="3" xfId="4" applyNumberFormat="1" applyFont="1" applyFill="1" applyBorder="1" applyAlignment="1">
      <alignment horizontal="center" vertical="center" wrapText="1"/>
    </xf>
    <xf numFmtId="0" fontId="15" fillId="0" borderId="7" xfId="0" applyFont="1" applyFill="1" applyBorder="1" applyAlignment="1">
      <alignment horizontal="center" vertical="center" wrapText="1"/>
    </xf>
    <xf numFmtId="171" fontId="20" fillId="2" borderId="3" xfId="4" applyNumberFormat="1" applyFont="1" applyFill="1" applyBorder="1" applyAlignment="1">
      <alignment horizontal="center" vertical="center" wrapText="1"/>
    </xf>
    <xf numFmtId="171" fontId="13" fillId="0" borderId="13" xfId="3" applyNumberFormat="1" applyFont="1" applyFill="1" applyBorder="1" applyAlignment="1">
      <alignment horizontal="center" vertical="center" wrapText="1"/>
    </xf>
    <xf numFmtId="168" fontId="20" fillId="0" borderId="7" xfId="4" applyNumberFormat="1" applyFont="1" applyFill="1" applyBorder="1" applyAlignment="1">
      <alignment vertical="center"/>
    </xf>
    <xf numFmtId="168" fontId="15" fillId="0" borderId="7" xfId="4" applyNumberFormat="1" applyFont="1" applyFill="1" applyBorder="1" applyAlignment="1">
      <alignment vertical="center"/>
    </xf>
    <xf numFmtId="2" fontId="49" fillId="0" borderId="3" xfId="0" applyNumberFormat="1" applyFont="1" applyFill="1" applyBorder="1" applyAlignment="1">
      <alignment horizontal="center" vertical="center" wrapText="1"/>
    </xf>
    <xf numFmtId="2" fontId="46" fillId="3" borderId="7" xfId="0" applyNumberFormat="1" applyFont="1" applyFill="1" applyBorder="1" applyAlignment="1">
      <alignment horizontal="center" vertical="center" wrapText="1"/>
    </xf>
    <xf numFmtId="3" fontId="15" fillId="0" borderId="7" xfId="4" applyNumberFormat="1" applyFont="1" applyFill="1" applyBorder="1" applyAlignment="1">
      <alignment horizontal="center" vertical="center" wrapText="1"/>
    </xf>
    <xf numFmtId="168" fontId="14" fillId="0" borderId="3" xfId="4" applyNumberFormat="1" applyFont="1" applyFill="1" applyBorder="1" applyAlignment="1">
      <alignment horizontal="center" vertical="center" wrapText="1"/>
    </xf>
    <xf numFmtId="172" fontId="37" fillId="0" borderId="3" xfId="0" applyNumberFormat="1" applyFont="1" applyFill="1" applyBorder="1" applyAlignment="1">
      <alignment horizontal="center" vertical="center" wrapText="1"/>
    </xf>
    <xf numFmtId="168" fontId="19" fillId="0" borderId="3" xfId="0" applyNumberFormat="1" applyFont="1" applyFill="1" applyBorder="1"/>
    <xf numFmtId="168" fontId="9" fillId="0" borderId="3" xfId="0" applyNumberFormat="1" applyFont="1" applyFill="1" applyBorder="1"/>
    <xf numFmtId="0" fontId="0" fillId="0" borderId="2" xfId="0" applyFill="1" applyBorder="1"/>
    <xf numFmtId="168" fontId="15" fillId="0" borderId="2" xfId="4" applyNumberFormat="1" applyFont="1" applyFill="1" applyBorder="1" applyAlignment="1">
      <alignment horizontal="center" vertical="center" wrapText="1"/>
    </xf>
    <xf numFmtId="168" fontId="13" fillId="0" borderId="9" xfId="4" applyNumberFormat="1" applyFont="1" applyFill="1" applyBorder="1" applyAlignment="1">
      <alignment horizontal="center" vertical="center" wrapText="1"/>
    </xf>
    <xf numFmtId="168" fontId="13" fillId="0" borderId="2" xfId="4" applyNumberFormat="1" applyFont="1" applyFill="1" applyBorder="1" applyAlignment="1">
      <alignment horizontal="center" vertical="center" wrapText="1"/>
    </xf>
    <xf numFmtId="168" fontId="8" fillId="0" borderId="2" xfId="4" applyNumberFormat="1" applyFont="1" applyFill="1" applyBorder="1" applyAlignment="1">
      <alignment horizontal="center" vertical="center" wrapText="1"/>
    </xf>
    <xf numFmtId="168" fontId="20" fillId="0" borderId="2" xfId="4" applyNumberFormat="1" applyFont="1" applyFill="1" applyBorder="1" applyAlignment="1">
      <alignment horizontal="center" vertical="center" wrapText="1"/>
    </xf>
    <xf numFmtId="164" fontId="15" fillId="0" borderId="2" xfId="4" applyNumberFormat="1" applyFont="1" applyFill="1" applyBorder="1" applyAlignment="1">
      <alignment horizontal="center" vertical="center" wrapText="1"/>
    </xf>
    <xf numFmtId="10" fontId="37" fillId="0" borderId="2" xfId="0" applyNumberFormat="1" applyFont="1" applyFill="1" applyBorder="1" applyAlignment="1">
      <alignment horizontal="center" vertical="center"/>
    </xf>
    <xf numFmtId="0" fontId="0" fillId="2" borderId="2" xfId="0" applyFill="1" applyBorder="1"/>
    <xf numFmtId="0" fontId="0" fillId="0" borderId="2" xfId="0" applyBorder="1" applyAlignment="1">
      <alignment wrapText="1"/>
    </xf>
    <xf numFmtId="168" fontId="20" fillId="2" borderId="9" xfId="3" applyNumberFormat="1" applyFont="1" applyFill="1" applyBorder="1" applyAlignment="1">
      <alignment vertical="center" wrapText="1"/>
    </xf>
    <xf numFmtId="4" fontId="20" fillId="2" borderId="9" xfId="3" applyNumberFormat="1" applyFont="1" applyFill="1" applyBorder="1" applyAlignment="1">
      <alignment horizontal="center" vertical="center" wrapText="1"/>
    </xf>
    <xf numFmtId="10" fontId="15" fillId="0" borderId="2" xfId="0" applyNumberFormat="1" applyFont="1" applyFill="1" applyBorder="1" applyAlignment="1">
      <alignment horizontal="center" vertical="center" wrapText="1"/>
    </xf>
    <xf numFmtId="164" fontId="20" fillId="2" borderId="2" xfId="3" applyNumberFormat="1" applyFont="1" applyFill="1" applyBorder="1" applyAlignment="1">
      <alignment horizontal="center" vertical="center" wrapText="1"/>
    </xf>
    <xf numFmtId="164" fontId="20" fillId="2" borderId="9" xfId="3" applyNumberFormat="1" applyFont="1" applyFill="1" applyBorder="1" applyAlignment="1">
      <alignment horizontal="center" vertical="center" wrapText="1"/>
    </xf>
    <xf numFmtId="4" fontId="15" fillId="2" borderId="9" xfId="3" applyNumberFormat="1" applyFont="1" applyFill="1" applyBorder="1" applyAlignment="1">
      <alignment horizontal="center" vertical="center" wrapText="1"/>
    </xf>
    <xf numFmtId="4" fontId="15" fillId="2" borderId="16" xfId="3" applyNumberFormat="1" applyFont="1" applyFill="1" applyBorder="1" applyAlignment="1">
      <alignment horizontal="center" vertical="center" wrapText="1"/>
    </xf>
    <xf numFmtId="168" fontId="19" fillId="2" borderId="2" xfId="0" applyNumberFormat="1" applyFont="1" applyFill="1" applyBorder="1"/>
    <xf numFmtId="0" fontId="15" fillId="0" borderId="3" xfId="3" applyFont="1" applyFill="1" applyBorder="1" applyAlignment="1">
      <alignment vertical="center" wrapText="1"/>
    </xf>
    <xf numFmtId="168" fontId="6" fillId="0" borderId="3" xfId="0" applyNumberFormat="1" applyFont="1" applyFill="1" applyBorder="1"/>
    <xf numFmtId="3" fontId="19" fillId="0" borderId="3" xfId="0" applyNumberFormat="1" applyFont="1" applyFill="1" applyBorder="1"/>
    <xf numFmtId="0" fontId="6" fillId="0" borderId="3" xfId="0" applyFont="1" applyFill="1" applyBorder="1"/>
    <xf numFmtId="0" fontId="20" fillId="2" borderId="3" xfId="3" applyFont="1" applyFill="1" applyBorder="1" applyAlignment="1">
      <alignment vertical="center" wrapText="1"/>
    </xf>
    <xf numFmtId="168" fontId="51" fillId="2" borderId="3" xfId="3" applyNumberFormat="1" applyFont="1" applyFill="1" applyBorder="1" applyAlignment="1">
      <alignment horizontal="center" vertical="center" wrapText="1"/>
    </xf>
    <xf numFmtId="168" fontId="20" fillId="2" borderId="3" xfId="3" applyNumberFormat="1" applyFont="1" applyFill="1" applyBorder="1" applyAlignment="1">
      <alignment horizontal="center" vertical="center" wrapText="1"/>
    </xf>
    <xf numFmtId="3" fontId="9" fillId="2" borderId="3" xfId="0" applyNumberFormat="1" applyFont="1" applyFill="1" applyBorder="1"/>
    <xf numFmtId="0" fontId="43" fillId="0" borderId="3" xfId="0" applyFont="1" applyFill="1" applyBorder="1" applyAlignment="1">
      <alignment horizontal="center" vertical="center"/>
    </xf>
    <xf numFmtId="0" fontId="43" fillId="0" borderId="3" xfId="0" applyFont="1" applyFill="1" applyBorder="1" applyAlignment="1">
      <alignment horizontal="center" vertical="center" wrapText="1"/>
    </xf>
    <xf numFmtId="10" fontId="45" fillId="0" borderId="3" xfId="0" applyNumberFormat="1" applyFont="1" applyFill="1" applyBorder="1" applyAlignment="1">
      <alignment horizontal="center" vertical="center"/>
    </xf>
    <xf numFmtId="0" fontId="44" fillId="0" borderId="3" xfId="0" applyFont="1" applyFill="1" applyBorder="1" applyAlignment="1">
      <alignment horizontal="center" vertical="center"/>
    </xf>
    <xf numFmtId="0" fontId="44" fillId="0" borderId="3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center" vertical="center"/>
    </xf>
    <xf numFmtId="0" fontId="20" fillId="0" borderId="3" xfId="0" applyFont="1" applyFill="1" applyBorder="1" applyAlignment="1">
      <alignment horizontal="left" vertical="center" wrapText="1"/>
    </xf>
    <xf numFmtId="0" fontId="0" fillId="0" borderId="3" xfId="0" applyFont="1" applyFill="1" applyBorder="1" applyAlignment="1">
      <alignment horizontal="center" vertical="center"/>
    </xf>
    <xf numFmtId="0" fontId="0" fillId="0" borderId="7" xfId="0" applyFill="1" applyBorder="1" applyAlignment="1">
      <alignment wrapText="1"/>
    </xf>
    <xf numFmtId="0" fontId="0" fillId="0" borderId="9" xfId="0" applyFill="1" applyBorder="1" applyAlignment="1">
      <alignment wrapText="1"/>
    </xf>
    <xf numFmtId="4" fontId="15" fillId="0" borderId="9" xfId="0" applyNumberFormat="1" applyFont="1" applyFill="1" applyBorder="1" applyAlignment="1">
      <alignment horizontal="center" vertical="center"/>
    </xf>
    <xf numFmtId="4" fontId="15" fillId="0" borderId="3" xfId="0" applyNumberFormat="1" applyFont="1" applyFill="1" applyBorder="1" applyAlignment="1">
      <alignment horizontal="center" vertical="center" wrapText="1"/>
    </xf>
    <xf numFmtId="0" fontId="0" fillId="0" borderId="13" xfId="0" applyFill="1" applyBorder="1" applyAlignment="1">
      <alignment wrapText="1"/>
    </xf>
    <xf numFmtId="0" fontId="4" fillId="0" borderId="0" xfId="2" applyFont="1" applyFill="1" applyBorder="1" applyAlignment="1">
      <alignment horizontal="center" vertical="top" wrapText="1"/>
    </xf>
    <xf numFmtId="0" fontId="4" fillId="0" borderId="0" xfId="2" applyFont="1" applyFill="1" applyBorder="1" applyAlignment="1">
      <alignment horizontal="center" wrapText="1"/>
    </xf>
    <xf numFmtId="0" fontId="0" fillId="0" borderId="0" xfId="0" applyFill="1" applyBorder="1" applyAlignment="1">
      <alignment horizontal="center"/>
    </xf>
    <xf numFmtId="0" fontId="11" fillId="0" borderId="2" xfId="3" applyFont="1" applyFill="1" applyBorder="1" applyAlignment="1">
      <alignment horizontal="center" vertical="center" wrapText="1"/>
    </xf>
    <xf numFmtId="0" fontId="11" fillId="0" borderId="6" xfId="3" applyFont="1" applyFill="1" applyBorder="1" applyAlignment="1">
      <alignment horizontal="center" vertical="center" wrapText="1"/>
    </xf>
    <xf numFmtId="0" fontId="21" fillId="0" borderId="6" xfId="3" applyFont="1" applyFill="1" applyBorder="1" applyAlignment="1">
      <alignment horizontal="center" vertical="center" wrapText="1"/>
    </xf>
    <xf numFmtId="0" fontId="24" fillId="0" borderId="13" xfId="0" applyFont="1" applyFill="1" applyBorder="1" applyAlignment="1">
      <alignment horizontal="center" vertical="center" wrapText="1"/>
    </xf>
    <xf numFmtId="0" fontId="11" fillId="0" borderId="3" xfId="3" applyFont="1" applyFill="1" applyBorder="1" applyAlignment="1">
      <alignment horizontal="center" vertical="center" wrapText="1"/>
    </xf>
    <xf numFmtId="0" fontId="21" fillId="0" borderId="3" xfId="3" applyFont="1" applyFill="1" applyBorder="1" applyAlignment="1">
      <alignment horizontal="center" vertical="center" wrapText="1"/>
    </xf>
    <xf numFmtId="0" fontId="24" fillId="0" borderId="3" xfId="0" applyFont="1" applyFill="1" applyBorder="1" applyAlignment="1">
      <alignment horizontal="center" vertical="center" wrapText="1"/>
    </xf>
    <xf numFmtId="0" fontId="12" fillId="0" borderId="3" xfId="4" applyFont="1" applyFill="1" applyBorder="1" applyAlignment="1">
      <alignment horizontal="center" vertical="center" wrapText="1"/>
    </xf>
    <xf numFmtId="0" fontId="13" fillId="0" borderId="3" xfId="3" applyFont="1" applyFill="1" applyBorder="1" applyAlignment="1">
      <alignment horizontal="center" vertical="center" wrapText="1"/>
    </xf>
    <xf numFmtId="164" fontId="14" fillId="0" borderId="3" xfId="3" applyNumberFormat="1" applyFont="1" applyFill="1" applyBorder="1" applyAlignment="1">
      <alignment horizontal="center" vertical="center" wrapText="1"/>
    </xf>
    <xf numFmtId="168" fontId="16" fillId="0" borderId="4" xfId="3" applyNumberFormat="1" applyFont="1" applyFill="1" applyBorder="1" applyAlignment="1">
      <alignment horizontal="center" vertical="center" wrapText="1"/>
    </xf>
    <xf numFmtId="168" fontId="16" fillId="0" borderId="5" xfId="3" applyNumberFormat="1" applyFont="1" applyFill="1" applyBorder="1" applyAlignment="1">
      <alignment horizontal="center" vertical="center" wrapText="1"/>
    </xf>
    <xf numFmtId="1" fontId="16" fillId="0" borderId="4" xfId="3" applyNumberFormat="1" applyFont="1" applyFill="1" applyBorder="1" applyAlignment="1">
      <alignment horizontal="center" vertical="center" wrapText="1"/>
    </xf>
    <xf numFmtId="1" fontId="16" fillId="0" borderId="5" xfId="3" applyNumberFormat="1" applyFont="1" applyFill="1" applyBorder="1" applyAlignment="1">
      <alignment horizontal="center" vertical="center" wrapText="1"/>
    </xf>
    <xf numFmtId="164" fontId="15" fillId="0" borderId="3" xfId="3" applyNumberFormat="1" applyFont="1" applyFill="1" applyBorder="1" applyAlignment="1">
      <alignment horizontal="center" vertical="center" wrapText="1"/>
    </xf>
    <xf numFmtId="3" fontId="16" fillId="0" borderId="4" xfId="3" applyNumberFormat="1" applyFont="1" applyFill="1" applyBorder="1" applyAlignment="1">
      <alignment horizontal="center" vertical="center" wrapText="1"/>
    </xf>
    <xf numFmtId="3" fontId="16" fillId="0" borderId="5" xfId="3" applyNumberFormat="1" applyFont="1" applyFill="1" applyBorder="1" applyAlignment="1">
      <alignment horizontal="center" vertical="center" wrapText="1"/>
    </xf>
    <xf numFmtId="1" fontId="17" fillId="0" borderId="4" xfId="3" applyNumberFormat="1" applyFont="1" applyFill="1" applyBorder="1" applyAlignment="1">
      <alignment horizontal="center" vertical="center" wrapText="1"/>
    </xf>
    <xf numFmtId="1" fontId="17" fillId="0" borderId="5" xfId="3" applyNumberFormat="1" applyFont="1" applyFill="1" applyBorder="1" applyAlignment="1">
      <alignment horizontal="center" vertical="center" wrapText="1"/>
    </xf>
    <xf numFmtId="0" fontId="16" fillId="0" borderId="4" xfId="3" applyNumberFormat="1" applyFont="1" applyFill="1" applyBorder="1" applyAlignment="1">
      <alignment horizontal="center" vertical="center" wrapText="1"/>
    </xf>
    <xf numFmtId="0" fontId="16" fillId="0" borderId="7" xfId="3" applyNumberFormat="1" applyFont="1" applyFill="1" applyBorder="1" applyAlignment="1">
      <alignment horizontal="center" vertical="center" wrapText="1"/>
    </xf>
    <xf numFmtId="0" fontId="18" fillId="0" borderId="3" xfId="0" applyFont="1" applyFill="1" applyBorder="1" applyAlignment="1">
      <alignment horizontal="center" vertical="center"/>
    </xf>
    <xf numFmtId="168" fontId="16" fillId="0" borderId="4" xfId="4" applyNumberFormat="1" applyFont="1" applyFill="1" applyBorder="1" applyAlignment="1">
      <alignment horizontal="center" vertical="center" wrapText="1"/>
    </xf>
    <xf numFmtId="168" fontId="16" fillId="0" borderId="5" xfId="4" applyNumberFormat="1" applyFont="1" applyFill="1" applyBorder="1" applyAlignment="1">
      <alignment horizontal="center" vertical="center" wrapText="1"/>
    </xf>
    <xf numFmtId="3" fontId="16" fillId="0" borderId="3" xfId="3" applyNumberFormat="1" applyFont="1" applyFill="1" applyBorder="1" applyAlignment="1">
      <alignment horizontal="center" vertical="center" wrapText="1"/>
    </xf>
    <xf numFmtId="0" fontId="17" fillId="0" borderId="4" xfId="3" applyNumberFormat="1" applyFont="1" applyFill="1" applyBorder="1" applyAlignment="1">
      <alignment horizontal="center" vertical="center" wrapText="1"/>
    </xf>
    <xf numFmtId="0" fontId="17" fillId="0" borderId="7" xfId="3" applyNumberFormat="1" applyFont="1" applyFill="1" applyBorder="1" applyAlignment="1">
      <alignment horizontal="center" vertical="center" wrapText="1"/>
    </xf>
    <xf numFmtId="0" fontId="20" fillId="0" borderId="3" xfId="0" applyNumberFormat="1" applyFont="1" applyFill="1" applyBorder="1" applyAlignment="1">
      <alignment horizontal="center" vertical="center"/>
    </xf>
    <xf numFmtId="0" fontId="22" fillId="0" borderId="3" xfId="0" applyFont="1" applyFill="1" applyBorder="1" applyAlignment="1">
      <alignment horizontal="center" vertical="center"/>
    </xf>
    <xf numFmtId="0" fontId="23" fillId="0" borderId="10" xfId="4" applyNumberFormat="1" applyFont="1" applyFill="1" applyBorder="1" applyAlignment="1">
      <alignment horizontal="center" vertical="center" wrapText="1"/>
    </xf>
    <xf numFmtId="0" fontId="23" fillId="0" borderId="11" xfId="4" applyNumberFormat="1" applyFont="1" applyFill="1" applyBorder="1" applyAlignment="1">
      <alignment horizontal="center" vertical="center" wrapText="1"/>
    </xf>
    <xf numFmtId="49" fontId="23" fillId="0" borderId="10" xfId="4" applyNumberFormat="1" applyFont="1" applyFill="1" applyBorder="1" applyAlignment="1">
      <alignment horizontal="center" vertical="center" wrapText="1"/>
    </xf>
    <xf numFmtId="49" fontId="23" fillId="0" borderId="12" xfId="4" applyNumberFormat="1" applyFont="1" applyFill="1" applyBorder="1" applyAlignment="1">
      <alignment horizontal="center" vertical="center" wrapText="1"/>
    </xf>
    <xf numFmtId="49" fontId="23" fillId="0" borderId="11" xfId="4" applyNumberFormat="1" applyFont="1" applyFill="1" applyBorder="1" applyAlignment="1">
      <alignment horizontal="center" vertical="center" wrapText="1"/>
    </xf>
    <xf numFmtId="0" fontId="16" fillId="0" borderId="4" xfId="4" applyNumberFormat="1" applyFont="1" applyFill="1" applyBorder="1" applyAlignment="1">
      <alignment horizontal="center" vertical="center" wrapText="1"/>
    </xf>
    <xf numFmtId="0" fontId="16" fillId="0" borderId="7" xfId="4" applyNumberFormat="1" applyFont="1" applyFill="1" applyBorder="1" applyAlignment="1">
      <alignment horizontal="center" vertical="center" wrapText="1"/>
    </xf>
    <xf numFmtId="0" fontId="16" fillId="0" borderId="3" xfId="3" applyNumberFormat="1" applyFont="1" applyFill="1" applyBorder="1" applyAlignment="1">
      <alignment horizontal="center" vertical="center" wrapText="1"/>
    </xf>
    <xf numFmtId="0" fontId="16" fillId="0" borderId="8" xfId="3" applyNumberFormat="1" applyFont="1" applyFill="1" applyBorder="1" applyAlignment="1">
      <alignment horizontal="center" vertical="center" wrapText="1"/>
    </xf>
    <xf numFmtId="0" fontId="16" fillId="0" borderId="9" xfId="3" applyNumberFormat="1" applyFont="1" applyFill="1" applyBorder="1" applyAlignment="1">
      <alignment horizontal="center" vertical="center" wrapText="1"/>
    </xf>
    <xf numFmtId="49" fontId="23" fillId="0" borderId="4" xfId="4" applyNumberFormat="1" applyFont="1" applyFill="1" applyBorder="1" applyAlignment="1">
      <alignment horizontal="center" vertical="center" wrapText="1"/>
    </xf>
    <xf numFmtId="49" fontId="23" fillId="0" borderId="7" xfId="4" applyNumberFormat="1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/>
    </xf>
    <xf numFmtId="14" fontId="50" fillId="2" borderId="4" xfId="0" applyNumberFormat="1" applyFont="1" applyFill="1" applyBorder="1" applyAlignment="1">
      <alignment horizontal="left"/>
    </xf>
    <xf numFmtId="14" fontId="50" fillId="2" borderId="5" xfId="0" applyNumberFormat="1" applyFont="1" applyFill="1" applyBorder="1" applyAlignment="1">
      <alignment horizontal="left"/>
    </xf>
    <xf numFmtId="14" fontId="50" fillId="2" borderId="7" xfId="0" applyNumberFormat="1" applyFont="1" applyFill="1" applyBorder="1" applyAlignment="1">
      <alignment horizontal="left"/>
    </xf>
    <xf numFmtId="49" fontId="23" fillId="0" borderId="3" xfId="4" applyNumberFormat="1" applyFont="1" applyFill="1" applyBorder="1" applyAlignment="1">
      <alignment horizontal="center" vertical="center" wrapText="1"/>
    </xf>
  </cellXfs>
  <cellStyles count="72">
    <cellStyle name="Normal_Sheet1" xfId="6"/>
    <cellStyle name="Обычный" xfId="0" builtinId="0"/>
    <cellStyle name="Обычный 2" xfId="3"/>
    <cellStyle name="Обычный 2 2" xfId="5"/>
    <cellStyle name="Обычный 2 3" xfId="7"/>
    <cellStyle name="Обычный 2 3 2" xfId="4"/>
    <cellStyle name="Обычный 2 4" xfId="8"/>
    <cellStyle name="Обычный 2 5" xfId="9"/>
    <cellStyle name="Обычный 3" xfId="10"/>
    <cellStyle name="Обычный 3 2" xfId="11"/>
    <cellStyle name="Обычный 3 2 2" xfId="12"/>
    <cellStyle name="Обычный 3 2 3" xfId="13"/>
    <cellStyle name="Обычный 3 3" xfId="14"/>
    <cellStyle name="Обычный 3 3 2" xfId="15"/>
    <cellStyle name="Обычный 3 3 2 2" xfId="16"/>
    <cellStyle name="Обычный 3 4" xfId="17"/>
    <cellStyle name="Обычный 3 4 2" xfId="18"/>
    <cellStyle name="Обычный 3 5" xfId="19"/>
    <cellStyle name="Обычный 3 5 2" xfId="20"/>
    <cellStyle name="Обычный 4" xfId="21"/>
    <cellStyle name="Обычный 4 2" xfId="22"/>
    <cellStyle name="Обычный 5" xfId="23"/>
    <cellStyle name="Обычный 5 2" xfId="24"/>
    <cellStyle name="Обычный 6" xfId="25"/>
    <cellStyle name="Обычный 7" xfId="26"/>
    <cellStyle name="Обычный 8" xfId="27"/>
    <cellStyle name="Обычный 9" xfId="28"/>
    <cellStyle name="Обычный Лена" xfId="29"/>
    <cellStyle name="Обычный_Таблицы Мун.заказ Стационар" xfId="2"/>
    <cellStyle name="Процентный 2" xfId="30"/>
    <cellStyle name="Процентный 3" xfId="31"/>
    <cellStyle name="Финансовый" xfId="1" builtinId="3"/>
    <cellStyle name="Финансовый 10" xfId="32"/>
    <cellStyle name="Финансовый 11" xfId="33"/>
    <cellStyle name="Финансовый 12" xfId="34"/>
    <cellStyle name="Финансовый 13" xfId="35"/>
    <cellStyle name="Финансовый 14" xfId="36"/>
    <cellStyle name="Финансовый 15" xfId="37"/>
    <cellStyle name="Финансовый 16" xfId="38"/>
    <cellStyle name="Финансовый 17" xfId="39"/>
    <cellStyle name="Финансовый 18" xfId="40"/>
    <cellStyle name="Финансовый 19" xfId="41"/>
    <cellStyle name="Финансовый 2" xfId="42"/>
    <cellStyle name="Финансовый 2 2" xfId="43"/>
    <cellStyle name="Финансовый 2 3" xfId="44"/>
    <cellStyle name="Финансовый 20" xfId="45"/>
    <cellStyle name="Финансовый 21" xfId="46"/>
    <cellStyle name="Финансовый 22" xfId="47"/>
    <cellStyle name="Финансовый 23" xfId="48"/>
    <cellStyle name="Финансовый 24" xfId="49"/>
    <cellStyle name="Финансовый 25" xfId="50"/>
    <cellStyle name="Финансовый 26" xfId="51"/>
    <cellStyle name="Финансовый 27" xfId="52"/>
    <cellStyle name="Финансовый 28" xfId="53"/>
    <cellStyle name="Финансовый 29" xfId="54"/>
    <cellStyle name="Финансовый 3" xfId="55"/>
    <cellStyle name="Финансовый 3 2" xfId="56"/>
    <cellStyle name="Финансовый 3 3" xfId="57"/>
    <cellStyle name="Финансовый 30" xfId="58"/>
    <cellStyle name="Финансовый 31" xfId="59"/>
    <cellStyle name="Финансовый 32" xfId="60"/>
    <cellStyle name="Финансовый 33" xfId="61"/>
    <cellStyle name="Финансовый 34" xfId="62"/>
    <cellStyle name="Финансовый 35" xfId="63"/>
    <cellStyle name="Финансовый 36" xfId="64"/>
    <cellStyle name="Финансовый 37" xfId="65"/>
    <cellStyle name="Финансовый 4" xfId="66"/>
    <cellStyle name="Финансовый 5" xfId="67"/>
    <cellStyle name="Финансовый 6" xfId="68"/>
    <cellStyle name="Финансовый 7" xfId="69"/>
    <cellStyle name="Финансовый 8" xfId="70"/>
    <cellStyle name="Финансовый 9" xfId="7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  <sheetName val="Справочники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98787"/>
  </sheetPr>
  <dimension ref="A1:EK401"/>
  <sheetViews>
    <sheetView tabSelected="1" zoomScale="70" zoomScaleNormal="70" zoomScaleSheetLayoutView="90" workbookViewId="0">
      <pane xSplit="13" ySplit="12" topLeftCell="DL249" activePane="bottomRight" state="frozen"/>
      <selection activeCell="CP22" sqref="CP22"/>
      <selection pane="topRight" activeCell="CP22" sqref="CP22"/>
      <selection pane="bottomLeft" activeCell="CP22" sqref="CP22"/>
      <selection pane="bottomRight" activeCell="DN50" sqref="DN50:DO50"/>
    </sheetView>
  </sheetViews>
  <sheetFormatPr defaultRowHeight="15.75" x14ac:dyDescent="0.25"/>
  <cols>
    <col min="1" max="1" width="6.7109375" customWidth="1"/>
    <col min="2" max="2" width="6.140625" customWidth="1"/>
    <col min="3" max="3" width="12.7109375" customWidth="1"/>
    <col min="4" max="4" width="42.140625" customWidth="1"/>
    <col min="5" max="5" width="10.42578125" customWidth="1"/>
    <col min="6" max="6" width="7.7109375" customWidth="1"/>
    <col min="7" max="7" width="8.42578125" customWidth="1"/>
    <col min="8" max="8" width="6.42578125" customWidth="1"/>
    <col min="9" max="9" width="4.85546875" hidden="1" customWidth="1"/>
    <col min="10" max="10" width="5.7109375" hidden="1" customWidth="1"/>
    <col min="11" max="13" width="6" hidden="1" customWidth="1"/>
    <col min="14" max="14" width="10" style="2" customWidth="1"/>
    <col min="15" max="15" width="15" style="2" customWidth="1"/>
    <col min="16" max="16" width="12.5703125" style="1" customWidth="1"/>
    <col min="17" max="17" width="15" style="2" customWidth="1"/>
    <col min="18" max="18" width="10" style="2" customWidth="1"/>
    <col min="19" max="19" width="15" style="2" customWidth="1"/>
    <col min="20" max="20" width="11" style="2" customWidth="1"/>
    <col min="21" max="21" width="15" style="2" customWidth="1"/>
    <col min="22" max="22" width="10" style="2" customWidth="1"/>
    <col min="23" max="23" width="15" style="2" customWidth="1"/>
    <col min="24" max="24" width="13.42578125" style="2" customWidth="1"/>
    <col min="25" max="25" width="15" style="2" customWidth="1"/>
    <col min="26" max="26" width="10" style="2" customWidth="1"/>
    <col min="27" max="27" width="15" style="2" customWidth="1"/>
    <col min="28" max="28" width="10" style="2" customWidth="1"/>
    <col min="29" max="29" width="15" style="2" customWidth="1"/>
    <col min="30" max="30" width="10" style="2" customWidth="1"/>
    <col min="31" max="31" width="15" style="2" customWidth="1"/>
    <col min="32" max="32" width="9" style="2" customWidth="1"/>
    <col min="33" max="33" width="15" style="2" customWidth="1"/>
    <col min="34" max="34" width="10" style="2" customWidth="1"/>
    <col min="35" max="35" width="15" style="2" customWidth="1"/>
    <col min="36" max="36" width="11.28515625" style="2" customWidth="1"/>
    <col min="37" max="37" width="15" style="2" customWidth="1"/>
    <col min="38" max="38" width="10" style="2" customWidth="1"/>
    <col min="39" max="39" width="15" style="2" customWidth="1"/>
    <col min="40" max="40" width="12.140625" style="2" customWidth="1"/>
    <col min="41" max="41" width="15" style="2" customWidth="1"/>
    <col min="42" max="42" width="10" style="2" customWidth="1"/>
    <col min="43" max="43" width="15" style="2" customWidth="1"/>
    <col min="44" max="44" width="10" style="2" customWidth="1"/>
    <col min="45" max="45" width="15" style="2" customWidth="1"/>
    <col min="46" max="46" width="13.42578125" style="2" customWidth="1"/>
    <col min="47" max="47" width="15" style="2" customWidth="1"/>
    <col min="48" max="48" width="10" style="2" customWidth="1"/>
    <col min="49" max="49" width="15" style="2" customWidth="1"/>
    <col min="50" max="50" width="10" style="2" customWidth="1"/>
    <col min="51" max="51" width="15" style="2" customWidth="1"/>
    <col min="52" max="52" width="10" style="2" customWidth="1"/>
    <col min="53" max="53" width="15" style="2" customWidth="1"/>
    <col min="54" max="54" width="10" style="2" customWidth="1"/>
    <col min="55" max="55" width="15" style="2" customWidth="1"/>
    <col min="56" max="56" width="12" style="2" customWidth="1"/>
    <col min="57" max="57" width="15" style="2" customWidth="1"/>
    <col min="58" max="58" width="10" style="2" customWidth="1"/>
    <col min="59" max="59" width="15" style="2" customWidth="1"/>
    <col min="60" max="60" width="10" style="2" customWidth="1"/>
    <col min="61" max="61" width="15" style="2" customWidth="1"/>
    <col min="62" max="62" width="10" style="2" customWidth="1"/>
    <col min="63" max="63" width="15" style="2" customWidth="1"/>
    <col min="64" max="64" width="11.140625" style="2" customWidth="1"/>
    <col min="65" max="65" width="15" style="2" customWidth="1"/>
    <col min="66" max="66" width="10" style="2" customWidth="1"/>
    <col min="67" max="67" width="15" style="2" customWidth="1"/>
    <col min="68" max="68" width="10" style="3" customWidth="1"/>
    <col min="69" max="69" width="15" style="2" customWidth="1"/>
    <col min="70" max="70" width="10" style="2" customWidth="1"/>
    <col min="71" max="71" width="15" style="2" customWidth="1"/>
    <col min="72" max="72" width="11.5703125" style="2" customWidth="1"/>
    <col min="73" max="73" width="15" style="2" customWidth="1"/>
    <col min="74" max="74" width="11.7109375" style="2" customWidth="1"/>
    <col min="75" max="75" width="15" style="2" customWidth="1"/>
    <col min="76" max="76" width="12.42578125" style="2" customWidth="1"/>
    <col min="77" max="77" width="12.42578125" style="2" bestFit="1" customWidth="1"/>
    <col min="78" max="78" width="10" style="2" customWidth="1"/>
    <col min="79" max="79" width="15" style="2" customWidth="1"/>
    <col min="80" max="80" width="10" style="2" customWidth="1"/>
    <col min="81" max="81" width="15" style="2" customWidth="1"/>
    <col min="82" max="82" width="10" style="2" customWidth="1"/>
    <col min="83" max="83" width="15" style="2" customWidth="1"/>
    <col min="84" max="84" width="10" style="2" customWidth="1"/>
    <col min="85" max="85" width="15" style="2" customWidth="1"/>
    <col min="86" max="86" width="10" style="2" customWidth="1"/>
    <col min="87" max="87" width="15" style="2" customWidth="1"/>
    <col min="88" max="88" width="10" style="2" customWidth="1"/>
    <col min="89" max="89" width="15" style="2" customWidth="1"/>
    <col min="90" max="90" width="10" style="2" customWidth="1"/>
    <col min="91" max="91" width="15" style="2" customWidth="1"/>
    <col min="92" max="92" width="10" style="2" customWidth="1"/>
    <col min="93" max="93" width="15" style="2" customWidth="1"/>
    <col min="94" max="94" width="10" style="2" customWidth="1"/>
    <col min="95" max="95" width="15" style="2" customWidth="1"/>
    <col min="96" max="96" width="10" style="2" customWidth="1"/>
    <col min="97" max="97" width="15" style="2" customWidth="1"/>
    <col min="98" max="98" width="9.85546875" style="2" customWidth="1"/>
    <col min="99" max="99" width="15" style="2" customWidth="1"/>
    <col min="100" max="100" width="10.7109375" style="2" customWidth="1"/>
    <col min="101" max="101" width="15" style="2" customWidth="1"/>
    <col min="102" max="102" width="12.5703125" style="2" customWidth="1"/>
    <col min="103" max="103" width="15" style="2" customWidth="1"/>
    <col min="104" max="104" width="10" style="2" customWidth="1"/>
    <col min="105" max="105" width="15" style="2" customWidth="1"/>
    <col min="106" max="106" width="10" style="2" customWidth="1"/>
    <col min="107" max="107" width="15" style="2" customWidth="1"/>
    <col min="108" max="108" width="10" style="2" customWidth="1"/>
    <col min="109" max="109" width="15" style="2" customWidth="1"/>
    <col min="110" max="110" width="10" style="2" customWidth="1"/>
    <col min="111" max="111" width="15" style="2" customWidth="1"/>
    <col min="112" max="112" width="10" style="2" customWidth="1"/>
    <col min="113" max="113" width="15" style="2" customWidth="1"/>
    <col min="114" max="114" width="13.28515625" style="2" customWidth="1"/>
    <col min="115" max="115" width="13.42578125" style="2" customWidth="1"/>
    <col min="116" max="117" width="15" style="2" customWidth="1"/>
    <col min="118" max="118" width="10" style="2" customWidth="1"/>
    <col min="119" max="119" width="15" style="2" customWidth="1"/>
    <col min="120" max="120" width="10" style="2" customWidth="1"/>
    <col min="121" max="121" width="15" style="2" customWidth="1"/>
    <col min="122" max="122" width="10.7109375" style="2" customWidth="1"/>
    <col min="123" max="123" width="14" style="2" customWidth="1"/>
    <col min="124" max="125" width="8.140625" style="2" customWidth="1"/>
    <col min="126" max="126" width="10" style="2" customWidth="1"/>
    <col min="127" max="127" width="15" style="2" customWidth="1"/>
    <col min="128" max="128" width="10" style="2" customWidth="1"/>
    <col min="129" max="129" width="16.28515625" style="2" customWidth="1"/>
    <col min="130" max="130" width="10" style="2" customWidth="1"/>
    <col min="131" max="131" width="15.140625" style="2" customWidth="1"/>
    <col min="132" max="132" width="10.7109375" style="2" customWidth="1"/>
    <col min="133" max="133" width="13.5703125" style="2" customWidth="1"/>
    <col min="134" max="134" width="12.140625" style="4" customWidth="1"/>
    <col min="135" max="135" width="14" style="4" customWidth="1"/>
    <col min="136" max="136" width="12.140625" style="4" customWidth="1"/>
    <col min="137" max="137" width="14" style="4" customWidth="1"/>
    <col min="138" max="138" width="10" style="4" customWidth="1"/>
    <col min="139" max="139" width="14" style="4" customWidth="1"/>
    <col min="140" max="140" width="10.85546875" hidden="1" customWidth="1"/>
    <col min="141" max="141" width="16.28515625" hidden="1" customWidth="1"/>
  </cols>
  <sheetData>
    <row r="1" spans="1:141" x14ac:dyDescent="0.25">
      <c r="M1" s="200" t="s">
        <v>629</v>
      </c>
      <c r="N1" s="200"/>
      <c r="O1" s="200"/>
      <c r="P1" s="200"/>
    </row>
    <row r="2" spans="1:141" ht="30.75" customHeight="1" x14ac:dyDescent="0.25">
      <c r="M2" s="201" t="s">
        <v>0</v>
      </c>
      <c r="N2" s="201"/>
      <c r="O2" s="201"/>
      <c r="P2" s="201"/>
    </row>
    <row r="3" spans="1:141" x14ac:dyDescent="0.25">
      <c r="AT3" s="5"/>
      <c r="BT3" s="6"/>
      <c r="CB3" s="1"/>
    </row>
    <row r="4" spans="1:141" ht="21.75" customHeight="1" x14ac:dyDescent="0.25">
      <c r="B4" s="7" t="s">
        <v>1</v>
      </c>
      <c r="C4" s="8"/>
      <c r="D4" s="8"/>
      <c r="E4" s="8"/>
      <c r="F4" s="8"/>
      <c r="G4" s="8"/>
      <c r="H4" s="8"/>
      <c r="I4" s="8"/>
      <c r="N4" s="9"/>
      <c r="O4" s="9"/>
      <c r="P4" s="9"/>
      <c r="Q4" s="9"/>
      <c r="R4" s="10"/>
      <c r="S4" s="9"/>
      <c r="T4" s="10"/>
      <c r="U4" s="9"/>
      <c r="V4" s="10"/>
      <c r="W4" s="9"/>
      <c r="X4" s="10"/>
      <c r="Y4" s="9"/>
      <c r="Z4" s="10"/>
      <c r="AA4" s="9"/>
      <c r="AB4" s="10"/>
      <c r="AC4" s="9"/>
      <c r="AD4" s="10"/>
      <c r="AE4" s="10"/>
      <c r="AF4" s="10"/>
      <c r="AG4" s="10"/>
      <c r="AH4" s="202"/>
      <c r="AI4" s="202"/>
      <c r="AJ4" s="10"/>
      <c r="AK4" s="9"/>
      <c r="AL4" s="10"/>
      <c r="AM4" s="9"/>
      <c r="AN4" s="10"/>
      <c r="AO4" s="9"/>
      <c r="AP4" s="11"/>
      <c r="AQ4" s="9"/>
      <c r="AR4" s="12"/>
      <c r="AS4" s="9"/>
      <c r="AT4" s="10"/>
      <c r="AU4" s="9"/>
      <c r="AV4" s="10"/>
      <c r="AW4" s="9"/>
      <c r="AX4" s="10"/>
      <c r="AY4" s="9"/>
      <c r="AZ4" s="12"/>
      <c r="BA4" s="9"/>
      <c r="BB4" s="10"/>
      <c r="BC4" s="9"/>
      <c r="BD4" s="10"/>
      <c r="BE4" s="9"/>
      <c r="BF4" s="10"/>
      <c r="BG4" s="9"/>
      <c r="BH4" s="10"/>
      <c r="BI4" s="9"/>
      <c r="BJ4" s="10"/>
      <c r="BK4" s="9"/>
      <c r="BL4" s="10"/>
      <c r="BM4" s="9"/>
      <c r="BN4" s="10"/>
      <c r="BO4" s="9"/>
      <c r="BP4" s="13"/>
      <c r="BQ4" s="9"/>
      <c r="BR4" s="9"/>
      <c r="BS4" s="9"/>
      <c r="BT4" s="14"/>
      <c r="BU4" s="9"/>
      <c r="BV4" s="15"/>
      <c r="BW4" s="9"/>
      <c r="BX4" s="10"/>
      <c r="BY4" s="9"/>
      <c r="BZ4" s="10"/>
      <c r="CA4" s="9"/>
      <c r="CB4" s="9"/>
      <c r="CC4" s="9"/>
      <c r="CD4" s="10"/>
      <c r="CE4" s="10"/>
      <c r="CF4" s="10"/>
      <c r="CG4" s="10"/>
      <c r="CH4" s="10"/>
      <c r="CI4" s="10"/>
      <c r="CJ4" s="10"/>
      <c r="CK4" s="10"/>
      <c r="CL4" s="10"/>
      <c r="CM4" s="10"/>
      <c r="CN4" s="14"/>
      <c r="CO4" s="10"/>
      <c r="CP4" s="10"/>
      <c r="CQ4" s="10"/>
      <c r="CR4" s="11"/>
      <c r="CS4" s="10"/>
      <c r="CT4" s="10"/>
      <c r="CU4" s="10"/>
      <c r="CV4" s="10"/>
      <c r="CW4" s="10"/>
      <c r="CX4" s="16"/>
      <c r="CY4" s="10"/>
      <c r="CZ4" s="10"/>
      <c r="DA4" s="10"/>
      <c r="DB4" s="10"/>
      <c r="DC4" s="10"/>
      <c r="DD4" s="10"/>
      <c r="DE4" s="10"/>
      <c r="DF4" s="10"/>
      <c r="DG4" s="10"/>
      <c r="DH4" s="10"/>
      <c r="DI4" s="10"/>
      <c r="DJ4" s="10"/>
      <c r="DK4" s="10"/>
      <c r="DL4" s="10"/>
      <c r="DM4" s="10"/>
      <c r="DN4" s="10"/>
      <c r="DO4" s="9"/>
      <c r="DP4" s="10"/>
      <c r="DQ4" s="9"/>
      <c r="DR4" s="10"/>
      <c r="DS4" s="17"/>
      <c r="DT4" s="10"/>
      <c r="DU4" s="17"/>
      <c r="DW4" s="9"/>
      <c r="DY4" s="9"/>
      <c r="DZ4" s="18"/>
      <c r="EB4" s="9"/>
      <c r="EC4" s="9"/>
      <c r="ED4" s="19"/>
      <c r="EE4" s="19"/>
      <c r="EF4" s="19"/>
      <c r="EG4" s="19"/>
      <c r="EH4" s="19"/>
      <c r="EI4" s="19"/>
    </row>
    <row r="5" spans="1:141" ht="20.25" hidden="1" customHeight="1" x14ac:dyDescent="0.25">
      <c r="A5" s="20"/>
      <c r="E5" s="21"/>
      <c r="F5" s="21"/>
      <c r="G5" s="21"/>
      <c r="H5" s="21"/>
      <c r="I5" s="21"/>
      <c r="J5" s="21"/>
      <c r="K5" s="21"/>
      <c r="L5" s="21"/>
      <c r="M5" s="22"/>
      <c r="N5" s="9"/>
      <c r="O5" s="9"/>
      <c r="P5" s="9"/>
      <c r="Q5" s="9"/>
      <c r="R5" s="10"/>
      <c r="S5" s="9"/>
      <c r="T5" s="10"/>
      <c r="U5" s="9"/>
      <c r="V5" s="10"/>
      <c r="W5" s="9"/>
      <c r="X5" s="10"/>
      <c r="Y5" s="9"/>
      <c r="Z5" s="10"/>
      <c r="AA5" s="9"/>
      <c r="AB5" s="10"/>
      <c r="AC5" s="9"/>
      <c r="AD5" s="10"/>
      <c r="AE5" s="10"/>
      <c r="AF5" s="10"/>
      <c r="AG5" s="10"/>
      <c r="AH5" s="23"/>
      <c r="AI5" s="9"/>
      <c r="AJ5" s="10"/>
      <c r="AK5" s="9"/>
      <c r="AL5" s="10"/>
      <c r="AM5" s="9"/>
      <c r="AN5" s="10"/>
      <c r="AO5" s="9"/>
      <c r="AP5" s="11"/>
      <c r="AQ5" s="9"/>
      <c r="AR5" s="12"/>
      <c r="AS5" s="9"/>
      <c r="AT5" s="10"/>
      <c r="AU5" s="9"/>
      <c r="AV5" s="10"/>
      <c r="AW5" s="9"/>
      <c r="AX5" s="10"/>
      <c r="AY5" s="9"/>
      <c r="AZ5" s="12"/>
      <c r="BA5" s="9"/>
      <c r="BB5" s="10"/>
      <c r="BC5" s="9"/>
      <c r="BD5" s="10"/>
      <c r="BE5" s="9"/>
      <c r="BF5" s="10"/>
      <c r="BG5" s="9"/>
      <c r="BH5" s="10"/>
      <c r="BI5" s="9"/>
      <c r="BJ5" s="10"/>
      <c r="BK5" s="9"/>
      <c r="BL5" s="10"/>
      <c r="BM5" s="9"/>
      <c r="BN5" s="10"/>
      <c r="BO5" s="9"/>
      <c r="BP5" s="13"/>
      <c r="BQ5" s="9"/>
      <c r="BR5" s="9"/>
      <c r="BS5" s="9"/>
      <c r="BT5" s="14"/>
      <c r="BU5" s="9"/>
      <c r="BV5" s="15"/>
      <c r="BW5" s="9"/>
      <c r="BX5" s="10"/>
      <c r="BY5" s="9"/>
      <c r="BZ5" s="10"/>
      <c r="CA5" s="9"/>
      <c r="CB5" s="9"/>
      <c r="CC5" s="9"/>
      <c r="CD5" s="10"/>
      <c r="CE5" s="10"/>
      <c r="CF5" s="10"/>
      <c r="CG5" s="10"/>
      <c r="CH5" s="10"/>
      <c r="CI5" s="10"/>
      <c r="CJ5" s="10"/>
      <c r="CK5" s="10"/>
      <c r="CL5" s="10"/>
      <c r="CM5" s="10"/>
      <c r="CN5" s="14"/>
      <c r="CO5" s="10"/>
      <c r="CP5" s="10"/>
      <c r="CQ5" s="10"/>
      <c r="CR5" s="11"/>
      <c r="CS5" s="10"/>
      <c r="CT5" s="10"/>
      <c r="CU5" s="10"/>
      <c r="CV5" s="10"/>
      <c r="CW5" s="10"/>
      <c r="CX5" s="16"/>
      <c r="CY5" s="10"/>
      <c r="CZ5" s="10"/>
      <c r="DA5" s="10"/>
      <c r="DB5" s="10"/>
      <c r="DC5" s="10"/>
      <c r="DD5" s="10"/>
      <c r="DE5" s="10"/>
      <c r="DF5" s="10"/>
      <c r="DG5" s="10"/>
      <c r="DH5" s="10"/>
      <c r="DI5" s="10"/>
      <c r="DJ5" s="10"/>
      <c r="DK5" s="10"/>
      <c r="DL5" s="10"/>
      <c r="DM5" s="10"/>
      <c r="DN5" s="10"/>
      <c r="DO5" s="9"/>
      <c r="DP5" s="10"/>
      <c r="DQ5" s="9"/>
      <c r="DR5" s="10"/>
      <c r="DS5" s="17"/>
      <c r="DT5" s="10"/>
      <c r="DU5" s="17"/>
      <c r="DW5" s="9"/>
      <c r="DY5" s="9"/>
      <c r="DZ5" s="18"/>
      <c r="EB5" s="9"/>
      <c r="EC5" s="9"/>
      <c r="ED5" s="19"/>
      <c r="EE5" s="19"/>
      <c r="EF5" s="19"/>
      <c r="EG5" s="19"/>
      <c r="EH5" s="19"/>
      <c r="EI5" s="19"/>
    </row>
    <row r="6" spans="1:141" s="24" customFormat="1" ht="84.75" customHeight="1" x14ac:dyDescent="0.25">
      <c r="A6" s="203" t="s">
        <v>2</v>
      </c>
      <c r="B6" s="207" t="s">
        <v>3</v>
      </c>
      <c r="C6" s="207" t="s">
        <v>4</v>
      </c>
      <c r="D6" s="210" t="s">
        <v>5</v>
      </c>
      <c r="E6" s="211" t="s">
        <v>6</v>
      </c>
      <c r="F6" s="212" t="s">
        <v>7</v>
      </c>
      <c r="G6" s="212" t="s">
        <v>8</v>
      </c>
      <c r="H6" s="212" t="s">
        <v>9</v>
      </c>
      <c r="I6" s="212"/>
      <c r="J6" s="217" t="s">
        <v>10</v>
      </c>
      <c r="K6" s="217"/>
      <c r="L6" s="217"/>
      <c r="M6" s="217"/>
      <c r="N6" s="213" t="s">
        <v>11</v>
      </c>
      <c r="O6" s="214"/>
      <c r="P6" s="215" t="s">
        <v>12</v>
      </c>
      <c r="Q6" s="216"/>
      <c r="R6" s="213" t="s">
        <v>13</v>
      </c>
      <c r="S6" s="214"/>
      <c r="T6" s="213" t="s">
        <v>14</v>
      </c>
      <c r="U6" s="214"/>
      <c r="V6" s="213" t="s">
        <v>15</v>
      </c>
      <c r="W6" s="214"/>
      <c r="X6" s="215" t="s">
        <v>16</v>
      </c>
      <c r="Y6" s="216"/>
      <c r="Z6" s="213" t="s">
        <v>17</v>
      </c>
      <c r="AA6" s="214"/>
      <c r="AB6" s="213" t="s">
        <v>18</v>
      </c>
      <c r="AC6" s="214"/>
      <c r="AD6" s="213" t="s">
        <v>19</v>
      </c>
      <c r="AE6" s="214"/>
      <c r="AF6" s="213" t="s">
        <v>20</v>
      </c>
      <c r="AG6" s="214"/>
      <c r="AH6" s="213" t="s">
        <v>21</v>
      </c>
      <c r="AI6" s="214"/>
      <c r="AJ6" s="213" t="s">
        <v>22</v>
      </c>
      <c r="AK6" s="214"/>
      <c r="AL6" s="213" t="s">
        <v>23</v>
      </c>
      <c r="AM6" s="214"/>
      <c r="AN6" s="213" t="s">
        <v>24</v>
      </c>
      <c r="AO6" s="214"/>
      <c r="AP6" s="213" t="s">
        <v>25</v>
      </c>
      <c r="AQ6" s="214"/>
      <c r="AR6" s="213" t="s">
        <v>26</v>
      </c>
      <c r="AS6" s="214"/>
      <c r="AT6" s="213" t="s">
        <v>27</v>
      </c>
      <c r="AU6" s="214"/>
      <c r="AV6" s="213" t="s">
        <v>28</v>
      </c>
      <c r="AW6" s="214"/>
      <c r="AX6" s="213" t="s">
        <v>29</v>
      </c>
      <c r="AY6" s="214"/>
      <c r="AZ6" s="213" t="s">
        <v>30</v>
      </c>
      <c r="BA6" s="214"/>
      <c r="BB6" s="213" t="s">
        <v>31</v>
      </c>
      <c r="BC6" s="214"/>
      <c r="BD6" s="213" t="s">
        <v>32</v>
      </c>
      <c r="BE6" s="214"/>
      <c r="BF6" s="213" t="s">
        <v>33</v>
      </c>
      <c r="BG6" s="214"/>
      <c r="BH6" s="213" t="s">
        <v>34</v>
      </c>
      <c r="BI6" s="214"/>
      <c r="BJ6" s="213" t="s">
        <v>35</v>
      </c>
      <c r="BK6" s="214"/>
      <c r="BL6" s="213" t="s">
        <v>36</v>
      </c>
      <c r="BM6" s="214"/>
      <c r="BN6" s="213" t="s">
        <v>37</v>
      </c>
      <c r="BO6" s="214"/>
      <c r="BP6" s="213" t="s">
        <v>38</v>
      </c>
      <c r="BQ6" s="214"/>
      <c r="BR6" s="213" t="s">
        <v>39</v>
      </c>
      <c r="BS6" s="214"/>
      <c r="BT6" s="213" t="s">
        <v>40</v>
      </c>
      <c r="BU6" s="214"/>
      <c r="BV6" s="213" t="s">
        <v>41</v>
      </c>
      <c r="BW6" s="214"/>
      <c r="BX6" s="213" t="s">
        <v>42</v>
      </c>
      <c r="BY6" s="214"/>
      <c r="BZ6" s="213" t="s">
        <v>43</v>
      </c>
      <c r="CA6" s="214"/>
      <c r="CB6" s="213" t="s">
        <v>44</v>
      </c>
      <c r="CC6" s="214"/>
      <c r="CD6" s="213" t="s">
        <v>45</v>
      </c>
      <c r="CE6" s="214"/>
      <c r="CF6" s="213" t="s">
        <v>46</v>
      </c>
      <c r="CG6" s="214"/>
      <c r="CH6" s="213" t="s">
        <v>47</v>
      </c>
      <c r="CI6" s="214"/>
      <c r="CJ6" s="213" t="s">
        <v>48</v>
      </c>
      <c r="CK6" s="214"/>
      <c r="CL6" s="213" t="s">
        <v>49</v>
      </c>
      <c r="CM6" s="214"/>
      <c r="CN6" s="213" t="s">
        <v>50</v>
      </c>
      <c r="CO6" s="214"/>
      <c r="CP6" s="213" t="s">
        <v>51</v>
      </c>
      <c r="CQ6" s="214"/>
      <c r="CR6" s="213" t="s">
        <v>52</v>
      </c>
      <c r="CS6" s="214"/>
      <c r="CT6" s="213" t="s">
        <v>53</v>
      </c>
      <c r="CU6" s="214"/>
      <c r="CV6" s="213" t="s">
        <v>54</v>
      </c>
      <c r="CW6" s="214"/>
      <c r="CX6" s="213" t="s">
        <v>55</v>
      </c>
      <c r="CY6" s="214"/>
      <c r="CZ6" s="213" t="s">
        <v>56</v>
      </c>
      <c r="DA6" s="214"/>
      <c r="DB6" s="213" t="s">
        <v>57</v>
      </c>
      <c r="DC6" s="214"/>
      <c r="DD6" s="213" t="s">
        <v>58</v>
      </c>
      <c r="DE6" s="214"/>
      <c r="DF6" s="220" t="s">
        <v>59</v>
      </c>
      <c r="DG6" s="221"/>
      <c r="DH6" s="213" t="s">
        <v>60</v>
      </c>
      <c r="DI6" s="214"/>
      <c r="DJ6" s="213" t="s">
        <v>61</v>
      </c>
      <c r="DK6" s="214"/>
      <c r="DL6" s="213" t="s">
        <v>62</v>
      </c>
      <c r="DM6" s="214"/>
      <c r="DN6" s="213" t="s">
        <v>63</v>
      </c>
      <c r="DO6" s="214"/>
      <c r="DP6" s="213" t="s">
        <v>64</v>
      </c>
      <c r="DQ6" s="214"/>
      <c r="DR6" s="218" t="s">
        <v>65</v>
      </c>
      <c r="DS6" s="219"/>
      <c r="DT6" s="213" t="s">
        <v>66</v>
      </c>
      <c r="DU6" s="214"/>
      <c r="DV6" s="213" t="s">
        <v>67</v>
      </c>
      <c r="DW6" s="214"/>
      <c r="DX6" s="213" t="s">
        <v>68</v>
      </c>
      <c r="DY6" s="214"/>
      <c r="DZ6" s="225" t="s">
        <v>69</v>
      </c>
      <c r="EA6" s="226"/>
      <c r="EB6" s="218" t="s">
        <v>70</v>
      </c>
      <c r="EC6" s="219"/>
      <c r="ED6" s="227" t="s">
        <v>71</v>
      </c>
      <c r="EE6" s="227"/>
      <c r="EF6" s="218" t="s">
        <v>72</v>
      </c>
      <c r="EG6" s="219"/>
      <c r="EH6" s="218" t="s">
        <v>73</v>
      </c>
      <c r="EI6" s="219"/>
      <c r="EJ6" s="224" t="s">
        <v>74</v>
      </c>
      <c r="EK6" s="224"/>
    </row>
    <row r="7" spans="1:141" s="26" customFormat="1" ht="30.75" hidden="1" customHeight="1" x14ac:dyDescent="0.25">
      <c r="A7" s="204"/>
      <c r="B7" s="207"/>
      <c r="C7" s="207"/>
      <c r="D7" s="210"/>
      <c r="E7" s="211"/>
      <c r="F7" s="212"/>
      <c r="G7" s="212"/>
      <c r="H7" s="212"/>
      <c r="I7" s="212"/>
      <c r="J7" s="25"/>
      <c r="K7" s="25"/>
      <c r="L7" s="25"/>
      <c r="M7" s="25"/>
      <c r="N7" s="222">
        <v>270005</v>
      </c>
      <c r="O7" s="223"/>
      <c r="P7" s="222"/>
      <c r="Q7" s="223"/>
      <c r="R7" s="222">
        <v>270008</v>
      </c>
      <c r="S7" s="223"/>
      <c r="T7" s="222">
        <v>270007</v>
      </c>
      <c r="U7" s="223"/>
      <c r="V7" s="222">
        <v>270149</v>
      </c>
      <c r="W7" s="223"/>
      <c r="X7" s="222">
        <v>270015</v>
      </c>
      <c r="Y7" s="223"/>
      <c r="Z7" s="222">
        <v>270042</v>
      </c>
      <c r="AA7" s="223"/>
      <c r="AB7" s="222">
        <v>270017</v>
      </c>
      <c r="AC7" s="223"/>
      <c r="AD7" s="222">
        <v>270008</v>
      </c>
      <c r="AE7" s="223"/>
      <c r="AF7" s="222">
        <v>270057</v>
      </c>
      <c r="AG7" s="223"/>
      <c r="AH7" s="222">
        <v>270002</v>
      </c>
      <c r="AI7" s="223"/>
      <c r="AJ7" s="222">
        <v>270040</v>
      </c>
      <c r="AK7" s="223"/>
      <c r="AL7" s="222">
        <v>270041</v>
      </c>
      <c r="AM7" s="223"/>
      <c r="AN7" s="222">
        <v>270034</v>
      </c>
      <c r="AO7" s="223"/>
      <c r="AP7" s="222">
        <v>270021</v>
      </c>
      <c r="AQ7" s="223"/>
      <c r="AR7" s="222">
        <v>270019</v>
      </c>
      <c r="AS7" s="223"/>
      <c r="AT7" s="222">
        <v>270020</v>
      </c>
      <c r="AU7" s="223"/>
      <c r="AV7" s="222">
        <v>270022</v>
      </c>
      <c r="AW7" s="223"/>
      <c r="AX7" s="222">
        <v>270023</v>
      </c>
      <c r="AY7" s="223"/>
      <c r="AZ7" s="222">
        <v>270024</v>
      </c>
      <c r="BA7" s="223"/>
      <c r="BB7" s="222">
        <v>270025</v>
      </c>
      <c r="BC7" s="223"/>
      <c r="BD7" s="222">
        <v>270026</v>
      </c>
      <c r="BE7" s="223"/>
      <c r="BF7" s="222">
        <v>270035</v>
      </c>
      <c r="BG7" s="223"/>
      <c r="BH7" s="222">
        <v>270036</v>
      </c>
      <c r="BI7" s="223"/>
      <c r="BJ7" s="222">
        <v>270037</v>
      </c>
      <c r="BK7" s="223"/>
      <c r="BL7" s="222">
        <v>270038</v>
      </c>
      <c r="BM7" s="223"/>
      <c r="BN7" s="222">
        <v>270108</v>
      </c>
      <c r="BO7" s="223"/>
      <c r="BP7" s="222">
        <v>270043</v>
      </c>
      <c r="BQ7" s="223"/>
      <c r="BR7" s="222">
        <v>270155</v>
      </c>
      <c r="BS7" s="223"/>
      <c r="BT7" s="222">
        <v>270168</v>
      </c>
      <c r="BU7" s="223"/>
      <c r="BV7" s="222">
        <v>270134</v>
      </c>
      <c r="BW7" s="223"/>
      <c r="BX7" s="222">
        <v>270098</v>
      </c>
      <c r="BY7" s="223"/>
      <c r="BZ7" s="222">
        <v>270087</v>
      </c>
      <c r="CA7" s="223"/>
      <c r="CB7" s="222">
        <v>270169</v>
      </c>
      <c r="CC7" s="223"/>
      <c r="CD7" s="222">
        <v>270050</v>
      </c>
      <c r="CE7" s="223"/>
      <c r="CF7" s="222">
        <v>270052</v>
      </c>
      <c r="CG7" s="223"/>
      <c r="CH7" s="222">
        <v>270053</v>
      </c>
      <c r="CI7" s="223"/>
      <c r="CJ7" s="222">
        <v>270056</v>
      </c>
      <c r="CK7" s="223"/>
      <c r="CL7" s="222">
        <v>270054</v>
      </c>
      <c r="CM7" s="223"/>
      <c r="CN7" s="222">
        <v>270047</v>
      </c>
      <c r="CO7" s="223"/>
      <c r="CP7" s="222">
        <v>270060</v>
      </c>
      <c r="CQ7" s="223"/>
      <c r="CR7" s="222">
        <v>270068</v>
      </c>
      <c r="CS7" s="223"/>
      <c r="CT7" s="222">
        <v>270156</v>
      </c>
      <c r="CU7" s="223"/>
      <c r="CV7" s="222">
        <v>270146</v>
      </c>
      <c r="CW7" s="223"/>
      <c r="CX7" s="222">
        <v>270088</v>
      </c>
      <c r="CY7" s="223"/>
      <c r="CZ7" s="222">
        <v>270091</v>
      </c>
      <c r="DA7" s="223"/>
      <c r="DB7" s="228">
        <v>270170</v>
      </c>
      <c r="DC7" s="229"/>
      <c r="DD7" s="222">
        <v>270069</v>
      </c>
      <c r="DE7" s="223"/>
      <c r="DF7" s="228">
        <v>270171</v>
      </c>
      <c r="DG7" s="229"/>
      <c r="DH7" s="222">
        <v>270095</v>
      </c>
      <c r="DI7" s="223"/>
      <c r="DJ7" s="222">
        <v>270065</v>
      </c>
      <c r="DK7" s="223"/>
      <c r="DL7" s="222">
        <v>270089</v>
      </c>
      <c r="DM7" s="223"/>
      <c r="DN7" s="222">
        <v>270161</v>
      </c>
      <c r="DO7" s="223"/>
      <c r="DP7" s="222">
        <v>270204</v>
      </c>
      <c r="DQ7" s="223"/>
      <c r="DR7" s="222">
        <v>270241</v>
      </c>
      <c r="DS7" s="223"/>
      <c r="DT7" s="222">
        <v>270176</v>
      </c>
      <c r="DU7" s="223"/>
      <c r="DV7" s="222">
        <v>270237</v>
      </c>
      <c r="DW7" s="223"/>
      <c r="DX7" s="222">
        <v>270003</v>
      </c>
      <c r="DY7" s="223"/>
      <c r="DZ7" s="237">
        <v>270223</v>
      </c>
      <c r="EA7" s="238"/>
      <c r="EB7" s="239">
        <v>270243</v>
      </c>
      <c r="EC7" s="239"/>
      <c r="ED7" s="239">
        <v>270104</v>
      </c>
      <c r="EE7" s="239"/>
      <c r="EF7" s="240">
        <v>270135</v>
      </c>
      <c r="EG7" s="241"/>
      <c r="EH7" s="222">
        <v>270194</v>
      </c>
      <c r="EI7" s="223"/>
      <c r="EJ7" s="230"/>
      <c r="EK7" s="230"/>
    </row>
    <row r="8" spans="1:141" ht="22.5" hidden="1" customHeight="1" thickBot="1" x14ac:dyDescent="0.3">
      <c r="A8" s="205"/>
      <c r="B8" s="208"/>
      <c r="C8" s="208"/>
      <c r="D8" s="210"/>
      <c r="E8" s="211"/>
      <c r="F8" s="212"/>
      <c r="G8" s="212"/>
      <c r="H8" s="212"/>
      <c r="I8" s="212"/>
      <c r="J8" s="231"/>
      <c r="K8" s="231"/>
      <c r="L8" s="231"/>
      <c r="M8" s="231"/>
      <c r="N8" s="232" t="s">
        <v>75</v>
      </c>
      <c r="O8" s="233"/>
      <c r="P8" s="234" t="s">
        <v>76</v>
      </c>
      <c r="Q8" s="235"/>
      <c r="R8" s="234" t="s">
        <v>77</v>
      </c>
      <c r="S8" s="236"/>
      <c r="T8" s="234" t="s">
        <v>78</v>
      </c>
      <c r="U8" s="235"/>
      <c r="V8" s="234" t="s">
        <v>79</v>
      </c>
      <c r="W8" s="235"/>
      <c r="X8" s="234" t="s">
        <v>80</v>
      </c>
      <c r="Y8" s="235"/>
      <c r="Z8" s="234" t="s">
        <v>81</v>
      </c>
      <c r="AA8" s="235"/>
      <c r="AB8" s="234" t="s">
        <v>82</v>
      </c>
      <c r="AC8" s="235"/>
      <c r="AD8" s="234" t="s">
        <v>77</v>
      </c>
      <c r="AE8" s="235"/>
      <c r="AF8" s="234" t="s">
        <v>83</v>
      </c>
      <c r="AG8" s="235"/>
      <c r="AH8" s="234" t="s">
        <v>84</v>
      </c>
      <c r="AI8" s="235"/>
      <c r="AJ8" s="234" t="s">
        <v>85</v>
      </c>
      <c r="AK8" s="235"/>
      <c r="AL8" s="234" t="s">
        <v>86</v>
      </c>
      <c r="AM8" s="235"/>
      <c r="AN8" s="234" t="s">
        <v>87</v>
      </c>
      <c r="AO8" s="235"/>
      <c r="AP8" s="234" t="s">
        <v>88</v>
      </c>
      <c r="AQ8" s="235"/>
      <c r="AR8" s="234" t="s">
        <v>89</v>
      </c>
      <c r="AS8" s="235"/>
      <c r="AT8" s="234" t="s">
        <v>90</v>
      </c>
      <c r="AU8" s="235"/>
      <c r="AV8" s="234" t="s">
        <v>91</v>
      </c>
      <c r="AW8" s="235"/>
      <c r="AX8" s="234" t="s">
        <v>92</v>
      </c>
      <c r="AY8" s="235"/>
      <c r="AZ8" s="234" t="s">
        <v>93</v>
      </c>
      <c r="BA8" s="235"/>
      <c r="BB8" s="234" t="s">
        <v>94</v>
      </c>
      <c r="BC8" s="235"/>
      <c r="BD8" s="234" t="s">
        <v>95</v>
      </c>
      <c r="BE8" s="235"/>
      <c r="BF8" s="234" t="s">
        <v>96</v>
      </c>
      <c r="BG8" s="235"/>
      <c r="BH8" s="234" t="s">
        <v>97</v>
      </c>
      <c r="BI8" s="235"/>
      <c r="BJ8" s="234" t="s">
        <v>98</v>
      </c>
      <c r="BK8" s="235"/>
      <c r="BL8" s="234" t="s">
        <v>99</v>
      </c>
      <c r="BM8" s="235"/>
      <c r="BN8" s="234" t="s">
        <v>100</v>
      </c>
      <c r="BO8" s="235"/>
      <c r="BP8" s="234" t="s">
        <v>101</v>
      </c>
      <c r="BQ8" s="235"/>
      <c r="BR8" s="234" t="s">
        <v>102</v>
      </c>
      <c r="BS8" s="235"/>
      <c r="BT8" s="234" t="s">
        <v>103</v>
      </c>
      <c r="BU8" s="235"/>
      <c r="BV8" s="234" t="s">
        <v>104</v>
      </c>
      <c r="BW8" s="235"/>
      <c r="BX8" s="234" t="s">
        <v>105</v>
      </c>
      <c r="BY8" s="235"/>
      <c r="BZ8" s="234" t="s">
        <v>106</v>
      </c>
      <c r="CA8" s="235"/>
      <c r="CB8" s="234" t="s">
        <v>107</v>
      </c>
      <c r="CC8" s="235"/>
      <c r="CD8" s="234" t="s">
        <v>108</v>
      </c>
      <c r="CE8" s="235"/>
      <c r="CF8" s="234" t="s">
        <v>109</v>
      </c>
      <c r="CG8" s="235"/>
      <c r="CH8" s="234" t="s">
        <v>110</v>
      </c>
      <c r="CI8" s="235"/>
      <c r="CJ8" s="234" t="s">
        <v>111</v>
      </c>
      <c r="CK8" s="235"/>
      <c r="CL8" s="234" t="s">
        <v>112</v>
      </c>
      <c r="CM8" s="235"/>
      <c r="CN8" s="234" t="s">
        <v>113</v>
      </c>
      <c r="CO8" s="235"/>
      <c r="CP8" s="234" t="s">
        <v>114</v>
      </c>
      <c r="CQ8" s="235"/>
      <c r="CR8" s="234" t="s">
        <v>115</v>
      </c>
      <c r="CS8" s="235"/>
      <c r="CT8" s="234" t="s">
        <v>116</v>
      </c>
      <c r="CU8" s="235"/>
      <c r="CV8" s="234" t="s">
        <v>117</v>
      </c>
      <c r="CW8" s="235"/>
      <c r="CX8" s="234" t="s">
        <v>118</v>
      </c>
      <c r="CY8" s="235"/>
      <c r="CZ8" s="234" t="s">
        <v>119</v>
      </c>
      <c r="DA8" s="235"/>
      <c r="DB8" s="234" t="s">
        <v>120</v>
      </c>
      <c r="DC8" s="235"/>
      <c r="DD8" s="234" t="s">
        <v>121</v>
      </c>
      <c r="DE8" s="235"/>
      <c r="DF8" s="234" t="s">
        <v>122</v>
      </c>
      <c r="DG8" s="235"/>
      <c r="DH8" s="234" t="s">
        <v>123</v>
      </c>
      <c r="DI8" s="235"/>
      <c r="DJ8" s="234" t="s">
        <v>124</v>
      </c>
      <c r="DK8" s="235"/>
      <c r="DL8" s="234" t="s">
        <v>125</v>
      </c>
      <c r="DM8" s="235"/>
      <c r="DN8" s="234" t="s">
        <v>126</v>
      </c>
      <c r="DO8" s="235"/>
      <c r="DP8" s="234" t="s">
        <v>127</v>
      </c>
      <c r="DQ8" s="235"/>
      <c r="DR8" s="234" t="s">
        <v>128</v>
      </c>
      <c r="DS8" s="235"/>
      <c r="DT8" s="234" t="s">
        <v>129</v>
      </c>
      <c r="DU8" s="235"/>
      <c r="DV8" s="234" t="s">
        <v>130</v>
      </c>
      <c r="DW8" s="235"/>
      <c r="DX8" s="234" t="s">
        <v>131</v>
      </c>
      <c r="DY8" s="235"/>
      <c r="DZ8" s="234" t="s">
        <v>132</v>
      </c>
      <c r="EA8" s="235"/>
      <c r="EB8" s="248" t="s">
        <v>133</v>
      </c>
      <c r="EC8" s="248"/>
      <c r="ED8" s="242" t="s">
        <v>134</v>
      </c>
      <c r="EE8" s="243"/>
      <c r="EF8" s="248" t="s">
        <v>135</v>
      </c>
      <c r="EG8" s="248"/>
      <c r="EH8" s="242" t="s">
        <v>136</v>
      </c>
      <c r="EI8" s="243"/>
      <c r="EJ8" s="244"/>
      <c r="EK8" s="244"/>
    </row>
    <row r="9" spans="1:141" ht="44.25" customHeight="1" x14ac:dyDescent="0.25">
      <c r="A9" s="206"/>
      <c r="B9" s="209"/>
      <c r="C9" s="209"/>
      <c r="D9" s="210"/>
      <c r="E9" s="211"/>
      <c r="F9" s="212"/>
      <c r="G9" s="212"/>
      <c r="H9" s="212"/>
      <c r="I9" s="212"/>
      <c r="J9" s="27"/>
      <c r="K9" s="27"/>
      <c r="L9" s="27"/>
      <c r="M9" s="27"/>
      <c r="N9" s="28" t="s">
        <v>137</v>
      </c>
      <c r="O9" s="28" t="s">
        <v>138</v>
      </c>
      <c r="P9" s="28" t="s">
        <v>137</v>
      </c>
      <c r="Q9" s="28" t="s">
        <v>138</v>
      </c>
      <c r="R9" s="28" t="s">
        <v>137</v>
      </c>
      <c r="S9" s="28" t="s">
        <v>138</v>
      </c>
      <c r="T9" s="28" t="s">
        <v>137</v>
      </c>
      <c r="U9" s="28" t="s">
        <v>138</v>
      </c>
      <c r="V9" s="28" t="s">
        <v>137</v>
      </c>
      <c r="W9" s="28" t="s">
        <v>138</v>
      </c>
      <c r="X9" s="28" t="s">
        <v>137</v>
      </c>
      <c r="Y9" s="28" t="s">
        <v>138</v>
      </c>
      <c r="Z9" s="28" t="s">
        <v>137</v>
      </c>
      <c r="AA9" s="28" t="s">
        <v>138</v>
      </c>
      <c r="AB9" s="28" t="s">
        <v>137</v>
      </c>
      <c r="AC9" s="28" t="s">
        <v>138</v>
      </c>
      <c r="AD9" s="28" t="s">
        <v>137</v>
      </c>
      <c r="AE9" s="28" t="s">
        <v>138</v>
      </c>
      <c r="AF9" s="28" t="s">
        <v>137</v>
      </c>
      <c r="AG9" s="28" t="s">
        <v>138</v>
      </c>
      <c r="AH9" s="28" t="s">
        <v>137</v>
      </c>
      <c r="AI9" s="28" t="s">
        <v>138</v>
      </c>
      <c r="AJ9" s="28" t="s">
        <v>137</v>
      </c>
      <c r="AK9" s="28" t="s">
        <v>138</v>
      </c>
      <c r="AL9" s="28" t="s">
        <v>137</v>
      </c>
      <c r="AM9" s="28" t="s">
        <v>138</v>
      </c>
      <c r="AN9" s="28" t="s">
        <v>137</v>
      </c>
      <c r="AO9" s="28" t="s">
        <v>138</v>
      </c>
      <c r="AP9" s="28" t="s">
        <v>137</v>
      </c>
      <c r="AQ9" s="28" t="s">
        <v>138</v>
      </c>
      <c r="AR9" s="28" t="s">
        <v>137</v>
      </c>
      <c r="AS9" s="28" t="s">
        <v>138</v>
      </c>
      <c r="AT9" s="28" t="s">
        <v>137</v>
      </c>
      <c r="AU9" s="28" t="s">
        <v>138</v>
      </c>
      <c r="AV9" s="28" t="s">
        <v>137</v>
      </c>
      <c r="AW9" s="28" t="s">
        <v>138</v>
      </c>
      <c r="AX9" s="28" t="s">
        <v>137</v>
      </c>
      <c r="AY9" s="28" t="s">
        <v>138</v>
      </c>
      <c r="AZ9" s="28" t="s">
        <v>137</v>
      </c>
      <c r="BA9" s="28" t="s">
        <v>138</v>
      </c>
      <c r="BB9" s="28" t="s">
        <v>137</v>
      </c>
      <c r="BC9" s="28" t="s">
        <v>138</v>
      </c>
      <c r="BD9" s="28" t="s">
        <v>137</v>
      </c>
      <c r="BE9" s="28" t="s">
        <v>138</v>
      </c>
      <c r="BF9" s="28" t="s">
        <v>137</v>
      </c>
      <c r="BG9" s="28" t="s">
        <v>138</v>
      </c>
      <c r="BH9" s="28" t="s">
        <v>137</v>
      </c>
      <c r="BI9" s="28" t="s">
        <v>138</v>
      </c>
      <c r="BJ9" s="28" t="s">
        <v>137</v>
      </c>
      <c r="BK9" s="28" t="s">
        <v>138</v>
      </c>
      <c r="BL9" s="28" t="s">
        <v>137</v>
      </c>
      <c r="BM9" s="28" t="s">
        <v>138</v>
      </c>
      <c r="BN9" s="28" t="s">
        <v>137</v>
      </c>
      <c r="BO9" s="28" t="s">
        <v>138</v>
      </c>
      <c r="BP9" s="28" t="s">
        <v>137</v>
      </c>
      <c r="BQ9" s="28" t="s">
        <v>138</v>
      </c>
      <c r="BR9" s="28" t="s">
        <v>137</v>
      </c>
      <c r="BS9" s="28" t="s">
        <v>138</v>
      </c>
      <c r="BT9" s="28" t="s">
        <v>137</v>
      </c>
      <c r="BU9" s="28" t="s">
        <v>138</v>
      </c>
      <c r="BV9" s="28" t="s">
        <v>137</v>
      </c>
      <c r="BW9" s="28" t="s">
        <v>138</v>
      </c>
      <c r="BX9" s="28" t="s">
        <v>137</v>
      </c>
      <c r="BY9" s="28" t="s">
        <v>138</v>
      </c>
      <c r="BZ9" s="28" t="s">
        <v>137</v>
      </c>
      <c r="CA9" s="28" t="s">
        <v>138</v>
      </c>
      <c r="CB9" s="28" t="s">
        <v>137</v>
      </c>
      <c r="CC9" s="28" t="s">
        <v>138</v>
      </c>
      <c r="CD9" s="28" t="s">
        <v>137</v>
      </c>
      <c r="CE9" s="28" t="s">
        <v>138</v>
      </c>
      <c r="CF9" s="28" t="s">
        <v>137</v>
      </c>
      <c r="CG9" s="28" t="s">
        <v>138</v>
      </c>
      <c r="CH9" s="28" t="s">
        <v>137</v>
      </c>
      <c r="CI9" s="28" t="s">
        <v>138</v>
      </c>
      <c r="CJ9" s="28" t="s">
        <v>137</v>
      </c>
      <c r="CK9" s="28" t="s">
        <v>138</v>
      </c>
      <c r="CL9" s="28" t="s">
        <v>137</v>
      </c>
      <c r="CM9" s="28" t="s">
        <v>138</v>
      </c>
      <c r="CN9" s="28" t="s">
        <v>137</v>
      </c>
      <c r="CO9" s="28" t="s">
        <v>138</v>
      </c>
      <c r="CP9" s="28" t="s">
        <v>137</v>
      </c>
      <c r="CQ9" s="28" t="s">
        <v>138</v>
      </c>
      <c r="CR9" s="28" t="s">
        <v>137</v>
      </c>
      <c r="CS9" s="28" t="s">
        <v>138</v>
      </c>
      <c r="CT9" s="28" t="s">
        <v>137</v>
      </c>
      <c r="CU9" s="28" t="s">
        <v>138</v>
      </c>
      <c r="CV9" s="28" t="s">
        <v>137</v>
      </c>
      <c r="CW9" s="28" t="s">
        <v>138</v>
      </c>
      <c r="CX9" s="28" t="s">
        <v>137</v>
      </c>
      <c r="CY9" s="28" t="s">
        <v>138</v>
      </c>
      <c r="CZ9" s="28" t="s">
        <v>137</v>
      </c>
      <c r="DA9" s="28" t="s">
        <v>138</v>
      </c>
      <c r="DB9" s="28" t="s">
        <v>137</v>
      </c>
      <c r="DC9" s="28" t="s">
        <v>138</v>
      </c>
      <c r="DD9" s="28" t="s">
        <v>137</v>
      </c>
      <c r="DE9" s="28" t="s">
        <v>138</v>
      </c>
      <c r="DF9" s="28" t="s">
        <v>137</v>
      </c>
      <c r="DG9" s="28" t="s">
        <v>138</v>
      </c>
      <c r="DH9" s="28" t="s">
        <v>137</v>
      </c>
      <c r="DI9" s="28" t="s">
        <v>138</v>
      </c>
      <c r="DJ9" s="28" t="s">
        <v>137</v>
      </c>
      <c r="DK9" s="28" t="s">
        <v>138</v>
      </c>
      <c r="DL9" s="28" t="s">
        <v>137</v>
      </c>
      <c r="DM9" s="28" t="s">
        <v>138</v>
      </c>
      <c r="DN9" s="28" t="s">
        <v>137</v>
      </c>
      <c r="DO9" s="28" t="s">
        <v>138</v>
      </c>
      <c r="DP9" s="28" t="s">
        <v>137</v>
      </c>
      <c r="DQ9" s="28" t="s">
        <v>138</v>
      </c>
      <c r="DR9" s="28" t="s">
        <v>137</v>
      </c>
      <c r="DS9" s="28" t="s">
        <v>138</v>
      </c>
      <c r="DT9" s="29" t="s">
        <v>137</v>
      </c>
      <c r="DU9" s="30" t="s">
        <v>138</v>
      </c>
      <c r="DV9" s="28" t="s">
        <v>137</v>
      </c>
      <c r="DW9" s="28" t="s">
        <v>138</v>
      </c>
      <c r="DX9" s="28" t="s">
        <v>137</v>
      </c>
      <c r="DY9" s="28" t="s">
        <v>138</v>
      </c>
      <c r="DZ9" s="28" t="s">
        <v>137</v>
      </c>
      <c r="EA9" s="28" t="s">
        <v>138</v>
      </c>
      <c r="EB9" s="28" t="s">
        <v>137</v>
      </c>
      <c r="EC9" s="28" t="s">
        <v>138</v>
      </c>
      <c r="ED9" s="28" t="s">
        <v>137</v>
      </c>
      <c r="EE9" s="28" t="s">
        <v>138</v>
      </c>
      <c r="EF9" s="28" t="s">
        <v>137</v>
      </c>
      <c r="EG9" s="28" t="s">
        <v>138</v>
      </c>
      <c r="EH9" s="28" t="s">
        <v>137</v>
      </c>
      <c r="EI9" s="28" t="s">
        <v>138</v>
      </c>
      <c r="EJ9" s="28" t="s">
        <v>137</v>
      </c>
      <c r="EK9" s="28" t="s">
        <v>138</v>
      </c>
    </row>
    <row r="10" spans="1:141" s="24" customFormat="1" ht="25.5" customHeight="1" x14ac:dyDescent="0.25">
      <c r="B10" s="31"/>
      <c r="C10" s="31"/>
      <c r="D10" s="32"/>
      <c r="E10" s="33"/>
      <c r="F10" s="33"/>
      <c r="G10" s="33"/>
      <c r="H10" s="34"/>
      <c r="I10" s="34"/>
      <c r="J10" s="35"/>
      <c r="K10" s="35"/>
      <c r="L10" s="35"/>
      <c r="M10" s="35"/>
      <c r="N10" s="36"/>
      <c r="O10" s="36">
        <v>1</v>
      </c>
      <c r="P10" s="37"/>
      <c r="Q10" s="36">
        <v>1</v>
      </c>
      <c r="R10" s="36"/>
      <c r="S10" s="36">
        <v>1</v>
      </c>
      <c r="T10" s="36"/>
      <c r="U10" s="36">
        <v>1</v>
      </c>
      <c r="V10" s="36"/>
      <c r="W10" s="36">
        <v>1</v>
      </c>
      <c r="X10" s="36"/>
      <c r="Y10" s="36">
        <v>1</v>
      </c>
      <c r="Z10" s="36"/>
      <c r="AA10" s="36">
        <v>1</v>
      </c>
      <c r="AB10" s="36"/>
      <c r="AC10" s="36">
        <v>1</v>
      </c>
      <c r="AD10" s="36"/>
      <c r="AE10" s="36">
        <v>1</v>
      </c>
      <c r="AF10" s="36"/>
      <c r="AG10" s="36">
        <v>1</v>
      </c>
      <c r="AH10" s="36"/>
      <c r="AI10" s="36">
        <v>1</v>
      </c>
      <c r="AJ10" s="36"/>
      <c r="AK10" s="36">
        <v>1</v>
      </c>
      <c r="AL10" s="36"/>
      <c r="AM10" s="36">
        <v>1</v>
      </c>
      <c r="AN10" s="36"/>
      <c r="AO10" s="36">
        <v>1</v>
      </c>
      <c r="AP10" s="36"/>
      <c r="AQ10" s="36">
        <v>1</v>
      </c>
      <c r="AR10" s="36"/>
      <c r="AS10" s="36">
        <v>1</v>
      </c>
      <c r="AT10" s="36"/>
      <c r="AU10" s="36">
        <v>1</v>
      </c>
      <c r="AV10" s="36"/>
      <c r="AW10" s="36">
        <v>1</v>
      </c>
      <c r="AX10" s="36"/>
      <c r="AY10" s="36">
        <v>1</v>
      </c>
      <c r="AZ10" s="36"/>
      <c r="BA10" s="36">
        <v>1</v>
      </c>
      <c r="BB10" s="36"/>
      <c r="BC10" s="36">
        <v>1</v>
      </c>
      <c r="BD10" s="36"/>
      <c r="BE10" s="36">
        <v>1</v>
      </c>
      <c r="BF10" s="36"/>
      <c r="BG10" s="36">
        <v>1</v>
      </c>
      <c r="BH10" s="36"/>
      <c r="BI10" s="36">
        <v>1</v>
      </c>
      <c r="BJ10" s="36"/>
      <c r="BK10" s="36">
        <v>1</v>
      </c>
      <c r="BL10" s="36"/>
      <c r="BM10" s="36">
        <v>1</v>
      </c>
      <c r="BN10" s="36"/>
      <c r="BO10" s="36">
        <v>1</v>
      </c>
      <c r="BP10" s="38"/>
      <c r="BQ10" s="36">
        <v>1</v>
      </c>
      <c r="BR10" s="36"/>
      <c r="BS10" s="36">
        <v>1</v>
      </c>
      <c r="BT10" s="36"/>
      <c r="BU10" s="36">
        <v>1</v>
      </c>
      <c r="BV10" s="36">
        <v>1</v>
      </c>
      <c r="BW10" s="36">
        <v>1</v>
      </c>
      <c r="BX10" s="36"/>
      <c r="BY10" s="36">
        <v>1</v>
      </c>
      <c r="BZ10" s="36"/>
      <c r="CA10" s="36">
        <v>1</v>
      </c>
      <c r="CB10" s="36"/>
      <c r="CC10" s="36">
        <v>1</v>
      </c>
      <c r="CD10" s="36"/>
      <c r="CE10" s="36">
        <v>1</v>
      </c>
      <c r="CF10" s="36"/>
      <c r="CG10" s="36">
        <v>1</v>
      </c>
      <c r="CH10" s="36"/>
      <c r="CI10" s="36">
        <v>1</v>
      </c>
      <c r="CJ10" s="36"/>
      <c r="CK10" s="36">
        <v>1</v>
      </c>
      <c r="CL10" s="36"/>
      <c r="CM10" s="36">
        <v>1</v>
      </c>
      <c r="CN10" s="36"/>
      <c r="CO10" s="36">
        <v>1</v>
      </c>
      <c r="CP10" s="36"/>
      <c r="CQ10" s="36">
        <v>1</v>
      </c>
      <c r="CR10" s="36"/>
      <c r="CS10" s="36">
        <v>1</v>
      </c>
      <c r="CT10" s="36"/>
      <c r="CU10" s="36">
        <v>1</v>
      </c>
      <c r="CV10" s="36"/>
      <c r="CW10" s="36">
        <v>1</v>
      </c>
      <c r="CX10" s="36"/>
      <c r="CY10" s="36">
        <v>1</v>
      </c>
      <c r="CZ10" s="36"/>
      <c r="DA10" s="36">
        <v>1</v>
      </c>
      <c r="DB10" s="36"/>
      <c r="DC10" s="36">
        <v>1</v>
      </c>
      <c r="DD10" s="36"/>
      <c r="DE10" s="36">
        <v>1</v>
      </c>
      <c r="DF10" s="36"/>
      <c r="DG10" s="36">
        <v>1</v>
      </c>
      <c r="DH10" s="36"/>
      <c r="DI10" s="36">
        <v>1</v>
      </c>
      <c r="DJ10" s="36"/>
      <c r="DK10" s="36">
        <v>1</v>
      </c>
      <c r="DL10" s="36"/>
      <c r="DM10" s="36">
        <v>1</v>
      </c>
      <c r="DN10" s="36"/>
      <c r="DO10" s="36">
        <v>1</v>
      </c>
      <c r="DP10" s="36"/>
      <c r="DQ10" s="36">
        <v>1</v>
      </c>
      <c r="DR10" s="36"/>
      <c r="DS10" s="36">
        <v>1</v>
      </c>
      <c r="DT10" s="36"/>
      <c r="DU10" s="36">
        <v>1</v>
      </c>
      <c r="DV10" s="36"/>
      <c r="DW10" s="36">
        <v>1</v>
      </c>
      <c r="DX10" s="36"/>
      <c r="DY10" s="36">
        <v>1</v>
      </c>
      <c r="DZ10" s="36"/>
      <c r="EA10" s="36">
        <v>1</v>
      </c>
      <c r="EB10" s="36"/>
      <c r="EC10" s="36"/>
      <c r="ED10" s="39"/>
      <c r="EE10" s="39"/>
      <c r="EF10" s="39"/>
      <c r="EG10" s="39"/>
      <c r="EH10" s="39"/>
      <c r="EI10" s="39">
        <v>1</v>
      </c>
      <c r="EJ10" s="40"/>
      <c r="EK10" s="40"/>
    </row>
    <row r="11" spans="1:141" s="47" customFormat="1" ht="15" customHeight="1" x14ac:dyDescent="0.25">
      <c r="A11" s="41">
        <v>1</v>
      </c>
      <c r="B11" s="41">
        <v>1</v>
      </c>
      <c r="C11" s="40" t="s">
        <v>139</v>
      </c>
      <c r="D11" s="42" t="s">
        <v>140</v>
      </c>
      <c r="E11" s="43"/>
      <c r="F11" s="44"/>
      <c r="G11" s="44"/>
      <c r="H11" s="44"/>
      <c r="I11" s="44"/>
      <c r="J11" s="44"/>
      <c r="K11" s="44"/>
      <c r="L11" s="44"/>
      <c r="M11" s="44"/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45"/>
      <c r="Y11" s="45"/>
      <c r="Z11" s="45"/>
      <c r="AA11" s="45"/>
      <c r="AB11" s="45"/>
      <c r="AC11" s="45"/>
      <c r="AD11" s="45"/>
      <c r="AE11" s="45"/>
      <c r="AF11" s="45"/>
      <c r="AG11" s="45"/>
      <c r="AH11" s="45"/>
      <c r="AI11" s="45"/>
      <c r="AJ11" s="45"/>
      <c r="AK11" s="45"/>
      <c r="AL11" s="45"/>
      <c r="AM11" s="45"/>
      <c r="AN11" s="45"/>
      <c r="AO11" s="45"/>
      <c r="AP11" s="45"/>
      <c r="AQ11" s="45"/>
      <c r="AR11" s="45"/>
      <c r="AS11" s="45"/>
      <c r="AT11" s="45"/>
      <c r="AU11" s="45"/>
      <c r="AV11" s="45"/>
      <c r="AW11" s="45"/>
      <c r="AX11" s="45"/>
      <c r="AY11" s="45"/>
      <c r="AZ11" s="45"/>
      <c r="BA11" s="45"/>
      <c r="BB11" s="45"/>
      <c r="BC11" s="45"/>
      <c r="BD11" s="45"/>
      <c r="BE11" s="45"/>
      <c r="BF11" s="45"/>
      <c r="BG11" s="45"/>
      <c r="BH11" s="45"/>
      <c r="BI11" s="45"/>
      <c r="BJ11" s="45"/>
      <c r="BK11" s="45"/>
      <c r="BL11" s="45"/>
      <c r="BM11" s="45"/>
      <c r="BN11" s="45"/>
      <c r="BO11" s="45"/>
      <c r="BP11" s="45"/>
      <c r="BQ11" s="45"/>
      <c r="BR11" s="45"/>
      <c r="BS11" s="45"/>
      <c r="BT11" s="45"/>
      <c r="BU11" s="45"/>
      <c r="BV11" s="45"/>
      <c r="BW11" s="45"/>
      <c r="BX11" s="45"/>
      <c r="BY11" s="45"/>
      <c r="BZ11" s="45"/>
      <c r="CA11" s="45"/>
      <c r="CB11" s="45"/>
      <c r="CC11" s="45"/>
      <c r="CD11" s="45"/>
      <c r="CE11" s="45"/>
      <c r="CF11" s="45"/>
      <c r="CG11" s="45"/>
      <c r="CH11" s="45"/>
      <c r="CI11" s="45"/>
      <c r="CJ11" s="45"/>
      <c r="CK11" s="45"/>
      <c r="CL11" s="45"/>
      <c r="CM11" s="45"/>
      <c r="CN11" s="45"/>
      <c r="CO11" s="45"/>
      <c r="CP11" s="45"/>
      <c r="CQ11" s="45"/>
      <c r="CR11" s="45"/>
      <c r="CS11" s="45"/>
      <c r="CT11" s="45"/>
      <c r="CU11" s="45"/>
      <c r="CV11" s="45"/>
      <c r="CW11" s="45"/>
      <c r="CX11" s="45"/>
      <c r="CY11" s="45"/>
      <c r="CZ11" s="45"/>
      <c r="DA11" s="45"/>
      <c r="DB11" s="45"/>
      <c r="DC11" s="45"/>
      <c r="DD11" s="45"/>
      <c r="DE11" s="45"/>
      <c r="DF11" s="45"/>
      <c r="DG11" s="45"/>
      <c r="DH11" s="45"/>
      <c r="DI11" s="45"/>
      <c r="DJ11" s="45"/>
      <c r="DK11" s="45"/>
      <c r="DL11" s="45"/>
      <c r="DM11" s="45"/>
      <c r="DN11" s="45"/>
      <c r="DO11" s="45"/>
      <c r="DP11" s="45"/>
      <c r="DQ11" s="45"/>
      <c r="DR11" s="45"/>
      <c r="DS11" s="45"/>
      <c r="DT11" s="45"/>
      <c r="DU11" s="45"/>
      <c r="DV11" s="45"/>
      <c r="DW11" s="45"/>
      <c r="DX11" s="45"/>
      <c r="DY11" s="45"/>
      <c r="DZ11" s="45"/>
      <c r="EA11" s="45"/>
      <c r="EB11" s="45"/>
      <c r="EC11" s="45"/>
      <c r="ED11" s="46"/>
      <c r="EE11" s="46"/>
      <c r="EF11" s="46"/>
      <c r="EG11" s="46"/>
      <c r="EH11" s="46"/>
      <c r="EI11" s="46"/>
      <c r="EJ11" s="41"/>
      <c r="EK11" s="41"/>
    </row>
    <row r="12" spans="1:141" s="47" customFormat="1" ht="15" customHeight="1" x14ac:dyDescent="0.25">
      <c r="A12" s="41">
        <v>2</v>
      </c>
      <c r="B12" s="41"/>
      <c r="C12" s="40" t="s">
        <v>141</v>
      </c>
      <c r="D12" s="42" t="s">
        <v>142</v>
      </c>
      <c r="E12" s="43"/>
      <c r="F12" s="44"/>
      <c r="G12" s="44"/>
      <c r="H12" s="44"/>
      <c r="I12" s="44"/>
      <c r="J12" s="44"/>
      <c r="K12" s="44"/>
      <c r="L12" s="44"/>
      <c r="M12" s="44"/>
      <c r="N12" s="48">
        <f>SUM(N13:N22)</f>
        <v>0</v>
      </c>
      <c r="O12" s="48">
        <f t="shared" ref="O12:BZ12" si="0">SUM(O13:O22)</f>
        <v>0</v>
      </c>
      <c r="P12" s="48">
        <f t="shared" si="0"/>
        <v>0</v>
      </c>
      <c r="Q12" s="48">
        <f t="shared" si="0"/>
        <v>0</v>
      </c>
      <c r="R12" s="48">
        <f t="shared" si="0"/>
        <v>0</v>
      </c>
      <c r="S12" s="48">
        <f t="shared" si="0"/>
        <v>0</v>
      </c>
      <c r="T12" s="48">
        <f t="shared" si="0"/>
        <v>1045</v>
      </c>
      <c r="U12" s="48">
        <f t="shared" si="0"/>
        <v>18967732.560000002</v>
      </c>
      <c r="V12" s="48">
        <f t="shared" si="0"/>
        <v>0</v>
      </c>
      <c r="W12" s="48">
        <f t="shared" si="0"/>
        <v>0</v>
      </c>
      <c r="X12" s="48">
        <f t="shared" si="0"/>
        <v>0</v>
      </c>
      <c r="Y12" s="48">
        <f t="shared" si="0"/>
        <v>0</v>
      </c>
      <c r="Z12" s="48">
        <f t="shared" si="0"/>
        <v>35</v>
      </c>
      <c r="AA12" s="48">
        <f t="shared" si="0"/>
        <v>596808.24</v>
      </c>
      <c r="AB12" s="48">
        <f t="shared" si="0"/>
        <v>0</v>
      </c>
      <c r="AC12" s="48">
        <f t="shared" si="0"/>
        <v>0</v>
      </c>
      <c r="AD12" s="48">
        <f t="shared" si="0"/>
        <v>0</v>
      </c>
      <c r="AE12" s="48">
        <f t="shared" si="0"/>
        <v>0</v>
      </c>
      <c r="AF12" s="48">
        <f t="shared" si="0"/>
        <v>0</v>
      </c>
      <c r="AG12" s="48">
        <f t="shared" si="0"/>
        <v>0</v>
      </c>
      <c r="AH12" s="48">
        <f t="shared" si="0"/>
        <v>277</v>
      </c>
      <c r="AI12" s="48">
        <f t="shared" si="0"/>
        <v>6328635.3480000002</v>
      </c>
      <c r="AJ12" s="48">
        <f t="shared" si="0"/>
        <v>0</v>
      </c>
      <c r="AK12" s="48">
        <f t="shared" si="0"/>
        <v>0</v>
      </c>
      <c r="AL12" s="48">
        <f t="shared" si="0"/>
        <v>0</v>
      </c>
      <c r="AM12" s="48">
        <f t="shared" si="0"/>
        <v>0</v>
      </c>
      <c r="AN12" s="48">
        <f t="shared" si="0"/>
        <v>2492</v>
      </c>
      <c r="AO12" s="48">
        <f t="shared" si="0"/>
        <v>44179066.511999987</v>
      </c>
      <c r="AP12" s="48">
        <f t="shared" si="0"/>
        <v>200</v>
      </c>
      <c r="AQ12" s="48">
        <f t="shared" si="0"/>
        <v>2940290.2199999997</v>
      </c>
      <c r="AR12" s="48">
        <f t="shared" si="0"/>
        <v>0</v>
      </c>
      <c r="AS12" s="48">
        <f t="shared" si="0"/>
        <v>0</v>
      </c>
      <c r="AT12" s="48">
        <f t="shared" si="0"/>
        <v>0</v>
      </c>
      <c r="AU12" s="48">
        <f t="shared" si="0"/>
        <v>0</v>
      </c>
      <c r="AV12" s="48">
        <f t="shared" si="0"/>
        <v>0</v>
      </c>
      <c r="AW12" s="48">
        <f t="shared" si="0"/>
        <v>0</v>
      </c>
      <c r="AX12" s="48">
        <f t="shared" si="0"/>
        <v>0</v>
      </c>
      <c r="AY12" s="48">
        <f t="shared" si="0"/>
        <v>0</v>
      </c>
      <c r="AZ12" s="48">
        <f t="shared" si="0"/>
        <v>668</v>
      </c>
      <c r="BA12" s="48">
        <f t="shared" si="0"/>
        <v>11934818.615999999</v>
      </c>
      <c r="BB12" s="48">
        <f t="shared" si="0"/>
        <v>0</v>
      </c>
      <c r="BC12" s="48">
        <f t="shared" si="0"/>
        <v>0</v>
      </c>
      <c r="BD12" s="48">
        <f t="shared" si="0"/>
        <v>0</v>
      </c>
      <c r="BE12" s="48">
        <f t="shared" si="0"/>
        <v>0</v>
      </c>
      <c r="BF12" s="48">
        <f t="shared" si="0"/>
        <v>0</v>
      </c>
      <c r="BG12" s="48">
        <f t="shared" si="0"/>
        <v>0</v>
      </c>
      <c r="BH12" s="48">
        <f t="shared" si="0"/>
        <v>0</v>
      </c>
      <c r="BI12" s="48">
        <f t="shared" si="0"/>
        <v>0</v>
      </c>
      <c r="BJ12" s="48">
        <f t="shared" si="0"/>
        <v>0</v>
      </c>
      <c r="BK12" s="48">
        <f t="shared" si="0"/>
        <v>0</v>
      </c>
      <c r="BL12" s="48">
        <f t="shared" si="0"/>
        <v>0</v>
      </c>
      <c r="BM12" s="48">
        <f t="shared" si="0"/>
        <v>0</v>
      </c>
      <c r="BN12" s="48">
        <f t="shared" si="0"/>
        <v>0</v>
      </c>
      <c r="BO12" s="48">
        <f t="shared" si="0"/>
        <v>0</v>
      </c>
      <c r="BP12" s="48">
        <f t="shared" si="0"/>
        <v>0</v>
      </c>
      <c r="BQ12" s="48">
        <f t="shared" si="0"/>
        <v>0</v>
      </c>
      <c r="BR12" s="48">
        <f t="shared" si="0"/>
        <v>0</v>
      </c>
      <c r="BS12" s="48"/>
      <c r="BT12" s="48">
        <f t="shared" si="0"/>
        <v>0</v>
      </c>
      <c r="BU12" s="48"/>
      <c r="BV12" s="48">
        <f t="shared" si="0"/>
        <v>0</v>
      </c>
      <c r="BW12" s="48">
        <f t="shared" si="0"/>
        <v>0</v>
      </c>
      <c r="BX12" s="48">
        <f t="shared" si="0"/>
        <v>0</v>
      </c>
      <c r="BY12" s="48">
        <f t="shared" si="0"/>
        <v>0</v>
      </c>
      <c r="BZ12" s="48">
        <f t="shared" si="0"/>
        <v>0</v>
      </c>
      <c r="CA12" s="48"/>
      <c r="CB12" s="48">
        <f t="shared" ref="CB12:EK12" si="1">SUM(CB13:CB22)</f>
        <v>44</v>
      </c>
      <c r="CC12" s="48"/>
      <c r="CD12" s="48">
        <f t="shared" si="1"/>
        <v>0</v>
      </c>
      <c r="CE12" s="48">
        <f t="shared" si="1"/>
        <v>0</v>
      </c>
      <c r="CF12" s="48">
        <f t="shared" si="1"/>
        <v>0</v>
      </c>
      <c r="CG12" s="48">
        <f t="shared" si="1"/>
        <v>0</v>
      </c>
      <c r="CH12" s="48">
        <f t="shared" si="1"/>
        <v>0</v>
      </c>
      <c r="CI12" s="48">
        <f t="shared" si="1"/>
        <v>0</v>
      </c>
      <c r="CJ12" s="48">
        <f t="shared" si="1"/>
        <v>0</v>
      </c>
      <c r="CK12" s="48">
        <f t="shared" si="1"/>
        <v>0</v>
      </c>
      <c r="CL12" s="48">
        <f t="shared" si="1"/>
        <v>483</v>
      </c>
      <c r="CM12" s="48">
        <f t="shared" si="1"/>
        <v>9424364.9471999984</v>
      </c>
      <c r="CN12" s="48">
        <f t="shared" si="1"/>
        <v>0</v>
      </c>
      <c r="CO12" s="48">
        <f t="shared" si="1"/>
        <v>0</v>
      </c>
      <c r="CP12" s="48">
        <f t="shared" si="1"/>
        <v>0</v>
      </c>
      <c r="CQ12" s="48">
        <f t="shared" si="1"/>
        <v>0</v>
      </c>
      <c r="CR12" s="48">
        <f t="shared" si="1"/>
        <v>0</v>
      </c>
      <c r="CS12" s="48"/>
      <c r="CT12" s="48">
        <f t="shared" si="1"/>
        <v>0</v>
      </c>
      <c r="CU12" s="48"/>
      <c r="CV12" s="48">
        <f t="shared" si="1"/>
        <v>0</v>
      </c>
      <c r="CW12" s="48">
        <f t="shared" si="1"/>
        <v>0</v>
      </c>
      <c r="CX12" s="48">
        <f t="shared" si="1"/>
        <v>0</v>
      </c>
      <c r="CY12" s="48"/>
      <c r="CZ12" s="48">
        <f t="shared" si="1"/>
        <v>0</v>
      </c>
      <c r="DA12" s="48"/>
      <c r="DB12" s="48">
        <f t="shared" si="1"/>
        <v>0</v>
      </c>
      <c r="DC12" s="48"/>
      <c r="DD12" s="48">
        <f t="shared" si="1"/>
        <v>0</v>
      </c>
      <c r="DE12" s="48">
        <f t="shared" si="1"/>
        <v>0</v>
      </c>
      <c r="DF12" s="48">
        <f t="shared" si="1"/>
        <v>0</v>
      </c>
      <c r="DG12" s="48">
        <f t="shared" si="1"/>
        <v>0</v>
      </c>
      <c r="DH12" s="48">
        <f t="shared" si="1"/>
        <v>0</v>
      </c>
      <c r="DI12" s="48"/>
      <c r="DJ12" s="48">
        <f t="shared" si="1"/>
        <v>0</v>
      </c>
      <c r="DK12" s="48"/>
      <c r="DL12" s="48">
        <f t="shared" si="1"/>
        <v>0</v>
      </c>
      <c r="DM12" s="48"/>
      <c r="DN12" s="48">
        <f t="shared" si="1"/>
        <v>0</v>
      </c>
      <c r="DO12" s="48">
        <f t="shared" si="1"/>
        <v>0</v>
      </c>
      <c r="DP12" s="48">
        <f t="shared" si="1"/>
        <v>0</v>
      </c>
      <c r="DQ12" s="48">
        <f t="shared" si="1"/>
        <v>0</v>
      </c>
      <c r="DR12" s="48">
        <f t="shared" si="1"/>
        <v>0</v>
      </c>
      <c r="DS12" s="48">
        <f t="shared" si="1"/>
        <v>0</v>
      </c>
      <c r="DT12" s="48">
        <f t="shared" si="1"/>
        <v>0</v>
      </c>
      <c r="DU12" s="48">
        <f t="shared" si="1"/>
        <v>0</v>
      </c>
      <c r="DV12" s="48">
        <f t="shared" si="1"/>
        <v>0</v>
      </c>
      <c r="DW12" s="48">
        <f t="shared" si="1"/>
        <v>0</v>
      </c>
      <c r="DX12" s="48">
        <f t="shared" si="1"/>
        <v>0</v>
      </c>
      <c r="DY12" s="48">
        <f t="shared" si="1"/>
        <v>0</v>
      </c>
      <c r="DZ12" s="48">
        <f t="shared" si="1"/>
        <v>0</v>
      </c>
      <c r="EA12" s="48">
        <f t="shared" si="1"/>
        <v>0</v>
      </c>
      <c r="EB12" s="48">
        <f t="shared" si="1"/>
        <v>40</v>
      </c>
      <c r="EC12" s="48">
        <f t="shared" si="1"/>
        <v>5506930.2499104002</v>
      </c>
      <c r="ED12" s="48">
        <f t="shared" si="1"/>
        <v>0</v>
      </c>
      <c r="EE12" s="48">
        <f t="shared" si="1"/>
        <v>0</v>
      </c>
      <c r="EF12" s="48">
        <f t="shared" si="1"/>
        <v>3</v>
      </c>
      <c r="EG12" s="48">
        <f t="shared" si="1"/>
        <v>407068.72710959997</v>
      </c>
      <c r="EH12" s="48"/>
      <c r="EI12" s="48"/>
      <c r="EJ12" s="48">
        <f t="shared" si="1"/>
        <v>5287</v>
      </c>
      <c r="EK12" s="48">
        <f t="shared" si="1"/>
        <v>100285715.42022</v>
      </c>
    </row>
    <row r="13" spans="1:141" s="2" customFormat="1" ht="30" x14ac:dyDescent="0.25">
      <c r="A13" s="49"/>
      <c r="B13" s="49">
        <v>1</v>
      </c>
      <c r="C13" s="50" t="s">
        <v>143</v>
      </c>
      <c r="D13" s="51" t="s">
        <v>144</v>
      </c>
      <c r="E13" s="52">
        <v>16026</v>
      </c>
      <c r="F13" s="53">
        <v>0.83</v>
      </c>
      <c r="G13" s="54"/>
      <c r="H13" s="55">
        <v>1</v>
      </c>
      <c r="I13" s="55"/>
      <c r="J13" s="56">
        <v>1.4</v>
      </c>
      <c r="K13" s="56">
        <v>1.68</v>
      </c>
      <c r="L13" s="56">
        <v>2.23</v>
      </c>
      <c r="M13" s="56">
        <v>2.57</v>
      </c>
      <c r="N13" s="57"/>
      <c r="O13" s="58">
        <f>N13*$E13*$F13*$H13*$J13*O$10</f>
        <v>0</v>
      </c>
      <c r="P13" s="59"/>
      <c r="Q13" s="58">
        <f>P13*$E13*$F13*$H13*$J13*Q$10</f>
        <v>0</v>
      </c>
      <c r="R13" s="59"/>
      <c r="S13" s="58">
        <f>R13*$E13*$F13*$H13*$J13*S$10</f>
        <v>0</v>
      </c>
      <c r="T13" s="57">
        <v>200</v>
      </c>
      <c r="U13" s="58">
        <f>T13*$E13*$F13*$H13*$J13*U$10</f>
        <v>3724442.4</v>
      </c>
      <c r="V13" s="57"/>
      <c r="W13" s="58">
        <f>V13*$E13*$F13*$H13*$J13*W$10</f>
        <v>0</v>
      </c>
      <c r="X13" s="57"/>
      <c r="Y13" s="58">
        <f>X13*$E13*$F13*$H13*$J13*Y$10</f>
        <v>0</v>
      </c>
      <c r="Z13" s="59"/>
      <c r="AA13" s="58">
        <f>Z13*$E13*$F13*$H13*$J13*AA$10</f>
        <v>0</v>
      </c>
      <c r="AB13" s="59"/>
      <c r="AC13" s="58">
        <f>AB13*$E13*$F13*$H13*$J13*AC$10</f>
        <v>0</v>
      </c>
      <c r="AD13" s="59"/>
      <c r="AE13" s="59"/>
      <c r="AF13" s="59"/>
      <c r="AG13" s="59">
        <v>0</v>
      </c>
      <c r="AH13" s="57"/>
      <c r="AI13" s="58">
        <f>AH13*$E13*$F13*$H13*$J13*AI$10</f>
        <v>0</v>
      </c>
      <c r="AJ13" s="57"/>
      <c r="AK13" s="58">
        <f>AJ13*$E13*$F13*$H13*$J13*AK$10</f>
        <v>0</v>
      </c>
      <c r="AL13" s="57"/>
      <c r="AM13" s="58">
        <f>AL13*$E13*$F13*$H13*$J13*AM$10</f>
        <v>0</v>
      </c>
      <c r="AN13" s="60">
        <v>1786</v>
      </c>
      <c r="AO13" s="58">
        <f>AN13*$E13*$F13*$H13*$J13*AO$10</f>
        <v>33259270.631999996</v>
      </c>
      <c r="AP13" s="57">
        <v>5</v>
      </c>
      <c r="AQ13" s="58">
        <f>AP13*$E13*$F13*$H13*$J13*AQ$10</f>
        <v>93111.059999999983</v>
      </c>
      <c r="AR13" s="57"/>
      <c r="AS13" s="58">
        <f>AR13*$E13*$F13*$H13*$J13*AS$10</f>
        <v>0</v>
      </c>
      <c r="AT13" s="57"/>
      <c r="AU13" s="58">
        <f>AT13*$E13*$F13*$H13*$J13*AU$10</f>
        <v>0</v>
      </c>
      <c r="AV13" s="57"/>
      <c r="AW13" s="58">
        <f>AV13*$E13*$F13*$H13*$J13*AW$10</f>
        <v>0</v>
      </c>
      <c r="AX13" s="57"/>
      <c r="AY13" s="58">
        <f>AX13*$E13*$F13*$H13*$J13*AY$10</f>
        <v>0</v>
      </c>
      <c r="AZ13" s="57">
        <v>618</v>
      </c>
      <c r="BA13" s="58">
        <f>AZ13*$E13*$F13*$H13*$J13*BA$10</f>
        <v>11508527.015999999</v>
      </c>
      <c r="BB13" s="57"/>
      <c r="BC13" s="58">
        <f>BB13*$E13*$F13*$H13*$J13*BC$10</f>
        <v>0</v>
      </c>
      <c r="BD13" s="57"/>
      <c r="BE13" s="58">
        <f>BD13*$E13*$F13*$H13*$J13*BE$10</f>
        <v>0</v>
      </c>
      <c r="BF13" s="57"/>
      <c r="BG13" s="58">
        <f>BF13*$E13*$F13*$H13*$J13*BG$10</f>
        <v>0</v>
      </c>
      <c r="BH13" s="57"/>
      <c r="BI13" s="58">
        <f>BH13*$E13*$F13*$H13*$J13*BI$10</f>
        <v>0</v>
      </c>
      <c r="BJ13" s="57"/>
      <c r="BK13" s="58">
        <f>BJ13*$E13*$F13*$H13*$J13*BK$10</f>
        <v>0</v>
      </c>
      <c r="BL13" s="57"/>
      <c r="BM13" s="58">
        <f>BL13*$E13*$F13*$H13*$J13*BM$10</f>
        <v>0</v>
      </c>
      <c r="BN13" s="57"/>
      <c r="BO13" s="58">
        <f>BN13*$E13*$F13*$H13*$J13*BO$10</f>
        <v>0</v>
      </c>
      <c r="BP13" s="61"/>
      <c r="BQ13" s="58">
        <f>BP13*$E13*$F13*$H13*$J13*BQ$10</f>
        <v>0</v>
      </c>
      <c r="BR13" s="57"/>
      <c r="BS13" s="58"/>
      <c r="BT13" s="59"/>
      <c r="BU13" s="58"/>
      <c r="BV13" s="57"/>
      <c r="BW13" s="58">
        <f>BV13*$E13*$F13*$H13*$J13*BW$10</f>
        <v>0</v>
      </c>
      <c r="BX13" s="57"/>
      <c r="BY13" s="58">
        <f>BX13*$E13*$F13*$H13*$J13*BY$10</f>
        <v>0</v>
      </c>
      <c r="BZ13" s="57"/>
      <c r="CA13" s="58"/>
      <c r="CB13" s="57">
        <v>20</v>
      </c>
      <c r="CC13" s="58"/>
      <c r="CD13" s="59"/>
      <c r="CE13" s="62">
        <f t="shared" ref="CE13:CE18" si="2">SUM(CD13*$E13*$F13*$H13*$K13*$CE$10)</f>
        <v>0</v>
      </c>
      <c r="CF13" s="57"/>
      <c r="CG13" s="62">
        <f t="shared" ref="CG13:CG18" si="3">SUM(CF13*$E13*$F13*$H13*$K13*$CE$10)</f>
        <v>0</v>
      </c>
      <c r="CH13" s="59"/>
      <c r="CI13" s="62">
        <f t="shared" ref="CI13:CI18" si="4">SUM(CH13*$E13*$F13*$H13*$K13*$CE$10)</f>
        <v>0</v>
      </c>
      <c r="CJ13" s="59"/>
      <c r="CK13" s="62">
        <f t="shared" ref="CK13:CK18" si="5">SUM(CJ13*$E13*$F13*$H13*$K13*$CE$10)</f>
        <v>0</v>
      </c>
      <c r="CL13" s="59">
        <v>370</v>
      </c>
      <c r="CM13" s="62">
        <f t="shared" ref="CM13:CM18" si="6">SUM(CL13*$E13*$F13*$H13*$K13*$CE$10)</f>
        <v>8268262.1279999986</v>
      </c>
      <c r="CN13" s="57"/>
      <c r="CO13" s="62">
        <f t="shared" ref="CO13:CO18" si="7">SUM(CN13*$E13*$F13*$H13*$K13*$CE$10)</f>
        <v>0</v>
      </c>
      <c r="CP13" s="57"/>
      <c r="CQ13" s="62">
        <f t="shared" ref="CQ13:CQ18" si="8">SUM(CP13*$E13*$F13*$H13*$K13*$CE$10)</f>
        <v>0</v>
      </c>
      <c r="CR13" s="59"/>
      <c r="CS13" s="62"/>
      <c r="CT13" s="57"/>
      <c r="CU13" s="62"/>
      <c r="CV13" s="57"/>
      <c r="CW13" s="62">
        <f t="shared" ref="CW13:CW18" si="9">SUM(CV13*$E13*$F13*$H13*$K13*$CE$10)</f>
        <v>0</v>
      </c>
      <c r="CX13" s="57"/>
      <c r="CY13" s="62"/>
      <c r="CZ13" s="57"/>
      <c r="DA13" s="62"/>
      <c r="DB13" s="57"/>
      <c r="DC13" s="62"/>
      <c r="DD13" s="57"/>
      <c r="DE13" s="62">
        <f t="shared" ref="DE13:DE18" si="10">SUM(DD13*$E13*$F13*$H13*$K13*$CE$10)</f>
        <v>0</v>
      </c>
      <c r="DF13" s="57"/>
      <c r="DG13" s="62">
        <f t="shared" ref="DG13:DG18" si="11">SUM(DF13*$E13*$F13*$H13*$K13*$CE$10)</f>
        <v>0</v>
      </c>
      <c r="DH13" s="57"/>
      <c r="DI13" s="62"/>
      <c r="DJ13" s="57"/>
      <c r="DK13" s="62"/>
      <c r="DL13" s="57"/>
      <c r="DM13" s="62"/>
      <c r="DN13" s="57"/>
      <c r="DO13" s="58">
        <f>DN13*$E13*$F13*$H13*$J13*DO$10</f>
        <v>0</v>
      </c>
      <c r="DP13" s="57"/>
      <c r="DQ13" s="58">
        <f>DP13*$E13*$F13*$H13*$J13*DQ$10</f>
        <v>0</v>
      </c>
      <c r="DR13" s="57"/>
      <c r="DS13" s="59"/>
      <c r="DT13" s="57"/>
      <c r="DU13" s="59"/>
      <c r="DV13" s="57"/>
      <c r="DW13" s="58">
        <f>DV13*$E13*$F13*$H13*$J13*DW$10</f>
        <v>0</v>
      </c>
      <c r="DX13" s="57"/>
      <c r="DY13" s="58">
        <f>DX13*$E13*$F13*$H13*$J13*DY$10</f>
        <v>0</v>
      </c>
      <c r="DZ13" s="57"/>
      <c r="EA13" s="59"/>
      <c r="EB13" s="63"/>
      <c r="EC13" s="63"/>
      <c r="ED13" s="57"/>
      <c r="EE13" s="57"/>
      <c r="EF13" s="57"/>
      <c r="EG13" s="57"/>
      <c r="EH13" s="57"/>
      <c r="EI13" s="57"/>
      <c r="EJ13" s="64">
        <f t="shared" ref="EJ13:EJ22" si="12">SUM(N13,P13,R13,T13,V13,X13,Z13,AB13,AD13,AF13,AH13,AJ13,AL13,AN13,AP13,AR13,AT13,AV13,AX13,AZ13,BB13,BD13,BF13,BH13,BJ13,BL13,BN13,BP13,BR13,BT13,BV13,BX13,BZ13,CB13,CD13,CF13,CH13,CJ13,CL13,CN13,CP13,CR13,CT13,CV13,CX13,CZ13,DB13,DD13,DF13,DH13,DJ13,DL13,DN13,DP13,DR13,DT13,DV13,DX13,DZ13,EB13,ED13,EF13)</f>
        <v>2999</v>
      </c>
      <c r="EK13" s="64">
        <f t="shared" ref="EK13:EK22" si="13">SUM(O13,Q13,S13,U13,W13,Y13,AA13,AC13,AE13,AG13,AI13,AK13,AM13,AO13,AQ13,AS13,AU13,AW13,AY13,BA13,BC13,BE13,BG13,BI13,BK13,BM13,BO13,BQ13,BS13,BU13,BW13,BY13,CA13,CC13,CE13,CG13,CI13,CK13,CM13,CO13,CQ13,CS13,CU13,CW13,CY13,DA13,DC13,DE13,DG13,DI13,DK13,DM13,DO13,DQ13,DS13,DU13,DW13,DY13,EA13,EC13,EE13,EG13)</f>
        <v>56853613.235999994</v>
      </c>
    </row>
    <row r="14" spans="1:141" s="2" customFormat="1" ht="25.5" customHeight="1" x14ac:dyDescent="0.25">
      <c r="A14" s="49"/>
      <c r="B14" s="49">
        <v>2</v>
      </c>
      <c r="C14" s="50" t="s">
        <v>145</v>
      </c>
      <c r="D14" s="51" t="s">
        <v>146</v>
      </c>
      <c r="E14" s="52">
        <v>16026</v>
      </c>
      <c r="F14" s="53">
        <v>0.66</v>
      </c>
      <c r="G14" s="54"/>
      <c r="H14" s="55">
        <v>1</v>
      </c>
      <c r="I14" s="55"/>
      <c r="J14" s="56">
        <v>1.4</v>
      </c>
      <c r="K14" s="56">
        <v>1.68</v>
      </c>
      <c r="L14" s="56">
        <v>2.23</v>
      </c>
      <c r="M14" s="56">
        <v>2.57</v>
      </c>
      <c r="N14" s="57"/>
      <c r="O14" s="58">
        <f t="shared" ref="O14:O18" si="14">N14*$E14*$F14*$H14*$J14*O$10</f>
        <v>0</v>
      </c>
      <c r="P14" s="59"/>
      <c r="Q14" s="58">
        <f t="shared" ref="Q14:Q18" si="15">P14*$E14*$F14*$H14*$J14*Q$10</f>
        <v>0</v>
      </c>
      <c r="R14" s="59"/>
      <c r="S14" s="58">
        <f t="shared" ref="S14:S18" si="16">R14*$E14*$F14*$H14*$J14*S$10</f>
        <v>0</v>
      </c>
      <c r="T14" s="57">
        <v>10</v>
      </c>
      <c r="U14" s="58">
        <f t="shared" ref="U14:U18" si="17">T14*$E14*$F14*$H14*$J14*U$10</f>
        <v>148080.24</v>
      </c>
      <c r="V14" s="57"/>
      <c r="W14" s="58">
        <f t="shared" ref="W14:W18" si="18">V14*$E14*$F14*$H14*$J14*W$10</f>
        <v>0</v>
      </c>
      <c r="X14" s="57"/>
      <c r="Y14" s="58">
        <f t="shared" ref="Y14:Y18" si="19">X14*$E14*$F14*$H14*$J14*Y$10</f>
        <v>0</v>
      </c>
      <c r="Z14" s="59"/>
      <c r="AA14" s="58">
        <f t="shared" ref="AA14:AA18" si="20">Z14*$E14*$F14*$H14*$J14*AA$10</f>
        <v>0</v>
      </c>
      <c r="AB14" s="59"/>
      <c r="AC14" s="58">
        <f t="shared" ref="AC14" si="21">AB14*$E14*$F14*$H14*$J14*AC$10</f>
        <v>0</v>
      </c>
      <c r="AD14" s="59"/>
      <c r="AE14" s="59"/>
      <c r="AF14" s="59"/>
      <c r="AG14" s="59">
        <v>0</v>
      </c>
      <c r="AH14" s="57"/>
      <c r="AI14" s="58">
        <f t="shared" ref="AI14" si="22">AH14*$E14*$F14*$H14*$J14*AI$10</f>
        <v>0</v>
      </c>
      <c r="AJ14" s="57"/>
      <c r="AK14" s="58">
        <f t="shared" ref="AK14:AK18" si="23">AJ14*$E14*$F14*$H14*$J14*AK$10</f>
        <v>0</v>
      </c>
      <c r="AL14" s="57"/>
      <c r="AM14" s="58">
        <f t="shared" ref="AM14:AM17" si="24">AL14*$E14*$F14*$H14*$J14*AM$10</f>
        <v>0</v>
      </c>
      <c r="AN14" s="60">
        <v>513</v>
      </c>
      <c r="AO14" s="58">
        <f t="shared" ref="AO14:AO18" si="25">AN14*$E14*$F14*$H14*$J14*AO$10</f>
        <v>7596516.3119999999</v>
      </c>
      <c r="AP14" s="57"/>
      <c r="AQ14" s="58">
        <f t="shared" ref="AQ14:AQ18" si="26">AP14*$E14*$F14*$H14*$J14*AQ$10</f>
        <v>0</v>
      </c>
      <c r="AR14" s="57"/>
      <c r="AS14" s="58">
        <f t="shared" ref="AS14:AS18" si="27">AR14*$E14*$F14*$H14*$J14*AS$10</f>
        <v>0</v>
      </c>
      <c r="AT14" s="57"/>
      <c r="AU14" s="58">
        <f t="shared" ref="AU14:AU18" si="28">AT14*$E14*$F14*$H14*$J14*AU$10</f>
        <v>0</v>
      </c>
      <c r="AV14" s="57"/>
      <c r="AW14" s="58">
        <f t="shared" ref="AW14:AW18" si="29">AV14*$E14*$F14*$H14*$J14*AW$10</f>
        <v>0</v>
      </c>
      <c r="AX14" s="57"/>
      <c r="AY14" s="58">
        <f>AX14*$E14*$F14*$H14*$J14*AY$10</f>
        <v>0</v>
      </c>
      <c r="AZ14" s="57"/>
      <c r="BA14" s="58">
        <f t="shared" ref="BA14:BA18" si="30">AZ14*$E14*$F14*$H14*$J14*BA$10</f>
        <v>0</v>
      </c>
      <c r="BB14" s="57"/>
      <c r="BC14" s="58">
        <f t="shared" ref="BC14:BC18" si="31">BB14*$E14*$F14*$H14*$J14*BC$10</f>
        <v>0</v>
      </c>
      <c r="BD14" s="57"/>
      <c r="BE14" s="58">
        <f t="shared" ref="BE14:BE18" si="32">BD14*$E14*$F14*$H14*$J14*BE$10</f>
        <v>0</v>
      </c>
      <c r="BF14" s="57"/>
      <c r="BG14" s="58">
        <f t="shared" ref="BG14:BG18" si="33">BF14*$E14*$F14*$H14*$J14*BG$10</f>
        <v>0</v>
      </c>
      <c r="BH14" s="57"/>
      <c r="BI14" s="58">
        <f t="shared" ref="BI14:BI18" si="34">BH14*$E14*$F14*$H14*$J14*BI$10</f>
        <v>0</v>
      </c>
      <c r="BJ14" s="57"/>
      <c r="BK14" s="58">
        <f t="shared" ref="BK14:BK18" si="35">BJ14*$E14*$F14*$H14*$J14*BK$10</f>
        <v>0</v>
      </c>
      <c r="BL14" s="57"/>
      <c r="BM14" s="58">
        <f t="shared" ref="BM14:BM18" si="36">BL14*$E14*$F14*$H14*$J14*BM$10</f>
        <v>0</v>
      </c>
      <c r="BN14" s="57"/>
      <c r="BO14" s="58">
        <f t="shared" ref="BO14:BO18" si="37">BN14*$E14*$F14*$H14*$J14*BO$10</f>
        <v>0</v>
      </c>
      <c r="BP14" s="61"/>
      <c r="BQ14" s="58">
        <f t="shared" ref="BQ14:BQ18" si="38">BP14*$E14*$F14*$H14*$J14*BQ$10</f>
        <v>0</v>
      </c>
      <c r="BR14" s="57"/>
      <c r="BS14" s="58"/>
      <c r="BT14" s="59"/>
      <c r="BU14" s="58"/>
      <c r="BV14" s="57"/>
      <c r="BW14" s="58">
        <f t="shared" ref="BW14:BW18" si="39">BV14*$E14*$F14*$H14*$J14*BW$10</f>
        <v>0</v>
      </c>
      <c r="BX14" s="57"/>
      <c r="BY14" s="58">
        <f t="shared" ref="BY14:BY18" si="40">BX14*$E14*$F14*$H14*$J14*BY$10</f>
        <v>0</v>
      </c>
      <c r="BZ14" s="57"/>
      <c r="CA14" s="58"/>
      <c r="CB14" s="57">
        <v>2</v>
      </c>
      <c r="CC14" s="58"/>
      <c r="CD14" s="59"/>
      <c r="CE14" s="62">
        <f t="shared" si="2"/>
        <v>0</v>
      </c>
      <c r="CF14" s="57"/>
      <c r="CG14" s="62">
        <f t="shared" si="3"/>
        <v>0</v>
      </c>
      <c r="CH14" s="59"/>
      <c r="CI14" s="62">
        <f t="shared" si="4"/>
        <v>0</v>
      </c>
      <c r="CJ14" s="59"/>
      <c r="CK14" s="62">
        <f t="shared" si="5"/>
        <v>0</v>
      </c>
      <c r="CL14" s="59"/>
      <c r="CM14" s="62">
        <f t="shared" si="6"/>
        <v>0</v>
      </c>
      <c r="CN14" s="57"/>
      <c r="CO14" s="62">
        <f t="shared" si="7"/>
        <v>0</v>
      </c>
      <c r="CP14" s="57"/>
      <c r="CQ14" s="62">
        <f t="shared" si="8"/>
        <v>0</v>
      </c>
      <c r="CR14" s="59"/>
      <c r="CS14" s="62"/>
      <c r="CT14" s="57"/>
      <c r="CU14" s="62"/>
      <c r="CV14" s="57"/>
      <c r="CW14" s="62">
        <f t="shared" si="9"/>
        <v>0</v>
      </c>
      <c r="CX14" s="57"/>
      <c r="CY14" s="62"/>
      <c r="CZ14" s="57"/>
      <c r="DA14" s="62"/>
      <c r="DB14" s="57"/>
      <c r="DC14" s="62"/>
      <c r="DD14" s="57"/>
      <c r="DE14" s="62">
        <f t="shared" si="10"/>
        <v>0</v>
      </c>
      <c r="DF14" s="57"/>
      <c r="DG14" s="62">
        <f t="shared" si="11"/>
        <v>0</v>
      </c>
      <c r="DH14" s="57"/>
      <c r="DI14" s="62"/>
      <c r="DJ14" s="57"/>
      <c r="DK14" s="62"/>
      <c r="DL14" s="57"/>
      <c r="DM14" s="62"/>
      <c r="DN14" s="57"/>
      <c r="DO14" s="58">
        <f t="shared" ref="DO14:DO18" si="41">DN14*$E14*$F14*$H14*$J14*DO$10</f>
        <v>0</v>
      </c>
      <c r="DP14" s="57"/>
      <c r="DQ14" s="58">
        <f t="shared" ref="DQ14:DQ18" si="42">DP14*$E14*$F14*$H14*$J14*DQ$10</f>
        <v>0</v>
      </c>
      <c r="DR14" s="57"/>
      <c r="DS14" s="59"/>
      <c r="DT14" s="57"/>
      <c r="DU14" s="59"/>
      <c r="DV14" s="57"/>
      <c r="DW14" s="58">
        <f t="shared" ref="DW14:DW18" si="43">DV14*$E14*$F14*$H14*$J14*DW$10</f>
        <v>0</v>
      </c>
      <c r="DX14" s="57"/>
      <c r="DY14" s="58">
        <f t="shared" ref="DY14:DY18" si="44">DX14*$E14*$F14*$H14*$J14*DY$10</f>
        <v>0</v>
      </c>
      <c r="DZ14" s="57"/>
      <c r="EA14" s="59"/>
      <c r="EB14" s="63"/>
      <c r="EC14" s="63"/>
      <c r="ED14" s="57"/>
      <c r="EE14" s="57"/>
      <c r="EF14" s="57"/>
      <c r="EG14" s="57"/>
      <c r="EH14" s="57"/>
      <c r="EI14" s="57"/>
      <c r="EJ14" s="64">
        <f t="shared" si="12"/>
        <v>525</v>
      </c>
      <c r="EK14" s="64">
        <f t="shared" si="13"/>
        <v>7744596.5520000001</v>
      </c>
    </row>
    <row r="15" spans="1:141" s="2" customFormat="1" ht="30" customHeight="1" x14ac:dyDescent="0.25">
      <c r="A15" s="49"/>
      <c r="B15" s="49">
        <v>3</v>
      </c>
      <c r="C15" s="50" t="s">
        <v>147</v>
      </c>
      <c r="D15" s="51" t="s">
        <v>148</v>
      </c>
      <c r="E15" s="52">
        <v>16026</v>
      </c>
      <c r="F15" s="56">
        <v>0.71</v>
      </c>
      <c r="G15" s="54"/>
      <c r="H15" s="55">
        <v>1</v>
      </c>
      <c r="I15" s="55"/>
      <c r="J15" s="56">
        <v>1.4</v>
      </c>
      <c r="K15" s="56">
        <v>1.68</v>
      </c>
      <c r="L15" s="56">
        <v>2.23</v>
      </c>
      <c r="M15" s="56">
        <v>2.57</v>
      </c>
      <c r="N15" s="57"/>
      <c r="O15" s="58">
        <f t="shared" si="14"/>
        <v>0</v>
      </c>
      <c r="P15" s="59"/>
      <c r="Q15" s="58">
        <f t="shared" si="15"/>
        <v>0</v>
      </c>
      <c r="R15" s="59"/>
      <c r="S15" s="58">
        <f t="shared" si="16"/>
        <v>0</v>
      </c>
      <c r="T15" s="57">
        <v>490</v>
      </c>
      <c r="U15" s="58">
        <f t="shared" si="17"/>
        <v>7805623.5599999987</v>
      </c>
      <c r="V15" s="57"/>
      <c r="W15" s="58">
        <f t="shared" si="18"/>
        <v>0</v>
      </c>
      <c r="X15" s="57"/>
      <c r="Y15" s="58">
        <f t="shared" si="19"/>
        <v>0</v>
      </c>
      <c r="Z15" s="59">
        <v>30</v>
      </c>
      <c r="AA15" s="58">
        <f t="shared" si="20"/>
        <v>477895.31999999995</v>
      </c>
      <c r="AB15" s="59"/>
      <c r="AC15" s="58">
        <f>AB15*$E15*$F15*$H15*$J15*AC$10</f>
        <v>0</v>
      </c>
      <c r="AD15" s="59"/>
      <c r="AE15" s="59"/>
      <c r="AF15" s="59"/>
      <c r="AG15" s="59">
        <v>0</v>
      </c>
      <c r="AH15" s="57">
        <v>33</v>
      </c>
      <c r="AI15" s="58">
        <f>AH15*$E15*$F15*$H15*$J15*AI$10</f>
        <v>525684.85199999996</v>
      </c>
      <c r="AJ15" s="57"/>
      <c r="AK15" s="58">
        <f t="shared" si="23"/>
        <v>0</v>
      </c>
      <c r="AL15" s="57"/>
      <c r="AM15" s="58">
        <f t="shared" si="24"/>
        <v>0</v>
      </c>
      <c r="AN15" s="60">
        <v>128</v>
      </c>
      <c r="AO15" s="58">
        <f t="shared" si="25"/>
        <v>2039020.0319999997</v>
      </c>
      <c r="AP15" s="57">
        <v>160</v>
      </c>
      <c r="AQ15" s="58">
        <f t="shared" si="26"/>
        <v>2548775.0399999996</v>
      </c>
      <c r="AR15" s="57"/>
      <c r="AS15" s="58">
        <f t="shared" si="27"/>
        <v>0</v>
      </c>
      <c r="AT15" s="57"/>
      <c r="AU15" s="58">
        <f t="shared" si="28"/>
        <v>0</v>
      </c>
      <c r="AV15" s="57"/>
      <c r="AW15" s="58">
        <f t="shared" si="29"/>
        <v>0</v>
      </c>
      <c r="AX15" s="57"/>
      <c r="AY15" s="58">
        <f t="shared" ref="AY15:AY18" si="45">AX15*$E15*$F15*$H15*$J15*AY$10</f>
        <v>0</v>
      </c>
      <c r="AZ15" s="57"/>
      <c r="BA15" s="58">
        <f t="shared" si="30"/>
        <v>0</v>
      </c>
      <c r="BB15" s="57"/>
      <c r="BC15" s="58">
        <f t="shared" si="31"/>
        <v>0</v>
      </c>
      <c r="BD15" s="57"/>
      <c r="BE15" s="58">
        <f t="shared" si="32"/>
        <v>0</v>
      </c>
      <c r="BF15" s="57"/>
      <c r="BG15" s="58">
        <f t="shared" si="33"/>
        <v>0</v>
      </c>
      <c r="BH15" s="57"/>
      <c r="BI15" s="58">
        <f t="shared" si="34"/>
        <v>0</v>
      </c>
      <c r="BJ15" s="57"/>
      <c r="BK15" s="58">
        <f t="shared" si="35"/>
        <v>0</v>
      </c>
      <c r="BL15" s="57"/>
      <c r="BM15" s="58">
        <f t="shared" si="36"/>
        <v>0</v>
      </c>
      <c r="BN15" s="57"/>
      <c r="BO15" s="58">
        <f t="shared" si="37"/>
        <v>0</v>
      </c>
      <c r="BP15" s="61"/>
      <c r="BQ15" s="58">
        <f t="shared" si="38"/>
        <v>0</v>
      </c>
      <c r="BR15" s="57"/>
      <c r="BS15" s="58"/>
      <c r="BT15" s="59"/>
      <c r="BU15" s="58"/>
      <c r="BV15" s="57"/>
      <c r="BW15" s="58">
        <f t="shared" si="39"/>
        <v>0</v>
      </c>
      <c r="BX15" s="57"/>
      <c r="BY15" s="58">
        <f t="shared" si="40"/>
        <v>0</v>
      </c>
      <c r="BZ15" s="57"/>
      <c r="CA15" s="58"/>
      <c r="CB15" s="57"/>
      <c r="CC15" s="58"/>
      <c r="CD15" s="59"/>
      <c r="CE15" s="62">
        <f t="shared" si="2"/>
        <v>0</v>
      </c>
      <c r="CF15" s="57"/>
      <c r="CG15" s="62">
        <f t="shared" si="3"/>
        <v>0</v>
      </c>
      <c r="CH15" s="59"/>
      <c r="CI15" s="62">
        <f t="shared" si="4"/>
        <v>0</v>
      </c>
      <c r="CJ15" s="59"/>
      <c r="CK15" s="62">
        <f t="shared" si="5"/>
        <v>0</v>
      </c>
      <c r="CL15" s="59"/>
      <c r="CM15" s="62">
        <f t="shared" si="6"/>
        <v>0</v>
      </c>
      <c r="CN15" s="57"/>
      <c r="CO15" s="62">
        <f t="shared" si="7"/>
        <v>0</v>
      </c>
      <c r="CP15" s="57"/>
      <c r="CQ15" s="62">
        <f t="shared" si="8"/>
        <v>0</v>
      </c>
      <c r="CR15" s="59"/>
      <c r="CS15" s="62"/>
      <c r="CT15" s="57"/>
      <c r="CU15" s="62"/>
      <c r="CV15" s="57"/>
      <c r="CW15" s="62">
        <f t="shared" si="9"/>
        <v>0</v>
      </c>
      <c r="CX15" s="57"/>
      <c r="CY15" s="62"/>
      <c r="CZ15" s="57"/>
      <c r="DA15" s="62"/>
      <c r="DB15" s="57"/>
      <c r="DC15" s="62"/>
      <c r="DD15" s="57"/>
      <c r="DE15" s="62">
        <f t="shared" si="10"/>
        <v>0</v>
      </c>
      <c r="DF15" s="57"/>
      <c r="DG15" s="62">
        <f t="shared" si="11"/>
        <v>0</v>
      </c>
      <c r="DH15" s="57"/>
      <c r="DI15" s="62"/>
      <c r="DJ15" s="57"/>
      <c r="DK15" s="62"/>
      <c r="DL15" s="57"/>
      <c r="DM15" s="62"/>
      <c r="DN15" s="57"/>
      <c r="DO15" s="58">
        <f t="shared" si="41"/>
        <v>0</v>
      </c>
      <c r="DP15" s="57"/>
      <c r="DQ15" s="58">
        <f t="shared" si="42"/>
        <v>0</v>
      </c>
      <c r="DR15" s="57"/>
      <c r="DS15" s="59"/>
      <c r="DT15" s="57"/>
      <c r="DU15" s="59"/>
      <c r="DV15" s="57"/>
      <c r="DW15" s="58">
        <f t="shared" si="43"/>
        <v>0</v>
      </c>
      <c r="DX15" s="57"/>
      <c r="DY15" s="58">
        <f t="shared" si="44"/>
        <v>0</v>
      </c>
      <c r="DZ15" s="57"/>
      <c r="EA15" s="59"/>
      <c r="EB15" s="63"/>
      <c r="EC15" s="63"/>
      <c r="ED15" s="57"/>
      <c r="EE15" s="57"/>
      <c r="EF15" s="57"/>
      <c r="EG15" s="57"/>
      <c r="EH15" s="57"/>
      <c r="EI15" s="57"/>
      <c r="EJ15" s="64">
        <f t="shared" si="12"/>
        <v>841</v>
      </c>
      <c r="EK15" s="64">
        <f t="shared" si="13"/>
        <v>13396998.803999998</v>
      </c>
    </row>
    <row r="16" spans="1:141" s="2" customFormat="1" ht="30" customHeight="1" x14ac:dyDescent="0.25">
      <c r="A16" s="49"/>
      <c r="B16" s="49">
        <v>4</v>
      </c>
      <c r="C16" s="50" t="s">
        <v>149</v>
      </c>
      <c r="D16" s="51" t="s">
        <v>150</v>
      </c>
      <c r="E16" s="52">
        <v>16026</v>
      </c>
      <c r="F16" s="56">
        <v>1.06</v>
      </c>
      <c r="G16" s="54"/>
      <c r="H16" s="55">
        <v>1</v>
      </c>
      <c r="I16" s="55"/>
      <c r="J16" s="56">
        <v>1.4</v>
      </c>
      <c r="K16" s="56">
        <v>1.68</v>
      </c>
      <c r="L16" s="56">
        <v>2.23</v>
      </c>
      <c r="M16" s="56">
        <v>2.57</v>
      </c>
      <c r="N16" s="57"/>
      <c r="O16" s="58">
        <f t="shared" si="14"/>
        <v>0</v>
      </c>
      <c r="P16" s="59"/>
      <c r="Q16" s="58">
        <f t="shared" si="15"/>
        <v>0</v>
      </c>
      <c r="R16" s="59"/>
      <c r="S16" s="58">
        <f t="shared" si="16"/>
        <v>0</v>
      </c>
      <c r="T16" s="57">
        <v>285</v>
      </c>
      <c r="U16" s="58">
        <f t="shared" si="17"/>
        <v>6778036.4400000004</v>
      </c>
      <c r="V16" s="57"/>
      <c r="W16" s="58">
        <f t="shared" si="18"/>
        <v>0</v>
      </c>
      <c r="X16" s="57"/>
      <c r="Y16" s="58">
        <f t="shared" si="19"/>
        <v>0</v>
      </c>
      <c r="Z16" s="59">
        <v>5</v>
      </c>
      <c r="AA16" s="58">
        <f t="shared" si="20"/>
        <v>118912.92</v>
      </c>
      <c r="AB16" s="59"/>
      <c r="AC16" s="58">
        <f t="shared" ref="AC16:AC18" si="46">AB16*$E16*$F16*$H16*$J16*AC$10</f>
        <v>0</v>
      </c>
      <c r="AD16" s="59"/>
      <c r="AE16" s="59"/>
      <c r="AF16" s="59"/>
      <c r="AG16" s="59">
        <v>0</v>
      </c>
      <c r="AH16" s="57">
        <v>244</v>
      </c>
      <c r="AI16" s="58">
        <f t="shared" ref="AI16:AI18" si="47">AH16*$E16*$F16*$H16*$J16*AI$10</f>
        <v>5802950.4960000003</v>
      </c>
      <c r="AJ16" s="57"/>
      <c r="AK16" s="58">
        <f t="shared" si="23"/>
        <v>0</v>
      </c>
      <c r="AL16" s="57"/>
      <c r="AM16" s="58">
        <f t="shared" si="24"/>
        <v>0</v>
      </c>
      <c r="AN16" s="60">
        <v>48</v>
      </c>
      <c r="AO16" s="58">
        <f t="shared" si="25"/>
        <v>1141564.0319999999</v>
      </c>
      <c r="AP16" s="57"/>
      <c r="AQ16" s="58">
        <f t="shared" si="26"/>
        <v>0</v>
      </c>
      <c r="AR16" s="57"/>
      <c r="AS16" s="58">
        <f t="shared" si="27"/>
        <v>0</v>
      </c>
      <c r="AT16" s="57"/>
      <c r="AU16" s="58">
        <f t="shared" si="28"/>
        <v>0</v>
      </c>
      <c r="AV16" s="57"/>
      <c r="AW16" s="58">
        <f t="shared" si="29"/>
        <v>0</v>
      </c>
      <c r="AX16" s="57"/>
      <c r="AY16" s="58">
        <f t="shared" si="45"/>
        <v>0</v>
      </c>
      <c r="AZ16" s="57"/>
      <c r="BA16" s="58">
        <f t="shared" si="30"/>
        <v>0</v>
      </c>
      <c r="BB16" s="57"/>
      <c r="BC16" s="58">
        <f t="shared" si="31"/>
        <v>0</v>
      </c>
      <c r="BD16" s="57"/>
      <c r="BE16" s="58">
        <f t="shared" si="32"/>
        <v>0</v>
      </c>
      <c r="BF16" s="57"/>
      <c r="BG16" s="58">
        <f t="shared" si="33"/>
        <v>0</v>
      </c>
      <c r="BH16" s="57"/>
      <c r="BI16" s="58">
        <f t="shared" si="34"/>
        <v>0</v>
      </c>
      <c r="BJ16" s="57"/>
      <c r="BK16" s="58">
        <f t="shared" si="35"/>
        <v>0</v>
      </c>
      <c r="BL16" s="57"/>
      <c r="BM16" s="58">
        <f t="shared" si="36"/>
        <v>0</v>
      </c>
      <c r="BN16" s="57"/>
      <c r="BO16" s="58">
        <f t="shared" si="37"/>
        <v>0</v>
      </c>
      <c r="BP16" s="61"/>
      <c r="BQ16" s="58">
        <f t="shared" si="38"/>
        <v>0</v>
      </c>
      <c r="BR16" s="57"/>
      <c r="BS16" s="58"/>
      <c r="BT16" s="59"/>
      <c r="BU16" s="58"/>
      <c r="BV16" s="57"/>
      <c r="BW16" s="58">
        <f t="shared" si="39"/>
        <v>0</v>
      </c>
      <c r="BX16" s="57"/>
      <c r="BY16" s="58">
        <f t="shared" si="40"/>
        <v>0</v>
      </c>
      <c r="BZ16" s="57"/>
      <c r="CA16" s="58"/>
      <c r="CB16" s="57">
        <v>2</v>
      </c>
      <c r="CC16" s="58"/>
      <c r="CD16" s="59"/>
      <c r="CE16" s="62">
        <f t="shared" si="2"/>
        <v>0</v>
      </c>
      <c r="CF16" s="57"/>
      <c r="CG16" s="62">
        <f t="shared" si="3"/>
        <v>0</v>
      </c>
      <c r="CH16" s="59"/>
      <c r="CI16" s="62">
        <f t="shared" si="4"/>
        <v>0</v>
      </c>
      <c r="CJ16" s="59"/>
      <c r="CK16" s="62">
        <f t="shared" si="5"/>
        <v>0</v>
      </c>
      <c r="CL16" s="59"/>
      <c r="CM16" s="62">
        <f t="shared" si="6"/>
        <v>0</v>
      </c>
      <c r="CN16" s="57"/>
      <c r="CO16" s="62">
        <f t="shared" si="7"/>
        <v>0</v>
      </c>
      <c r="CP16" s="57"/>
      <c r="CQ16" s="62">
        <f t="shared" si="8"/>
        <v>0</v>
      </c>
      <c r="CR16" s="59"/>
      <c r="CS16" s="62"/>
      <c r="CT16" s="57"/>
      <c r="CU16" s="62"/>
      <c r="CV16" s="57"/>
      <c r="CW16" s="62">
        <f t="shared" si="9"/>
        <v>0</v>
      </c>
      <c r="CX16" s="57"/>
      <c r="CY16" s="62"/>
      <c r="CZ16" s="57"/>
      <c r="DA16" s="62"/>
      <c r="DB16" s="57"/>
      <c r="DC16" s="62"/>
      <c r="DD16" s="57"/>
      <c r="DE16" s="62">
        <f t="shared" si="10"/>
        <v>0</v>
      </c>
      <c r="DF16" s="57"/>
      <c r="DG16" s="62">
        <f t="shared" si="11"/>
        <v>0</v>
      </c>
      <c r="DH16" s="57"/>
      <c r="DI16" s="62"/>
      <c r="DJ16" s="57"/>
      <c r="DK16" s="62"/>
      <c r="DL16" s="57"/>
      <c r="DM16" s="62"/>
      <c r="DN16" s="57"/>
      <c r="DO16" s="58">
        <f t="shared" si="41"/>
        <v>0</v>
      </c>
      <c r="DP16" s="57"/>
      <c r="DQ16" s="58">
        <f t="shared" si="42"/>
        <v>0</v>
      </c>
      <c r="DR16" s="57"/>
      <c r="DS16" s="59"/>
      <c r="DT16" s="57"/>
      <c r="DU16" s="59"/>
      <c r="DV16" s="57"/>
      <c r="DW16" s="58">
        <f t="shared" si="43"/>
        <v>0</v>
      </c>
      <c r="DX16" s="57"/>
      <c r="DY16" s="58">
        <f t="shared" si="44"/>
        <v>0</v>
      </c>
      <c r="DZ16" s="57"/>
      <c r="EA16" s="59"/>
      <c r="EB16" s="63"/>
      <c r="EC16" s="63"/>
      <c r="ED16" s="57"/>
      <c r="EE16" s="57"/>
      <c r="EF16" s="57"/>
      <c r="EG16" s="57"/>
      <c r="EH16" s="57"/>
      <c r="EI16" s="57"/>
      <c r="EJ16" s="64">
        <f t="shared" si="12"/>
        <v>584</v>
      </c>
      <c r="EK16" s="64">
        <f t="shared" si="13"/>
        <v>13841463.888</v>
      </c>
    </row>
    <row r="17" spans="1:141" s="2" customFormat="1" ht="30" customHeight="1" x14ac:dyDescent="0.25">
      <c r="A17" s="65"/>
      <c r="B17" s="49">
        <v>5</v>
      </c>
      <c r="C17" s="50" t="s">
        <v>151</v>
      </c>
      <c r="D17" s="51" t="s">
        <v>152</v>
      </c>
      <c r="E17" s="52">
        <v>16026</v>
      </c>
      <c r="F17" s="56">
        <v>0.33</v>
      </c>
      <c r="G17" s="54"/>
      <c r="H17" s="55">
        <v>1</v>
      </c>
      <c r="I17" s="55"/>
      <c r="J17" s="56">
        <v>1.4</v>
      </c>
      <c r="K17" s="56">
        <v>1.68</v>
      </c>
      <c r="L17" s="56">
        <v>2.23</v>
      </c>
      <c r="M17" s="56">
        <v>2.57</v>
      </c>
      <c r="N17" s="57"/>
      <c r="O17" s="58">
        <f t="shared" si="14"/>
        <v>0</v>
      </c>
      <c r="P17" s="59"/>
      <c r="Q17" s="58">
        <f t="shared" si="15"/>
        <v>0</v>
      </c>
      <c r="R17" s="59"/>
      <c r="S17" s="58">
        <f t="shared" si="16"/>
        <v>0</v>
      </c>
      <c r="T17" s="66"/>
      <c r="U17" s="58">
        <f t="shared" si="17"/>
        <v>0</v>
      </c>
      <c r="V17" s="57"/>
      <c r="W17" s="58">
        <f t="shared" si="18"/>
        <v>0</v>
      </c>
      <c r="X17" s="57"/>
      <c r="Y17" s="58">
        <f t="shared" si="19"/>
        <v>0</v>
      </c>
      <c r="Z17" s="59"/>
      <c r="AA17" s="58">
        <f t="shared" si="20"/>
        <v>0</v>
      </c>
      <c r="AB17" s="59"/>
      <c r="AC17" s="58">
        <f t="shared" si="46"/>
        <v>0</v>
      </c>
      <c r="AD17" s="59"/>
      <c r="AE17" s="59"/>
      <c r="AF17" s="59"/>
      <c r="AG17" s="59">
        <v>0</v>
      </c>
      <c r="AH17" s="57"/>
      <c r="AI17" s="58">
        <f t="shared" si="47"/>
        <v>0</v>
      </c>
      <c r="AJ17" s="57"/>
      <c r="AK17" s="58">
        <f t="shared" si="23"/>
        <v>0</v>
      </c>
      <c r="AL17" s="57"/>
      <c r="AM17" s="58">
        <f t="shared" si="24"/>
        <v>0</v>
      </c>
      <c r="AN17" s="57">
        <v>2</v>
      </c>
      <c r="AO17" s="58">
        <f t="shared" si="25"/>
        <v>14808.023999999999</v>
      </c>
      <c r="AP17" s="57"/>
      <c r="AQ17" s="58">
        <f t="shared" si="26"/>
        <v>0</v>
      </c>
      <c r="AR17" s="57"/>
      <c r="AS17" s="58">
        <f t="shared" si="27"/>
        <v>0</v>
      </c>
      <c r="AT17" s="57"/>
      <c r="AU17" s="58">
        <f t="shared" si="28"/>
        <v>0</v>
      </c>
      <c r="AV17" s="57"/>
      <c r="AW17" s="58">
        <f t="shared" si="29"/>
        <v>0</v>
      </c>
      <c r="AX17" s="57"/>
      <c r="AY17" s="58">
        <f t="shared" si="45"/>
        <v>0</v>
      </c>
      <c r="AZ17" s="57"/>
      <c r="BA17" s="58">
        <f t="shared" si="30"/>
        <v>0</v>
      </c>
      <c r="BB17" s="57"/>
      <c r="BC17" s="58">
        <f t="shared" si="31"/>
        <v>0</v>
      </c>
      <c r="BD17" s="57"/>
      <c r="BE17" s="58">
        <f t="shared" si="32"/>
        <v>0</v>
      </c>
      <c r="BF17" s="57"/>
      <c r="BG17" s="58">
        <f t="shared" si="33"/>
        <v>0</v>
      </c>
      <c r="BH17" s="57"/>
      <c r="BI17" s="58">
        <f t="shared" si="34"/>
        <v>0</v>
      </c>
      <c r="BJ17" s="57"/>
      <c r="BK17" s="58">
        <f t="shared" si="35"/>
        <v>0</v>
      </c>
      <c r="BL17" s="57"/>
      <c r="BM17" s="58">
        <f t="shared" si="36"/>
        <v>0</v>
      </c>
      <c r="BN17" s="57"/>
      <c r="BO17" s="58">
        <f t="shared" si="37"/>
        <v>0</v>
      </c>
      <c r="BP17" s="61"/>
      <c r="BQ17" s="58">
        <f t="shared" si="38"/>
        <v>0</v>
      </c>
      <c r="BR17" s="57"/>
      <c r="BS17" s="58"/>
      <c r="BT17" s="59"/>
      <c r="BU17" s="58"/>
      <c r="BV17" s="57"/>
      <c r="BW17" s="58">
        <f t="shared" si="39"/>
        <v>0</v>
      </c>
      <c r="BX17" s="57"/>
      <c r="BY17" s="58">
        <f t="shared" si="40"/>
        <v>0</v>
      </c>
      <c r="BZ17" s="57"/>
      <c r="CA17" s="58"/>
      <c r="CB17" s="57"/>
      <c r="CC17" s="58"/>
      <c r="CD17" s="59"/>
      <c r="CE17" s="62">
        <f t="shared" si="2"/>
        <v>0</v>
      </c>
      <c r="CF17" s="57"/>
      <c r="CG17" s="62">
        <f t="shared" si="3"/>
        <v>0</v>
      </c>
      <c r="CH17" s="59"/>
      <c r="CI17" s="62">
        <f t="shared" si="4"/>
        <v>0</v>
      </c>
      <c r="CJ17" s="59"/>
      <c r="CK17" s="62">
        <f t="shared" si="5"/>
        <v>0</v>
      </c>
      <c r="CL17" s="59"/>
      <c r="CM17" s="62">
        <f t="shared" si="6"/>
        <v>0</v>
      </c>
      <c r="CN17" s="57"/>
      <c r="CO17" s="62">
        <f t="shared" si="7"/>
        <v>0</v>
      </c>
      <c r="CP17" s="57"/>
      <c r="CQ17" s="62">
        <f t="shared" si="8"/>
        <v>0</v>
      </c>
      <c r="CR17" s="59"/>
      <c r="CS17" s="62"/>
      <c r="CT17" s="57"/>
      <c r="CU17" s="62"/>
      <c r="CV17" s="57"/>
      <c r="CW17" s="62">
        <f t="shared" si="9"/>
        <v>0</v>
      </c>
      <c r="CX17" s="57"/>
      <c r="CY17" s="62"/>
      <c r="CZ17" s="57"/>
      <c r="DA17" s="62"/>
      <c r="DB17" s="57"/>
      <c r="DC17" s="62"/>
      <c r="DD17" s="57"/>
      <c r="DE17" s="62">
        <f t="shared" si="10"/>
        <v>0</v>
      </c>
      <c r="DF17" s="57"/>
      <c r="DG17" s="62">
        <f t="shared" si="11"/>
        <v>0</v>
      </c>
      <c r="DH17" s="57"/>
      <c r="DI17" s="62"/>
      <c r="DJ17" s="57"/>
      <c r="DK17" s="62"/>
      <c r="DL17" s="57"/>
      <c r="DM17" s="62"/>
      <c r="DN17" s="57"/>
      <c r="DO17" s="58">
        <f t="shared" si="41"/>
        <v>0</v>
      </c>
      <c r="DP17" s="57"/>
      <c r="DQ17" s="58">
        <f t="shared" si="42"/>
        <v>0</v>
      </c>
      <c r="DR17" s="57"/>
      <c r="DS17" s="59"/>
      <c r="DT17" s="57"/>
      <c r="DU17" s="59"/>
      <c r="DV17" s="57"/>
      <c r="DW17" s="58">
        <f t="shared" si="43"/>
        <v>0</v>
      </c>
      <c r="DX17" s="57"/>
      <c r="DY17" s="58">
        <f t="shared" si="44"/>
        <v>0</v>
      </c>
      <c r="DZ17" s="57"/>
      <c r="EA17" s="59"/>
      <c r="EB17" s="63"/>
      <c r="EC17" s="63"/>
      <c r="ED17" s="57"/>
      <c r="EE17" s="57"/>
      <c r="EF17" s="57"/>
      <c r="EG17" s="57"/>
      <c r="EH17" s="57"/>
      <c r="EI17" s="57"/>
      <c r="EJ17" s="64">
        <f t="shared" si="12"/>
        <v>2</v>
      </c>
      <c r="EK17" s="64">
        <f t="shared" si="13"/>
        <v>14808.023999999999</v>
      </c>
    </row>
    <row r="18" spans="1:141" s="2" customFormat="1" ht="24.75" customHeight="1" x14ac:dyDescent="0.25">
      <c r="A18" s="67"/>
      <c r="B18" s="49">
        <v>6</v>
      </c>
      <c r="C18" s="50" t="s">
        <v>153</v>
      </c>
      <c r="D18" s="51" t="s">
        <v>154</v>
      </c>
      <c r="E18" s="52">
        <v>16026</v>
      </c>
      <c r="F18" s="56">
        <v>0.38</v>
      </c>
      <c r="G18" s="54"/>
      <c r="H18" s="55">
        <v>1</v>
      </c>
      <c r="I18" s="55"/>
      <c r="J18" s="56">
        <v>1.4</v>
      </c>
      <c r="K18" s="56">
        <v>1.68</v>
      </c>
      <c r="L18" s="56">
        <v>2.23</v>
      </c>
      <c r="M18" s="56">
        <v>2.57</v>
      </c>
      <c r="N18" s="57"/>
      <c r="O18" s="58">
        <f t="shared" si="14"/>
        <v>0</v>
      </c>
      <c r="P18" s="59"/>
      <c r="Q18" s="58">
        <f t="shared" si="15"/>
        <v>0</v>
      </c>
      <c r="R18" s="59"/>
      <c r="S18" s="58">
        <f t="shared" si="16"/>
        <v>0</v>
      </c>
      <c r="T18" s="57">
        <v>60</v>
      </c>
      <c r="U18" s="58">
        <f t="shared" si="17"/>
        <v>511549.91999999993</v>
      </c>
      <c r="V18" s="57"/>
      <c r="W18" s="58">
        <f t="shared" si="18"/>
        <v>0</v>
      </c>
      <c r="X18" s="57"/>
      <c r="Y18" s="58">
        <f t="shared" si="19"/>
        <v>0</v>
      </c>
      <c r="Z18" s="59"/>
      <c r="AA18" s="58">
        <f t="shared" si="20"/>
        <v>0</v>
      </c>
      <c r="AB18" s="59"/>
      <c r="AC18" s="58">
        <f t="shared" si="46"/>
        <v>0</v>
      </c>
      <c r="AD18" s="59"/>
      <c r="AE18" s="59"/>
      <c r="AF18" s="59"/>
      <c r="AG18" s="59"/>
      <c r="AH18" s="57"/>
      <c r="AI18" s="58">
        <f t="shared" si="47"/>
        <v>0</v>
      </c>
      <c r="AJ18" s="57"/>
      <c r="AK18" s="58">
        <f t="shared" si="23"/>
        <v>0</v>
      </c>
      <c r="AL18" s="57"/>
      <c r="AM18" s="58">
        <f>AL18*$E18*$F18*$H18*$J18*AM$10</f>
        <v>0</v>
      </c>
      <c r="AN18" s="57">
        <v>15</v>
      </c>
      <c r="AO18" s="58">
        <f t="shared" si="25"/>
        <v>127887.47999999998</v>
      </c>
      <c r="AP18" s="57">
        <v>35</v>
      </c>
      <c r="AQ18" s="58">
        <f t="shared" si="26"/>
        <v>298404.11999999994</v>
      </c>
      <c r="AR18" s="57"/>
      <c r="AS18" s="58">
        <f t="shared" si="27"/>
        <v>0</v>
      </c>
      <c r="AT18" s="57"/>
      <c r="AU18" s="58">
        <f t="shared" si="28"/>
        <v>0</v>
      </c>
      <c r="AV18" s="57"/>
      <c r="AW18" s="58">
        <f t="shared" si="29"/>
        <v>0</v>
      </c>
      <c r="AX18" s="57"/>
      <c r="AY18" s="58">
        <f t="shared" si="45"/>
        <v>0</v>
      </c>
      <c r="AZ18" s="57">
        <v>50</v>
      </c>
      <c r="BA18" s="58">
        <f t="shared" si="30"/>
        <v>426291.6</v>
      </c>
      <c r="BB18" s="57"/>
      <c r="BC18" s="58">
        <f t="shared" si="31"/>
        <v>0</v>
      </c>
      <c r="BD18" s="57"/>
      <c r="BE18" s="58">
        <f t="shared" si="32"/>
        <v>0</v>
      </c>
      <c r="BF18" s="57"/>
      <c r="BG18" s="58">
        <f t="shared" si="33"/>
        <v>0</v>
      </c>
      <c r="BH18" s="57"/>
      <c r="BI18" s="58">
        <f t="shared" si="34"/>
        <v>0</v>
      </c>
      <c r="BJ18" s="57"/>
      <c r="BK18" s="58">
        <f t="shared" si="35"/>
        <v>0</v>
      </c>
      <c r="BL18" s="57"/>
      <c r="BM18" s="58">
        <f t="shared" si="36"/>
        <v>0</v>
      </c>
      <c r="BN18" s="57"/>
      <c r="BO18" s="58">
        <f t="shared" si="37"/>
        <v>0</v>
      </c>
      <c r="BP18" s="61"/>
      <c r="BQ18" s="58">
        <f t="shared" si="38"/>
        <v>0</v>
      </c>
      <c r="BR18" s="57"/>
      <c r="BS18" s="58"/>
      <c r="BT18" s="59"/>
      <c r="BU18" s="58"/>
      <c r="BV18" s="57"/>
      <c r="BW18" s="58">
        <f t="shared" si="39"/>
        <v>0</v>
      </c>
      <c r="BX18" s="57"/>
      <c r="BY18" s="58">
        <f t="shared" si="40"/>
        <v>0</v>
      </c>
      <c r="BZ18" s="57"/>
      <c r="CA18" s="58"/>
      <c r="CB18" s="57">
        <v>20</v>
      </c>
      <c r="CC18" s="58"/>
      <c r="CD18" s="59"/>
      <c r="CE18" s="62">
        <f t="shared" si="2"/>
        <v>0</v>
      </c>
      <c r="CF18" s="57"/>
      <c r="CG18" s="62">
        <f t="shared" si="3"/>
        <v>0</v>
      </c>
      <c r="CH18" s="59"/>
      <c r="CI18" s="62">
        <f t="shared" si="4"/>
        <v>0</v>
      </c>
      <c r="CJ18" s="59"/>
      <c r="CK18" s="62">
        <f t="shared" si="5"/>
        <v>0</v>
      </c>
      <c r="CL18" s="59">
        <v>113</v>
      </c>
      <c r="CM18" s="62">
        <f t="shared" si="6"/>
        <v>1156102.8192</v>
      </c>
      <c r="CN18" s="57"/>
      <c r="CO18" s="62">
        <f t="shared" si="7"/>
        <v>0</v>
      </c>
      <c r="CP18" s="57"/>
      <c r="CQ18" s="62">
        <f t="shared" si="8"/>
        <v>0</v>
      </c>
      <c r="CR18" s="59"/>
      <c r="CS18" s="62"/>
      <c r="CT18" s="57"/>
      <c r="CU18" s="62"/>
      <c r="CV18" s="57"/>
      <c r="CW18" s="62">
        <f t="shared" si="9"/>
        <v>0</v>
      </c>
      <c r="CX18" s="57"/>
      <c r="CY18" s="62"/>
      <c r="CZ18" s="57"/>
      <c r="DA18" s="62"/>
      <c r="DB18" s="57"/>
      <c r="DC18" s="62"/>
      <c r="DD18" s="57"/>
      <c r="DE18" s="62">
        <f t="shared" si="10"/>
        <v>0</v>
      </c>
      <c r="DF18" s="57"/>
      <c r="DG18" s="62">
        <f t="shared" si="11"/>
        <v>0</v>
      </c>
      <c r="DH18" s="57"/>
      <c r="DI18" s="62"/>
      <c r="DJ18" s="57"/>
      <c r="DK18" s="62"/>
      <c r="DL18" s="57"/>
      <c r="DM18" s="62"/>
      <c r="DN18" s="57"/>
      <c r="DO18" s="58">
        <f t="shared" si="41"/>
        <v>0</v>
      </c>
      <c r="DP18" s="57"/>
      <c r="DQ18" s="58">
        <f t="shared" si="42"/>
        <v>0</v>
      </c>
      <c r="DR18" s="57"/>
      <c r="DS18" s="59"/>
      <c r="DT18" s="57"/>
      <c r="DU18" s="59"/>
      <c r="DV18" s="57"/>
      <c r="DW18" s="58">
        <f t="shared" si="43"/>
        <v>0</v>
      </c>
      <c r="DX18" s="57"/>
      <c r="DY18" s="58">
        <f t="shared" si="44"/>
        <v>0</v>
      </c>
      <c r="DZ18" s="57"/>
      <c r="EA18" s="59"/>
      <c r="EB18" s="63"/>
      <c r="EC18" s="63"/>
      <c r="ED18" s="57"/>
      <c r="EE18" s="57"/>
      <c r="EF18" s="57"/>
      <c r="EG18" s="57"/>
      <c r="EH18" s="57"/>
      <c r="EI18" s="57"/>
      <c r="EJ18" s="64">
        <f t="shared" si="12"/>
        <v>293</v>
      </c>
      <c r="EK18" s="64">
        <f t="shared" si="13"/>
        <v>2520235.9391999999</v>
      </c>
    </row>
    <row r="19" spans="1:141" s="2" customFormat="1" ht="30" customHeight="1" x14ac:dyDescent="0.25">
      <c r="A19" s="68"/>
      <c r="B19" s="49">
        <v>7</v>
      </c>
      <c r="C19" s="69" t="s">
        <v>155</v>
      </c>
      <c r="D19" s="70" t="s">
        <v>156</v>
      </c>
      <c r="E19" s="52">
        <v>16026</v>
      </c>
      <c r="F19" s="198">
        <v>3.19</v>
      </c>
      <c r="G19" s="71">
        <v>0.16400000000000001</v>
      </c>
      <c r="H19" s="72">
        <v>1.4</v>
      </c>
      <c r="I19" s="55"/>
      <c r="J19" s="73">
        <v>1.4</v>
      </c>
      <c r="K19" s="73">
        <v>1.68</v>
      </c>
      <c r="L19" s="73">
        <v>2.23</v>
      </c>
      <c r="M19" s="73">
        <v>2.57</v>
      </c>
      <c r="N19" s="57"/>
      <c r="O19" s="74">
        <f>(N19*$E19*$F19*((1-$G19)+$G19*$J19*$H19*O$10))</f>
        <v>0</v>
      </c>
      <c r="P19" s="59"/>
      <c r="Q19" s="74">
        <f>(P19*$E19*$F19*((1-$G19)+$G19*$J19*$H19*Q$10))</f>
        <v>0</v>
      </c>
      <c r="R19" s="59"/>
      <c r="S19" s="74">
        <f>(R19*$E19*$F19*((1-$G19)+$G19*$J19*$H19*S$10))</f>
        <v>0</v>
      </c>
      <c r="T19" s="75"/>
      <c r="U19" s="74">
        <f>(T19*$E19*$F19*((1-$G19)+$G19*$J19*$H19*U$10))</f>
        <v>0</v>
      </c>
      <c r="V19" s="57"/>
      <c r="W19" s="74">
        <f>(V19*$E19*$F19*((1-$G19)+$G19*$J19*$H19*W$10))</f>
        <v>0</v>
      </c>
      <c r="X19" s="57"/>
      <c r="Y19" s="74">
        <f>(X19*$E19*$F19*((1-$G19)+$G19*$J19*$H19*Y$10))</f>
        <v>0</v>
      </c>
      <c r="Z19" s="59"/>
      <c r="AA19" s="74">
        <f>(Z19*$E19*$F19*((1-$G19)+$G19*$J19*$H19*AA$10))</f>
        <v>0</v>
      </c>
      <c r="AB19" s="59"/>
      <c r="AC19" s="74">
        <f>(AB19*$E19*$F19*((1-$G19)+$G19*$J19*$H19*AC$10))</f>
        <v>0</v>
      </c>
      <c r="AD19" s="59"/>
      <c r="AE19" s="59"/>
      <c r="AF19" s="59"/>
      <c r="AG19" s="59"/>
      <c r="AH19" s="57"/>
      <c r="AI19" s="74">
        <f>(AH19*$E19*$F19*((1-$G19)+$G19*$J19*$H19*AI$10))</f>
        <v>0</v>
      </c>
      <c r="AJ19" s="57"/>
      <c r="AK19" s="74">
        <f>(AJ19*$E19*$F19*((1-$G19)+$G19*$J19*$H19*AK$10))</f>
        <v>0</v>
      </c>
      <c r="AL19" s="57"/>
      <c r="AM19" s="74">
        <f>(AL19*$E19*$F19*((1-$G19)+$G19*$J19*$H19*AM$10))</f>
        <v>0</v>
      </c>
      <c r="AN19" s="57"/>
      <c r="AO19" s="74">
        <f>(AN19*$E19*$F19*((1-$G19)+$G19*$J19*$H19*AO$10))</f>
        <v>0</v>
      </c>
      <c r="AP19" s="57"/>
      <c r="AQ19" s="74">
        <f>(AP19*$E19*$F19*((1-$G19)+$G19*$J19*$H19*AQ$10))</f>
        <v>0</v>
      </c>
      <c r="AR19" s="57"/>
      <c r="AS19" s="74">
        <f>(AR19*$E19*$F19*((1-$G19)+$G19*$J19*$H19*AS$10))</f>
        <v>0</v>
      </c>
      <c r="AT19" s="57"/>
      <c r="AU19" s="74">
        <f>(AT19*$E19*$F19*((1-$G19)+$G19*$J19*$H19*AU$10))</f>
        <v>0</v>
      </c>
      <c r="AV19" s="57"/>
      <c r="AW19" s="74">
        <f>(AV19*$E19*$F19*((1-$G19)+$G19*$J19*$H19*AW$10))</f>
        <v>0</v>
      </c>
      <c r="AX19" s="57"/>
      <c r="AY19" s="74">
        <f>(AX19*$E19*$F19*((1-$G19)+$G19*$J19*$H19*AY$10))</f>
        <v>0</v>
      </c>
      <c r="AZ19" s="57"/>
      <c r="BA19" s="74">
        <f>(AZ19*$E19*$F19*((1-$G19)+$G19*$J19*$H19*BA$10))</f>
        <v>0</v>
      </c>
      <c r="BB19" s="57"/>
      <c r="BC19" s="74">
        <f>(BB19*$E19*$F19*((1-$G19)+$G19*$J19*$H19*BC$10))</f>
        <v>0</v>
      </c>
      <c r="BD19" s="57"/>
      <c r="BE19" s="74">
        <f>(BD19*$E19*$F19*((1-$G19)+$G19*$J19*$H19*BE$10))</f>
        <v>0</v>
      </c>
      <c r="BF19" s="57"/>
      <c r="BG19" s="74">
        <f>(BF19*$E19*$F19*((1-$G19)+$G19*$J19*$H19*BG$10))</f>
        <v>0</v>
      </c>
      <c r="BH19" s="57"/>
      <c r="BI19" s="74">
        <f>(BH19*$E19*$F19*((1-$G19)+$G19*$J19*$H19*BI$10))</f>
        <v>0</v>
      </c>
      <c r="BJ19" s="57"/>
      <c r="BK19" s="74">
        <f>(BJ19*$E19*$F19*((1-$G19)+$G19*$J19*$H19*BK$10))</f>
        <v>0</v>
      </c>
      <c r="BL19" s="57"/>
      <c r="BM19" s="74">
        <f>(BL19*$E19*$F19*((1-$G19)+$G19*$J19*$H19*BM$10))</f>
        <v>0</v>
      </c>
      <c r="BN19" s="57"/>
      <c r="BO19" s="74">
        <f>(BN19*$E19*$F19*((1-$G19)+$G19*$J19*$H19*BO$10))</f>
        <v>0</v>
      </c>
      <c r="BP19" s="61"/>
      <c r="BQ19" s="74">
        <f>(BP19*$E19*$F19*((1-$G19)+$G19*$J19*$H19*BQ$10))</f>
        <v>0</v>
      </c>
      <c r="BR19" s="57"/>
      <c r="BS19" s="74"/>
      <c r="BT19" s="59"/>
      <c r="BU19" s="74"/>
      <c r="BV19" s="57"/>
      <c r="BW19" s="74">
        <f>(BV19*$E19*$F19*((1-$G19)+$G19*$J19*$H19*BW$10))</f>
        <v>0</v>
      </c>
      <c r="BX19" s="57"/>
      <c r="BY19" s="74">
        <f>(BX19*$E19*$F19*((1-$G19)+$G19*$J19*$H19*BY$10))</f>
        <v>0</v>
      </c>
      <c r="BZ19" s="57"/>
      <c r="CA19" s="74"/>
      <c r="CB19" s="57"/>
      <c r="CC19" s="74"/>
      <c r="CD19" s="59"/>
      <c r="CE19" s="74">
        <f>(CD19*$E19*$F19*((1-$G19)+$G19*$K19*$H19))</f>
        <v>0</v>
      </c>
      <c r="CF19" s="57"/>
      <c r="CG19" s="74">
        <f>(CF19*$E19*$F19*((1-$G19)+$G19*$K19*$H19))</f>
        <v>0</v>
      </c>
      <c r="CH19" s="59"/>
      <c r="CI19" s="74">
        <f>(CH19*$E19*$F19*((1-$G19)+$G19*$K19*$H19))</f>
        <v>0</v>
      </c>
      <c r="CJ19" s="59"/>
      <c r="CK19" s="74">
        <f>(CJ19*$E19*$F19*((1-$G19)+$G19*$K19*$H19))</f>
        <v>0</v>
      </c>
      <c r="CL19" s="59"/>
      <c r="CM19" s="74">
        <f>(CL19*$E19*$F19*((1-$G19)+$G19*$K19*$H19))</f>
        <v>0</v>
      </c>
      <c r="CN19" s="57"/>
      <c r="CO19" s="74">
        <f>(CN19*$E19*$F19*((1-$G19)+$G19*$K19*$H19))</f>
        <v>0</v>
      </c>
      <c r="CP19" s="57"/>
      <c r="CQ19" s="74">
        <f>(CP19*$E19*$F19*((1-$G19)+$G19*$K19*$H19))</f>
        <v>0</v>
      </c>
      <c r="CR19" s="59"/>
      <c r="CS19" s="74"/>
      <c r="CT19" s="57"/>
      <c r="CU19" s="74"/>
      <c r="CV19" s="57"/>
      <c r="CW19" s="74">
        <f>(CV19*$E19*$F19*((1-$G19)+$G19*$K19*$H19))</f>
        <v>0</v>
      </c>
      <c r="CX19" s="57"/>
      <c r="CY19" s="74"/>
      <c r="CZ19" s="57"/>
      <c r="DA19" s="74"/>
      <c r="DB19" s="57"/>
      <c r="DC19" s="74"/>
      <c r="DD19" s="57"/>
      <c r="DE19" s="74">
        <f>(DD19*$E19*$F19*((1-$G19)+$G19*$K19*$H19))</f>
        <v>0</v>
      </c>
      <c r="DF19" s="57"/>
      <c r="DG19" s="74">
        <f>(DF19*$E19*$F19*((1-$G19)+$G19*$K19*$H19))</f>
        <v>0</v>
      </c>
      <c r="DH19" s="57"/>
      <c r="DI19" s="74"/>
      <c r="DJ19" s="57"/>
      <c r="DK19" s="74"/>
      <c r="DL19" s="57"/>
      <c r="DM19" s="74"/>
      <c r="DN19" s="57"/>
      <c r="DO19" s="74">
        <f>(DN19*$E19*$F19*((1-$G19)+$G19*$J19*$H19*DO$10))</f>
        <v>0</v>
      </c>
      <c r="DP19" s="57"/>
      <c r="DQ19" s="74">
        <f>(DP19*$E19*$F19*((1-$G19)+$G19*$J19*$H19*DQ$10))</f>
        <v>0</v>
      </c>
      <c r="DR19" s="57"/>
      <c r="DS19" s="59"/>
      <c r="DT19" s="57"/>
      <c r="DU19" s="59"/>
      <c r="DV19" s="57"/>
      <c r="DW19" s="74">
        <f>(DV19*$E19*$F19*((1-$G19)+$G19*$J19*$H19*DW$10))</f>
        <v>0</v>
      </c>
      <c r="DX19" s="57"/>
      <c r="DY19" s="74">
        <f>(DX19*$E19*$F19*((1-$G19)+$G19*$J19*$H19*DY$10))</f>
        <v>0</v>
      </c>
      <c r="DZ19" s="57"/>
      <c r="EA19" s="59"/>
      <c r="EB19" s="75">
        <v>10</v>
      </c>
      <c r="EC19" s="74">
        <f>(EB19*$E19*$F19*((1-$G19)+$G19*$J19*$H19))</f>
        <v>591717.35673599993</v>
      </c>
      <c r="ED19" s="57"/>
      <c r="EE19" s="57"/>
      <c r="EF19" s="57">
        <v>1</v>
      </c>
      <c r="EG19" s="74">
        <f>(EF19*$E19*$F19*((1-$G19)+$G19*$H19))</f>
        <v>54476.604863999994</v>
      </c>
      <c r="EH19" s="74"/>
      <c r="EI19" s="74"/>
      <c r="EJ19" s="64">
        <f t="shared" si="12"/>
        <v>11</v>
      </c>
      <c r="EK19" s="64">
        <f t="shared" si="13"/>
        <v>646193.96159999992</v>
      </c>
    </row>
    <row r="20" spans="1:141" s="2" customFormat="1" ht="30" customHeight="1" x14ac:dyDescent="0.25">
      <c r="A20" s="68"/>
      <c r="B20" s="49">
        <v>8</v>
      </c>
      <c r="C20" s="69" t="s">
        <v>157</v>
      </c>
      <c r="D20" s="70" t="s">
        <v>158</v>
      </c>
      <c r="E20" s="52">
        <v>16026</v>
      </c>
      <c r="F20" s="198">
        <v>6.1</v>
      </c>
      <c r="G20" s="71">
        <v>0.2087</v>
      </c>
      <c r="H20" s="55">
        <v>1</v>
      </c>
      <c r="I20" s="55"/>
      <c r="J20" s="73">
        <v>1.4</v>
      </c>
      <c r="K20" s="73">
        <v>1.68</v>
      </c>
      <c r="L20" s="73">
        <v>2.23</v>
      </c>
      <c r="M20" s="73">
        <v>2.57</v>
      </c>
      <c r="N20" s="57"/>
      <c r="O20" s="74">
        <f t="shared" ref="O20:O22" si="48">(N20*$E20*$F20*((1-$G20)+$G20*$J20*$H20*O$10))</f>
        <v>0</v>
      </c>
      <c r="P20" s="59"/>
      <c r="Q20" s="74">
        <f t="shared" ref="Q20:Q22" si="49">(P20*$E20*$F20*((1-$G20)+$G20*$J20*$H20*Q$10))</f>
        <v>0</v>
      </c>
      <c r="R20" s="59"/>
      <c r="S20" s="74">
        <f t="shared" ref="S20:S22" si="50">(R20*$E20*$F20*((1-$G20)+$G20*$J20*$H20*S$10))</f>
        <v>0</v>
      </c>
      <c r="T20" s="75"/>
      <c r="U20" s="74">
        <f t="shared" ref="U20:U22" si="51">(T20*$E20*$F20*((1-$G20)+$G20*$J20*$H20*U$10))</f>
        <v>0</v>
      </c>
      <c r="V20" s="57"/>
      <c r="W20" s="74">
        <f t="shared" ref="W20:W22" si="52">(V20*$E20*$F20*((1-$G20)+$G20*$J20*$H20*W$10))</f>
        <v>0</v>
      </c>
      <c r="X20" s="57"/>
      <c r="Y20" s="74">
        <f t="shared" ref="Y20:Y22" si="53">(X20*$E20*$F20*((1-$G20)+$G20*$J20*$H20*Y$10))</f>
        <v>0</v>
      </c>
      <c r="Z20" s="59"/>
      <c r="AA20" s="74">
        <f t="shared" ref="AA20:AA22" si="54">(Z20*$E20*$F20*((1-$G20)+$G20*$J20*$H20*AA$10))</f>
        <v>0</v>
      </c>
      <c r="AB20" s="59"/>
      <c r="AC20" s="74">
        <f t="shared" ref="AC20:AC22" si="55">(AB20*$E20*$F20*((1-$G20)+$G20*$J20*$H20*AC$10))</f>
        <v>0</v>
      </c>
      <c r="AD20" s="59"/>
      <c r="AE20" s="59"/>
      <c r="AF20" s="59"/>
      <c r="AG20" s="59"/>
      <c r="AH20" s="57"/>
      <c r="AI20" s="74">
        <f t="shared" ref="AI20:AI22" si="56">(AH20*$E20*$F20*((1-$G20)+$G20*$J20*$H20*AI$10))</f>
        <v>0</v>
      </c>
      <c r="AJ20" s="57"/>
      <c r="AK20" s="74">
        <f t="shared" ref="AK20:AK22" si="57">(AJ20*$E20*$F20*((1-$G20)+$G20*$J20*$H20*AK$10))</f>
        <v>0</v>
      </c>
      <c r="AL20" s="57"/>
      <c r="AM20" s="74">
        <f t="shared" ref="AM20:AM22" si="58">(AL20*$E20*$F20*((1-$G20)+$G20*$J20*$H20*AM$10))</f>
        <v>0</v>
      </c>
      <c r="AN20" s="57"/>
      <c r="AO20" s="74">
        <f t="shared" ref="AO20:AO22" si="59">(AN20*$E20*$F20*((1-$G20)+$G20*$J20*$H20*AO$10))</f>
        <v>0</v>
      </c>
      <c r="AP20" s="57"/>
      <c r="AQ20" s="74">
        <f t="shared" ref="AQ20:AQ22" si="60">(AP20*$E20*$F20*((1-$G20)+$G20*$J20*$H20*AQ$10))</f>
        <v>0</v>
      </c>
      <c r="AR20" s="57"/>
      <c r="AS20" s="74">
        <f t="shared" ref="AS20:AS22" si="61">(AR20*$E20*$F20*((1-$G20)+$G20*$J20*$H20*AS$10))</f>
        <v>0</v>
      </c>
      <c r="AT20" s="57"/>
      <c r="AU20" s="74">
        <f t="shared" ref="AU20:AU22" si="62">(AT20*$E20*$F20*((1-$G20)+$G20*$J20*$H20*AU$10))</f>
        <v>0</v>
      </c>
      <c r="AV20" s="57"/>
      <c r="AW20" s="74">
        <f t="shared" ref="AW20:AW22" si="63">(AV20*$E20*$F20*((1-$G20)+$G20*$J20*$H20*AW$10))</f>
        <v>0</v>
      </c>
      <c r="AX20" s="57"/>
      <c r="AY20" s="74">
        <f t="shared" ref="AY20:AY22" si="64">(AX20*$E20*$F20*((1-$G20)+$G20*$J20*$H20*AY$10))</f>
        <v>0</v>
      </c>
      <c r="AZ20" s="57"/>
      <c r="BA20" s="74">
        <f t="shared" ref="BA20:BA22" si="65">(AZ20*$E20*$F20*((1-$G20)+$G20*$J20*$H20*BA$10))</f>
        <v>0</v>
      </c>
      <c r="BB20" s="57"/>
      <c r="BC20" s="74">
        <f t="shared" ref="BC20:BC22" si="66">(BB20*$E20*$F20*((1-$G20)+$G20*$J20*$H20*BC$10))</f>
        <v>0</v>
      </c>
      <c r="BD20" s="57"/>
      <c r="BE20" s="74">
        <f t="shared" ref="BE20:BE22" si="67">(BD20*$E20*$F20*((1-$G20)+$G20*$J20*$H20*BE$10))</f>
        <v>0</v>
      </c>
      <c r="BF20" s="57"/>
      <c r="BG20" s="74">
        <f t="shared" ref="BG20:BG22" si="68">(BF20*$E20*$F20*((1-$G20)+$G20*$J20*$H20*BG$10))</f>
        <v>0</v>
      </c>
      <c r="BH20" s="57"/>
      <c r="BI20" s="74">
        <f t="shared" ref="BI20:BI22" si="69">(BH20*$E20*$F20*((1-$G20)+$G20*$J20*$H20*BI$10))</f>
        <v>0</v>
      </c>
      <c r="BJ20" s="57"/>
      <c r="BK20" s="74">
        <f t="shared" ref="BK20:BK22" si="70">(BJ20*$E20*$F20*((1-$G20)+$G20*$J20*$H20*BK$10))</f>
        <v>0</v>
      </c>
      <c r="BL20" s="57"/>
      <c r="BM20" s="74">
        <f t="shared" ref="BM20:BM22" si="71">(BL20*$E20*$F20*((1-$G20)+$G20*$J20*$H20*BM$10))</f>
        <v>0</v>
      </c>
      <c r="BN20" s="57"/>
      <c r="BO20" s="74">
        <f t="shared" ref="BO20:BO22" si="72">(BN20*$E20*$F20*((1-$G20)+$G20*$J20*$H20*BO$10))</f>
        <v>0</v>
      </c>
      <c r="BP20" s="61"/>
      <c r="BQ20" s="74">
        <f t="shared" ref="BQ20:BQ22" si="73">(BP20*$E20*$F20*((1-$G20)+$G20*$J20*$H20*BQ$10))</f>
        <v>0</v>
      </c>
      <c r="BR20" s="57"/>
      <c r="BS20" s="74"/>
      <c r="BT20" s="59"/>
      <c r="BU20" s="74"/>
      <c r="BV20" s="57"/>
      <c r="BW20" s="74">
        <f t="shared" ref="BW20:BW22" si="74">(BV20*$E20*$F20*((1-$G20)+$G20*$J20*$H20*BW$10))</f>
        <v>0</v>
      </c>
      <c r="BX20" s="57"/>
      <c r="BY20" s="74">
        <f t="shared" ref="BY20:BY22" si="75">(BX20*$E20*$F20*((1-$G20)+$G20*$J20*$H20*BY$10))</f>
        <v>0</v>
      </c>
      <c r="BZ20" s="57"/>
      <c r="CA20" s="74"/>
      <c r="CB20" s="57"/>
      <c r="CC20" s="74"/>
      <c r="CD20" s="59"/>
      <c r="CE20" s="74">
        <f t="shared" ref="CE20:CE22" si="76">(CD20*$E20*$F20*((1-$G20)+$G20*$K20*$H20))</f>
        <v>0</v>
      </c>
      <c r="CF20" s="57"/>
      <c r="CG20" s="74">
        <f t="shared" ref="CG20:CG22" si="77">(CF20*$E20*$F20*((1-$G20)+$G20*$K20*$H20))</f>
        <v>0</v>
      </c>
      <c r="CH20" s="59"/>
      <c r="CI20" s="74">
        <f t="shared" ref="CI20:CI22" si="78">(CH20*$E20*$F20*((1-$G20)+$G20*$K20*$H20))</f>
        <v>0</v>
      </c>
      <c r="CJ20" s="59"/>
      <c r="CK20" s="74">
        <f t="shared" ref="CK20:CK22" si="79">(CJ20*$E20*$F20*((1-$G20)+$G20*$K20*$H20))</f>
        <v>0</v>
      </c>
      <c r="CL20" s="59"/>
      <c r="CM20" s="74">
        <f t="shared" ref="CM20:CM22" si="80">(CL20*$E20*$F20*((1-$G20)+$G20*$K20*$H20))</f>
        <v>0</v>
      </c>
      <c r="CN20" s="57"/>
      <c r="CO20" s="74">
        <f t="shared" ref="CO20:CO22" si="81">(CN20*$E20*$F20*((1-$G20)+$G20*$K20*$H20))</f>
        <v>0</v>
      </c>
      <c r="CP20" s="57"/>
      <c r="CQ20" s="74">
        <f t="shared" ref="CQ20:CQ22" si="82">(CP20*$E20*$F20*((1-$G20)+$G20*$K20*$H20))</f>
        <v>0</v>
      </c>
      <c r="CR20" s="59"/>
      <c r="CS20" s="74"/>
      <c r="CT20" s="57"/>
      <c r="CU20" s="74"/>
      <c r="CV20" s="57"/>
      <c r="CW20" s="74">
        <f t="shared" ref="CW20:CW22" si="83">(CV20*$E20*$F20*((1-$G20)+$G20*$K20*$H20))</f>
        <v>0</v>
      </c>
      <c r="CX20" s="57"/>
      <c r="CY20" s="74"/>
      <c r="CZ20" s="57"/>
      <c r="DA20" s="74"/>
      <c r="DB20" s="57"/>
      <c r="DC20" s="74"/>
      <c r="DD20" s="57"/>
      <c r="DE20" s="74">
        <f t="shared" ref="DE20:DE22" si="84">(DD20*$E20*$F20*((1-$G20)+$G20*$K20*$H20))</f>
        <v>0</v>
      </c>
      <c r="DF20" s="57"/>
      <c r="DG20" s="74">
        <f t="shared" ref="DG20:DG22" si="85">(DF20*$E20*$F20*((1-$G20)+$G20*$K20*$H20))</f>
        <v>0</v>
      </c>
      <c r="DH20" s="57"/>
      <c r="DI20" s="74"/>
      <c r="DJ20" s="57"/>
      <c r="DK20" s="74"/>
      <c r="DL20" s="57"/>
      <c r="DM20" s="74"/>
      <c r="DN20" s="57"/>
      <c r="DO20" s="74">
        <f t="shared" ref="DO20:DO22" si="86">(DN20*$E20*$F20*((1-$G20)+$G20*$J20*$H20*DO$10))</f>
        <v>0</v>
      </c>
      <c r="DP20" s="57"/>
      <c r="DQ20" s="74">
        <f t="shared" ref="DQ20:DQ22" si="87">(DP20*$E20*$F20*((1-$G20)+$G20*$J20*$H20*DQ$10))</f>
        <v>0</v>
      </c>
      <c r="DR20" s="57"/>
      <c r="DS20" s="59"/>
      <c r="DT20" s="57"/>
      <c r="DU20" s="59"/>
      <c r="DV20" s="57"/>
      <c r="DW20" s="74">
        <f t="shared" ref="DW20:DW22" si="88">(DV20*$E20*$F20*((1-$G20)+$G20*$J20*$H20*DW$10))</f>
        <v>0</v>
      </c>
      <c r="DX20" s="57"/>
      <c r="DY20" s="74">
        <f t="shared" ref="DY20:DY22" si="89">(DX20*$E20*$F20*((1-$G20)+$G20*$J20*$H20*DY$10))</f>
        <v>0</v>
      </c>
      <c r="DZ20" s="57"/>
      <c r="EA20" s="59"/>
      <c r="EB20" s="75">
        <v>10</v>
      </c>
      <c r="EC20" s="74">
        <f t="shared" ref="EC20:EC22" si="90">(EB20*$E20*$F20*((1-$G20)+$G20*$J20*$H20))</f>
        <v>1059194.87928</v>
      </c>
      <c r="ED20" s="76"/>
      <c r="EE20" s="76"/>
      <c r="EF20" s="57"/>
      <c r="EG20" s="74">
        <f t="shared" ref="EG20:EG22" si="91">(EF20*$E20*$F20*((1-$G20)+$G20*$H20))</f>
        <v>0</v>
      </c>
      <c r="EH20" s="74"/>
      <c r="EI20" s="74"/>
      <c r="EJ20" s="64">
        <f t="shared" si="12"/>
        <v>10</v>
      </c>
      <c r="EK20" s="64">
        <f t="shared" si="13"/>
        <v>1059194.87928</v>
      </c>
    </row>
    <row r="21" spans="1:141" s="2" customFormat="1" ht="30" customHeight="1" x14ac:dyDescent="0.25">
      <c r="A21" s="68"/>
      <c r="B21" s="49">
        <v>9</v>
      </c>
      <c r="C21" s="69" t="s">
        <v>159</v>
      </c>
      <c r="D21" s="70" t="s">
        <v>160</v>
      </c>
      <c r="E21" s="52">
        <v>16026</v>
      </c>
      <c r="F21" s="198">
        <v>9.84</v>
      </c>
      <c r="G21" s="71">
        <v>0.1827</v>
      </c>
      <c r="H21" s="72">
        <v>1.4</v>
      </c>
      <c r="I21" s="77"/>
      <c r="J21" s="73">
        <v>1.4</v>
      </c>
      <c r="K21" s="73">
        <v>1.68</v>
      </c>
      <c r="L21" s="73">
        <v>2.23</v>
      </c>
      <c r="M21" s="73">
        <v>2.57</v>
      </c>
      <c r="N21" s="57"/>
      <c r="O21" s="74">
        <f t="shared" si="48"/>
        <v>0</v>
      </c>
      <c r="P21" s="59"/>
      <c r="Q21" s="74">
        <f t="shared" si="49"/>
        <v>0</v>
      </c>
      <c r="R21" s="59"/>
      <c r="S21" s="74">
        <f t="shared" si="50"/>
        <v>0</v>
      </c>
      <c r="T21" s="75"/>
      <c r="U21" s="74">
        <f t="shared" si="51"/>
        <v>0</v>
      </c>
      <c r="V21" s="57"/>
      <c r="W21" s="74">
        <f t="shared" si="52"/>
        <v>0</v>
      </c>
      <c r="X21" s="57"/>
      <c r="Y21" s="74">
        <f t="shared" si="53"/>
        <v>0</v>
      </c>
      <c r="Z21" s="59"/>
      <c r="AA21" s="74">
        <f t="shared" si="54"/>
        <v>0</v>
      </c>
      <c r="AB21" s="59"/>
      <c r="AC21" s="74">
        <f t="shared" si="55"/>
        <v>0</v>
      </c>
      <c r="AD21" s="59"/>
      <c r="AE21" s="59"/>
      <c r="AF21" s="59"/>
      <c r="AG21" s="59"/>
      <c r="AH21" s="57"/>
      <c r="AI21" s="74">
        <f t="shared" si="56"/>
        <v>0</v>
      </c>
      <c r="AJ21" s="57"/>
      <c r="AK21" s="74">
        <f t="shared" si="57"/>
        <v>0</v>
      </c>
      <c r="AL21" s="57"/>
      <c r="AM21" s="74">
        <f t="shared" si="58"/>
        <v>0</v>
      </c>
      <c r="AN21" s="57"/>
      <c r="AO21" s="74">
        <f t="shared" si="59"/>
        <v>0</v>
      </c>
      <c r="AP21" s="57"/>
      <c r="AQ21" s="74">
        <f t="shared" si="60"/>
        <v>0</v>
      </c>
      <c r="AR21" s="57"/>
      <c r="AS21" s="74">
        <f t="shared" si="61"/>
        <v>0</v>
      </c>
      <c r="AT21" s="57"/>
      <c r="AU21" s="74">
        <f t="shared" si="62"/>
        <v>0</v>
      </c>
      <c r="AV21" s="57"/>
      <c r="AW21" s="74">
        <f t="shared" si="63"/>
        <v>0</v>
      </c>
      <c r="AX21" s="57"/>
      <c r="AY21" s="74">
        <f t="shared" si="64"/>
        <v>0</v>
      </c>
      <c r="AZ21" s="57"/>
      <c r="BA21" s="74">
        <f t="shared" si="65"/>
        <v>0</v>
      </c>
      <c r="BB21" s="57"/>
      <c r="BC21" s="74">
        <f t="shared" si="66"/>
        <v>0</v>
      </c>
      <c r="BD21" s="57"/>
      <c r="BE21" s="74">
        <f t="shared" si="67"/>
        <v>0</v>
      </c>
      <c r="BF21" s="57"/>
      <c r="BG21" s="74">
        <f t="shared" si="68"/>
        <v>0</v>
      </c>
      <c r="BH21" s="57"/>
      <c r="BI21" s="74">
        <f t="shared" si="69"/>
        <v>0</v>
      </c>
      <c r="BJ21" s="57"/>
      <c r="BK21" s="74">
        <f t="shared" si="70"/>
        <v>0</v>
      </c>
      <c r="BL21" s="57"/>
      <c r="BM21" s="74">
        <f t="shared" si="71"/>
        <v>0</v>
      </c>
      <c r="BN21" s="57"/>
      <c r="BO21" s="74">
        <f t="shared" si="72"/>
        <v>0</v>
      </c>
      <c r="BP21" s="61"/>
      <c r="BQ21" s="74">
        <f t="shared" si="73"/>
        <v>0</v>
      </c>
      <c r="BR21" s="57"/>
      <c r="BS21" s="74"/>
      <c r="BT21" s="59"/>
      <c r="BU21" s="74"/>
      <c r="BV21" s="57"/>
      <c r="BW21" s="74">
        <f t="shared" si="74"/>
        <v>0</v>
      </c>
      <c r="BX21" s="57"/>
      <c r="BY21" s="74">
        <f t="shared" si="75"/>
        <v>0</v>
      </c>
      <c r="BZ21" s="57"/>
      <c r="CA21" s="74"/>
      <c r="CB21" s="57"/>
      <c r="CC21" s="74"/>
      <c r="CD21" s="59"/>
      <c r="CE21" s="74">
        <f t="shared" si="76"/>
        <v>0</v>
      </c>
      <c r="CF21" s="57"/>
      <c r="CG21" s="74">
        <f t="shared" si="77"/>
        <v>0</v>
      </c>
      <c r="CH21" s="59"/>
      <c r="CI21" s="74">
        <f t="shared" si="78"/>
        <v>0</v>
      </c>
      <c r="CJ21" s="59"/>
      <c r="CK21" s="74">
        <f t="shared" si="79"/>
        <v>0</v>
      </c>
      <c r="CL21" s="59"/>
      <c r="CM21" s="74">
        <f t="shared" si="80"/>
        <v>0</v>
      </c>
      <c r="CN21" s="57"/>
      <c r="CO21" s="74">
        <f t="shared" si="81"/>
        <v>0</v>
      </c>
      <c r="CP21" s="57"/>
      <c r="CQ21" s="74">
        <f t="shared" si="82"/>
        <v>0</v>
      </c>
      <c r="CR21" s="59"/>
      <c r="CS21" s="74"/>
      <c r="CT21" s="57"/>
      <c r="CU21" s="74"/>
      <c r="CV21" s="57"/>
      <c r="CW21" s="74">
        <f t="shared" si="83"/>
        <v>0</v>
      </c>
      <c r="CX21" s="57"/>
      <c r="CY21" s="74"/>
      <c r="CZ21" s="57"/>
      <c r="DA21" s="74"/>
      <c r="DB21" s="57"/>
      <c r="DC21" s="74"/>
      <c r="DD21" s="57"/>
      <c r="DE21" s="74">
        <f t="shared" si="84"/>
        <v>0</v>
      </c>
      <c r="DF21" s="57"/>
      <c r="DG21" s="74">
        <f t="shared" si="85"/>
        <v>0</v>
      </c>
      <c r="DH21" s="57"/>
      <c r="DI21" s="74"/>
      <c r="DJ21" s="57"/>
      <c r="DK21" s="74"/>
      <c r="DL21" s="57"/>
      <c r="DM21" s="74"/>
      <c r="DN21" s="57"/>
      <c r="DO21" s="74">
        <f t="shared" si="86"/>
        <v>0</v>
      </c>
      <c r="DP21" s="57"/>
      <c r="DQ21" s="74">
        <f t="shared" si="87"/>
        <v>0</v>
      </c>
      <c r="DR21" s="57"/>
      <c r="DS21" s="59"/>
      <c r="DT21" s="57"/>
      <c r="DU21" s="59"/>
      <c r="DV21" s="57"/>
      <c r="DW21" s="74">
        <f t="shared" si="88"/>
        <v>0</v>
      </c>
      <c r="DX21" s="57"/>
      <c r="DY21" s="74">
        <f t="shared" si="89"/>
        <v>0</v>
      </c>
      <c r="DZ21" s="57"/>
      <c r="EA21" s="59"/>
      <c r="EB21" s="75">
        <v>10</v>
      </c>
      <c r="EC21" s="74">
        <f t="shared" si="90"/>
        <v>1853544.2876927999</v>
      </c>
      <c r="ED21" s="76"/>
      <c r="EE21" s="76"/>
      <c r="EF21" s="57">
        <v>1</v>
      </c>
      <c r="EG21" s="74">
        <f t="shared" si="91"/>
        <v>169220.2519872</v>
      </c>
      <c r="EH21" s="74"/>
      <c r="EI21" s="74"/>
      <c r="EJ21" s="64">
        <f t="shared" si="12"/>
        <v>11</v>
      </c>
      <c r="EK21" s="64">
        <f t="shared" si="13"/>
        <v>2022764.5396799999</v>
      </c>
    </row>
    <row r="22" spans="1:141" s="2" customFormat="1" ht="30" customHeight="1" x14ac:dyDescent="0.25">
      <c r="A22" s="68"/>
      <c r="B22" s="49">
        <v>10</v>
      </c>
      <c r="C22" s="69" t="s">
        <v>161</v>
      </c>
      <c r="D22" s="70" t="s">
        <v>162</v>
      </c>
      <c r="E22" s="52">
        <v>16026</v>
      </c>
      <c r="F22" s="198">
        <v>10.69</v>
      </c>
      <c r="G22" s="71">
        <v>0.1759</v>
      </c>
      <c r="H22" s="72">
        <v>1.4</v>
      </c>
      <c r="I22" s="78"/>
      <c r="J22" s="73">
        <v>1.4</v>
      </c>
      <c r="K22" s="73">
        <v>1.68</v>
      </c>
      <c r="L22" s="73">
        <v>2.23</v>
      </c>
      <c r="M22" s="73">
        <v>2.57</v>
      </c>
      <c r="N22" s="57"/>
      <c r="O22" s="74">
        <f t="shared" si="48"/>
        <v>0</v>
      </c>
      <c r="P22" s="59"/>
      <c r="Q22" s="74">
        <f t="shared" si="49"/>
        <v>0</v>
      </c>
      <c r="R22" s="59"/>
      <c r="S22" s="74">
        <f t="shared" si="50"/>
        <v>0</v>
      </c>
      <c r="T22" s="75"/>
      <c r="U22" s="74">
        <f t="shared" si="51"/>
        <v>0</v>
      </c>
      <c r="V22" s="57"/>
      <c r="W22" s="74">
        <f t="shared" si="52"/>
        <v>0</v>
      </c>
      <c r="X22" s="57"/>
      <c r="Y22" s="74">
        <f t="shared" si="53"/>
        <v>0</v>
      </c>
      <c r="Z22" s="59"/>
      <c r="AA22" s="74">
        <f t="shared" si="54"/>
        <v>0</v>
      </c>
      <c r="AB22" s="59"/>
      <c r="AC22" s="74">
        <f t="shared" si="55"/>
        <v>0</v>
      </c>
      <c r="AD22" s="59"/>
      <c r="AE22" s="59"/>
      <c r="AF22" s="59"/>
      <c r="AG22" s="59"/>
      <c r="AH22" s="57"/>
      <c r="AI22" s="74">
        <f t="shared" si="56"/>
        <v>0</v>
      </c>
      <c r="AJ22" s="57"/>
      <c r="AK22" s="74">
        <f t="shared" si="57"/>
        <v>0</v>
      </c>
      <c r="AL22" s="57"/>
      <c r="AM22" s="74">
        <f t="shared" si="58"/>
        <v>0</v>
      </c>
      <c r="AN22" s="57"/>
      <c r="AO22" s="74">
        <f t="shared" si="59"/>
        <v>0</v>
      </c>
      <c r="AP22" s="57"/>
      <c r="AQ22" s="74">
        <f t="shared" si="60"/>
        <v>0</v>
      </c>
      <c r="AR22" s="57"/>
      <c r="AS22" s="74">
        <f t="shared" si="61"/>
        <v>0</v>
      </c>
      <c r="AT22" s="57"/>
      <c r="AU22" s="74">
        <f t="shared" si="62"/>
        <v>0</v>
      </c>
      <c r="AV22" s="57"/>
      <c r="AW22" s="74">
        <f t="shared" si="63"/>
        <v>0</v>
      </c>
      <c r="AX22" s="57"/>
      <c r="AY22" s="74">
        <f t="shared" si="64"/>
        <v>0</v>
      </c>
      <c r="AZ22" s="57"/>
      <c r="BA22" s="74">
        <f t="shared" si="65"/>
        <v>0</v>
      </c>
      <c r="BB22" s="57"/>
      <c r="BC22" s="74">
        <f t="shared" si="66"/>
        <v>0</v>
      </c>
      <c r="BD22" s="57"/>
      <c r="BE22" s="74">
        <f t="shared" si="67"/>
        <v>0</v>
      </c>
      <c r="BF22" s="57"/>
      <c r="BG22" s="74">
        <f t="shared" si="68"/>
        <v>0</v>
      </c>
      <c r="BH22" s="57"/>
      <c r="BI22" s="74">
        <f t="shared" si="69"/>
        <v>0</v>
      </c>
      <c r="BJ22" s="57"/>
      <c r="BK22" s="74">
        <f t="shared" si="70"/>
        <v>0</v>
      </c>
      <c r="BL22" s="57"/>
      <c r="BM22" s="74">
        <f t="shared" si="71"/>
        <v>0</v>
      </c>
      <c r="BN22" s="57"/>
      <c r="BO22" s="74">
        <f t="shared" si="72"/>
        <v>0</v>
      </c>
      <c r="BP22" s="61"/>
      <c r="BQ22" s="74">
        <f t="shared" si="73"/>
        <v>0</v>
      </c>
      <c r="BR22" s="57"/>
      <c r="BS22" s="74"/>
      <c r="BT22" s="59"/>
      <c r="BU22" s="74"/>
      <c r="BV22" s="57"/>
      <c r="BW22" s="74">
        <f t="shared" si="74"/>
        <v>0</v>
      </c>
      <c r="BX22" s="57"/>
      <c r="BY22" s="74">
        <f t="shared" si="75"/>
        <v>0</v>
      </c>
      <c r="BZ22" s="57"/>
      <c r="CA22" s="74"/>
      <c r="CB22" s="57"/>
      <c r="CC22" s="74"/>
      <c r="CD22" s="59"/>
      <c r="CE22" s="74">
        <f t="shared" si="76"/>
        <v>0</v>
      </c>
      <c r="CF22" s="57"/>
      <c r="CG22" s="74">
        <f t="shared" si="77"/>
        <v>0</v>
      </c>
      <c r="CH22" s="59"/>
      <c r="CI22" s="74">
        <f t="shared" si="78"/>
        <v>0</v>
      </c>
      <c r="CJ22" s="59"/>
      <c r="CK22" s="74">
        <f t="shared" si="79"/>
        <v>0</v>
      </c>
      <c r="CL22" s="59"/>
      <c r="CM22" s="74">
        <f t="shared" si="80"/>
        <v>0</v>
      </c>
      <c r="CN22" s="57"/>
      <c r="CO22" s="74">
        <f t="shared" si="81"/>
        <v>0</v>
      </c>
      <c r="CP22" s="57"/>
      <c r="CQ22" s="74">
        <f t="shared" si="82"/>
        <v>0</v>
      </c>
      <c r="CR22" s="59"/>
      <c r="CS22" s="74"/>
      <c r="CT22" s="57"/>
      <c r="CU22" s="74"/>
      <c r="CV22" s="57"/>
      <c r="CW22" s="74">
        <f t="shared" si="83"/>
        <v>0</v>
      </c>
      <c r="CX22" s="57"/>
      <c r="CY22" s="74"/>
      <c r="CZ22" s="57"/>
      <c r="DA22" s="74"/>
      <c r="DB22" s="57"/>
      <c r="DC22" s="74"/>
      <c r="DD22" s="57"/>
      <c r="DE22" s="74">
        <f t="shared" si="84"/>
        <v>0</v>
      </c>
      <c r="DF22" s="57"/>
      <c r="DG22" s="74">
        <f t="shared" si="85"/>
        <v>0</v>
      </c>
      <c r="DH22" s="57"/>
      <c r="DI22" s="74"/>
      <c r="DJ22" s="57"/>
      <c r="DK22" s="74"/>
      <c r="DL22" s="57"/>
      <c r="DM22" s="74"/>
      <c r="DN22" s="57"/>
      <c r="DO22" s="74">
        <f t="shared" si="86"/>
        <v>0</v>
      </c>
      <c r="DP22" s="57"/>
      <c r="DQ22" s="74">
        <f t="shared" si="87"/>
        <v>0</v>
      </c>
      <c r="DR22" s="57"/>
      <c r="DS22" s="59"/>
      <c r="DT22" s="57"/>
      <c r="DU22" s="59"/>
      <c r="DV22" s="57"/>
      <c r="DW22" s="74">
        <f t="shared" si="88"/>
        <v>0</v>
      </c>
      <c r="DX22" s="57"/>
      <c r="DY22" s="74">
        <f t="shared" si="89"/>
        <v>0</v>
      </c>
      <c r="DZ22" s="57"/>
      <c r="EA22" s="59"/>
      <c r="EB22" s="75">
        <v>10</v>
      </c>
      <c r="EC22" s="74">
        <f t="shared" si="90"/>
        <v>2002473.7262016002</v>
      </c>
      <c r="ED22" s="76"/>
      <c r="EE22" s="76"/>
      <c r="EF22" s="57">
        <v>1</v>
      </c>
      <c r="EG22" s="74">
        <f t="shared" si="91"/>
        <v>183371.87025840001</v>
      </c>
      <c r="EH22" s="74"/>
      <c r="EI22" s="74"/>
      <c r="EJ22" s="64">
        <f t="shared" si="12"/>
        <v>11</v>
      </c>
      <c r="EK22" s="64">
        <f t="shared" si="13"/>
        <v>2185845.5964600001</v>
      </c>
    </row>
    <row r="23" spans="1:141" s="47" customFormat="1" ht="15" customHeight="1" x14ac:dyDescent="0.25">
      <c r="A23" s="79">
        <v>3</v>
      </c>
      <c r="B23" s="79"/>
      <c r="C23" s="40" t="s">
        <v>163</v>
      </c>
      <c r="D23" s="80" t="s">
        <v>164</v>
      </c>
      <c r="E23" s="52">
        <v>16026</v>
      </c>
      <c r="F23" s="81"/>
      <c r="G23" s="54"/>
      <c r="H23" s="44"/>
      <c r="I23" s="44"/>
      <c r="J23" s="82"/>
      <c r="K23" s="82"/>
      <c r="L23" s="82"/>
      <c r="M23" s="83">
        <v>2.57</v>
      </c>
      <c r="N23" s="84">
        <f t="shared" ref="N23:BY23" si="92">N24</f>
        <v>1</v>
      </c>
      <c r="O23" s="84">
        <f t="shared" si="92"/>
        <v>21987.671999999999</v>
      </c>
      <c r="P23" s="84">
        <f t="shared" si="92"/>
        <v>0</v>
      </c>
      <c r="Q23" s="84">
        <f t="shared" si="92"/>
        <v>0</v>
      </c>
      <c r="R23" s="84">
        <f t="shared" si="92"/>
        <v>0</v>
      </c>
      <c r="S23" s="84">
        <f t="shared" si="92"/>
        <v>0</v>
      </c>
      <c r="T23" s="84">
        <f t="shared" si="92"/>
        <v>0</v>
      </c>
      <c r="U23" s="84">
        <f t="shared" si="92"/>
        <v>0</v>
      </c>
      <c r="V23" s="84">
        <f t="shared" si="92"/>
        <v>0</v>
      </c>
      <c r="W23" s="84">
        <f t="shared" si="92"/>
        <v>0</v>
      </c>
      <c r="X23" s="84">
        <f t="shared" si="92"/>
        <v>0</v>
      </c>
      <c r="Y23" s="84">
        <f t="shared" si="92"/>
        <v>0</v>
      </c>
      <c r="Z23" s="84">
        <f t="shared" si="92"/>
        <v>1</v>
      </c>
      <c r="AA23" s="84">
        <f t="shared" si="92"/>
        <v>21987.671999999999</v>
      </c>
      <c r="AB23" s="84">
        <f t="shared" si="92"/>
        <v>0</v>
      </c>
      <c r="AC23" s="84">
        <f t="shared" si="92"/>
        <v>0</v>
      </c>
      <c r="AD23" s="84">
        <f t="shared" si="92"/>
        <v>0</v>
      </c>
      <c r="AE23" s="84">
        <f t="shared" si="92"/>
        <v>0</v>
      </c>
      <c r="AF23" s="84">
        <f t="shared" si="92"/>
        <v>0</v>
      </c>
      <c r="AG23" s="84">
        <f t="shared" si="92"/>
        <v>0</v>
      </c>
      <c r="AH23" s="84">
        <f t="shared" si="92"/>
        <v>0</v>
      </c>
      <c r="AI23" s="84">
        <f t="shared" si="92"/>
        <v>0</v>
      </c>
      <c r="AJ23" s="84">
        <f t="shared" si="92"/>
        <v>0</v>
      </c>
      <c r="AK23" s="84">
        <f t="shared" si="92"/>
        <v>0</v>
      </c>
      <c r="AL23" s="84">
        <f t="shared" si="92"/>
        <v>0</v>
      </c>
      <c r="AM23" s="84">
        <f t="shared" si="92"/>
        <v>0</v>
      </c>
      <c r="AN23" s="84">
        <f t="shared" si="92"/>
        <v>0</v>
      </c>
      <c r="AO23" s="84">
        <f t="shared" si="92"/>
        <v>0</v>
      </c>
      <c r="AP23" s="84">
        <f t="shared" si="92"/>
        <v>0</v>
      </c>
      <c r="AQ23" s="84">
        <f t="shared" si="92"/>
        <v>0</v>
      </c>
      <c r="AR23" s="84">
        <f t="shared" si="92"/>
        <v>0</v>
      </c>
      <c r="AS23" s="84">
        <f t="shared" si="92"/>
        <v>0</v>
      </c>
      <c r="AT23" s="84">
        <f t="shared" si="92"/>
        <v>0</v>
      </c>
      <c r="AU23" s="84">
        <f t="shared" si="92"/>
        <v>0</v>
      </c>
      <c r="AV23" s="84">
        <f t="shared" si="92"/>
        <v>0</v>
      </c>
      <c r="AW23" s="84">
        <f t="shared" si="92"/>
        <v>0</v>
      </c>
      <c r="AX23" s="84">
        <f t="shared" si="92"/>
        <v>0</v>
      </c>
      <c r="AY23" s="84">
        <f t="shared" si="92"/>
        <v>0</v>
      </c>
      <c r="AZ23" s="84">
        <f t="shared" si="92"/>
        <v>0</v>
      </c>
      <c r="BA23" s="84">
        <f t="shared" si="92"/>
        <v>0</v>
      </c>
      <c r="BB23" s="84">
        <f t="shared" si="92"/>
        <v>0</v>
      </c>
      <c r="BC23" s="84">
        <f t="shared" si="92"/>
        <v>0</v>
      </c>
      <c r="BD23" s="84">
        <f t="shared" si="92"/>
        <v>0</v>
      </c>
      <c r="BE23" s="84">
        <f t="shared" si="92"/>
        <v>0</v>
      </c>
      <c r="BF23" s="84">
        <f t="shared" si="92"/>
        <v>0</v>
      </c>
      <c r="BG23" s="84">
        <f t="shared" si="92"/>
        <v>0</v>
      </c>
      <c r="BH23" s="84">
        <f t="shared" si="92"/>
        <v>5</v>
      </c>
      <c r="BI23" s="84">
        <f t="shared" si="92"/>
        <v>109938.35999999999</v>
      </c>
      <c r="BJ23" s="84">
        <f t="shared" si="92"/>
        <v>0</v>
      </c>
      <c r="BK23" s="84">
        <f t="shared" si="92"/>
        <v>0</v>
      </c>
      <c r="BL23" s="84">
        <f t="shared" si="92"/>
        <v>0</v>
      </c>
      <c r="BM23" s="84">
        <f t="shared" si="92"/>
        <v>0</v>
      </c>
      <c r="BN23" s="84">
        <f t="shared" si="92"/>
        <v>0</v>
      </c>
      <c r="BO23" s="84">
        <f t="shared" si="92"/>
        <v>0</v>
      </c>
      <c r="BP23" s="84">
        <f t="shared" si="92"/>
        <v>0</v>
      </c>
      <c r="BQ23" s="84">
        <f t="shared" si="92"/>
        <v>0</v>
      </c>
      <c r="BR23" s="84">
        <f t="shared" si="92"/>
        <v>0</v>
      </c>
      <c r="BS23" s="84"/>
      <c r="BT23" s="84">
        <f t="shared" si="92"/>
        <v>0</v>
      </c>
      <c r="BU23" s="84"/>
      <c r="BV23" s="84">
        <f t="shared" si="92"/>
        <v>0</v>
      </c>
      <c r="BW23" s="84">
        <f t="shared" si="92"/>
        <v>0</v>
      </c>
      <c r="BX23" s="84">
        <f t="shared" si="92"/>
        <v>0</v>
      </c>
      <c r="BY23" s="84">
        <f t="shared" si="92"/>
        <v>0</v>
      </c>
      <c r="BZ23" s="84">
        <f t="shared" ref="BZ23:EK23" si="93">BZ24</f>
        <v>0</v>
      </c>
      <c r="CA23" s="84"/>
      <c r="CB23" s="84">
        <f t="shared" si="93"/>
        <v>2</v>
      </c>
      <c r="CC23" s="84"/>
      <c r="CD23" s="84">
        <f t="shared" si="93"/>
        <v>0</v>
      </c>
      <c r="CE23" s="84">
        <f t="shared" si="93"/>
        <v>0</v>
      </c>
      <c r="CF23" s="84">
        <f t="shared" si="93"/>
        <v>0</v>
      </c>
      <c r="CG23" s="84">
        <f t="shared" si="93"/>
        <v>0</v>
      </c>
      <c r="CH23" s="84">
        <f t="shared" si="93"/>
        <v>0</v>
      </c>
      <c r="CI23" s="84">
        <f t="shared" si="93"/>
        <v>0</v>
      </c>
      <c r="CJ23" s="84">
        <f t="shared" si="93"/>
        <v>0</v>
      </c>
      <c r="CK23" s="84">
        <f t="shared" si="93"/>
        <v>0</v>
      </c>
      <c r="CL23" s="84">
        <f t="shared" si="93"/>
        <v>0</v>
      </c>
      <c r="CM23" s="84">
        <f t="shared" si="93"/>
        <v>0</v>
      </c>
      <c r="CN23" s="84">
        <f t="shared" si="93"/>
        <v>0</v>
      </c>
      <c r="CO23" s="84">
        <f t="shared" si="93"/>
        <v>0</v>
      </c>
      <c r="CP23" s="84">
        <f t="shared" si="93"/>
        <v>0</v>
      </c>
      <c r="CQ23" s="84">
        <f t="shared" si="93"/>
        <v>0</v>
      </c>
      <c r="CR23" s="84">
        <f t="shared" si="93"/>
        <v>0</v>
      </c>
      <c r="CS23" s="84"/>
      <c r="CT23" s="84">
        <f t="shared" si="93"/>
        <v>0</v>
      </c>
      <c r="CU23" s="84"/>
      <c r="CV23" s="84">
        <f t="shared" si="93"/>
        <v>0</v>
      </c>
      <c r="CW23" s="84">
        <f t="shared" si="93"/>
        <v>0</v>
      </c>
      <c r="CX23" s="84">
        <f t="shared" si="93"/>
        <v>0</v>
      </c>
      <c r="CY23" s="84"/>
      <c r="CZ23" s="84">
        <f t="shared" si="93"/>
        <v>0</v>
      </c>
      <c r="DA23" s="84"/>
      <c r="DB23" s="84">
        <f t="shared" si="93"/>
        <v>0</v>
      </c>
      <c r="DC23" s="84"/>
      <c r="DD23" s="84">
        <f t="shared" si="93"/>
        <v>0</v>
      </c>
      <c r="DE23" s="84">
        <f t="shared" si="93"/>
        <v>0</v>
      </c>
      <c r="DF23" s="84">
        <f t="shared" si="93"/>
        <v>0</v>
      </c>
      <c r="DG23" s="84">
        <f t="shared" si="93"/>
        <v>0</v>
      </c>
      <c r="DH23" s="84">
        <f t="shared" si="93"/>
        <v>0</v>
      </c>
      <c r="DI23" s="84"/>
      <c r="DJ23" s="84">
        <f t="shared" si="93"/>
        <v>0</v>
      </c>
      <c r="DK23" s="84"/>
      <c r="DL23" s="84">
        <f t="shared" si="93"/>
        <v>0</v>
      </c>
      <c r="DM23" s="84"/>
      <c r="DN23" s="84">
        <f t="shared" si="93"/>
        <v>0</v>
      </c>
      <c r="DO23" s="84">
        <f t="shared" si="93"/>
        <v>0</v>
      </c>
      <c r="DP23" s="84">
        <f t="shared" si="93"/>
        <v>0</v>
      </c>
      <c r="DQ23" s="84">
        <f t="shared" si="93"/>
        <v>0</v>
      </c>
      <c r="DR23" s="84">
        <f t="shared" si="93"/>
        <v>0</v>
      </c>
      <c r="DS23" s="84">
        <f t="shared" si="93"/>
        <v>0</v>
      </c>
      <c r="DT23" s="84">
        <f t="shared" si="93"/>
        <v>0</v>
      </c>
      <c r="DU23" s="84">
        <f t="shared" si="93"/>
        <v>0</v>
      </c>
      <c r="DV23" s="84">
        <f t="shared" si="93"/>
        <v>0</v>
      </c>
      <c r="DW23" s="84">
        <f t="shared" si="93"/>
        <v>0</v>
      </c>
      <c r="DX23" s="84">
        <f t="shared" si="93"/>
        <v>0</v>
      </c>
      <c r="DY23" s="84">
        <f t="shared" si="93"/>
        <v>0</v>
      </c>
      <c r="DZ23" s="84">
        <f t="shared" si="93"/>
        <v>0</v>
      </c>
      <c r="EA23" s="84">
        <f t="shared" si="93"/>
        <v>0</v>
      </c>
      <c r="EB23" s="84">
        <f t="shared" si="93"/>
        <v>0</v>
      </c>
      <c r="EC23" s="84">
        <f t="shared" si="93"/>
        <v>0</v>
      </c>
      <c r="ED23" s="84">
        <f t="shared" si="93"/>
        <v>0</v>
      </c>
      <c r="EE23" s="84">
        <f t="shared" si="93"/>
        <v>0</v>
      </c>
      <c r="EF23" s="84">
        <f t="shared" si="93"/>
        <v>0</v>
      </c>
      <c r="EG23" s="84">
        <f t="shared" si="93"/>
        <v>0</v>
      </c>
      <c r="EH23" s="84"/>
      <c r="EI23" s="84"/>
      <c r="EJ23" s="84">
        <f t="shared" si="93"/>
        <v>9</v>
      </c>
      <c r="EK23" s="84">
        <f t="shared" si="93"/>
        <v>153913.70399999997</v>
      </c>
    </row>
    <row r="24" spans="1:141" s="2" customFormat="1" ht="30" customHeight="1" x14ac:dyDescent="0.25">
      <c r="A24" s="49"/>
      <c r="B24" s="85">
        <v>11</v>
      </c>
      <c r="C24" s="199" t="s">
        <v>165</v>
      </c>
      <c r="D24" s="86" t="s">
        <v>166</v>
      </c>
      <c r="E24" s="52">
        <v>16026</v>
      </c>
      <c r="F24" s="87">
        <v>0.98</v>
      </c>
      <c r="G24" s="54"/>
      <c r="H24" s="88">
        <v>1</v>
      </c>
      <c r="I24" s="89"/>
      <c r="J24" s="90">
        <v>1.4</v>
      </c>
      <c r="K24" s="90">
        <v>1.68</v>
      </c>
      <c r="L24" s="90">
        <v>2.23</v>
      </c>
      <c r="M24" s="91">
        <v>2.57</v>
      </c>
      <c r="N24" s="92">
        <v>1</v>
      </c>
      <c r="O24" s="58">
        <f>N24*$E24*$F24*$H24*$J24*O$10</f>
        <v>21987.671999999999</v>
      </c>
      <c r="P24" s="93"/>
      <c r="Q24" s="58">
        <f>P24*$E24*$F24*$H24*$J24*Q$10</f>
        <v>0</v>
      </c>
      <c r="R24" s="93"/>
      <c r="S24" s="58">
        <f>R24*$E24*$F24*$H24*$J24*S$10</f>
        <v>0</v>
      </c>
      <c r="T24" s="92"/>
      <c r="U24" s="58">
        <f>T24*$E24*$F24*$H24*$J24*U$10</f>
        <v>0</v>
      </c>
      <c r="V24" s="92"/>
      <c r="W24" s="58">
        <f>V24*$E24*$F24*$H24*$J24*W$10</f>
        <v>0</v>
      </c>
      <c r="X24" s="92"/>
      <c r="Y24" s="58">
        <f>X24*$E24*$F24*$H24*$J24*Y$10</f>
        <v>0</v>
      </c>
      <c r="Z24" s="93">
        <v>1</v>
      </c>
      <c r="AA24" s="58">
        <f>Z24*$E24*$F24*$H24*$J24*AA$10</f>
        <v>21987.671999999999</v>
      </c>
      <c r="AB24" s="93"/>
      <c r="AC24" s="58">
        <f>AB24*$E24*$F24*$H24*$J24*AC$10</f>
        <v>0</v>
      </c>
      <c r="AD24" s="93"/>
      <c r="AE24" s="94"/>
      <c r="AF24" s="93"/>
      <c r="AG24" s="93">
        <v>0</v>
      </c>
      <c r="AH24" s="92"/>
      <c r="AI24" s="58">
        <f>AH24*$E24*$F24*$H24*$J24*AI$10</f>
        <v>0</v>
      </c>
      <c r="AJ24" s="92"/>
      <c r="AK24" s="58">
        <f>AJ24*$E24*$F24*$H24*$J24*AK$10</f>
        <v>0</v>
      </c>
      <c r="AL24" s="95"/>
      <c r="AM24" s="58">
        <f>AL24*$E24*$F24*$H24*$J24*AM$10</f>
        <v>0</v>
      </c>
      <c r="AN24" s="92"/>
      <c r="AO24" s="58">
        <f>AN24*$E24*$F24*$H24*$J24*AO$10</f>
        <v>0</v>
      </c>
      <c r="AP24" s="92"/>
      <c r="AQ24" s="58">
        <f>AP24*$E24*$F24*$H24*$J24*AQ$10</f>
        <v>0</v>
      </c>
      <c r="AR24" s="92"/>
      <c r="AS24" s="58">
        <f>AR24*$E24*$F24*$H24*$J24*AS$10</f>
        <v>0</v>
      </c>
      <c r="AT24" s="92"/>
      <c r="AU24" s="58">
        <f>AT24*$E24*$F24*$H24*$J24*AU$10</f>
        <v>0</v>
      </c>
      <c r="AV24" s="92"/>
      <c r="AW24" s="58">
        <f>AV24*$E24*$F24*$H24*$J24*AW$10</f>
        <v>0</v>
      </c>
      <c r="AX24" s="92"/>
      <c r="AY24" s="58">
        <f>AX24*$E24*$F24*$H24*$J24*AY$10</f>
        <v>0</v>
      </c>
      <c r="AZ24" s="92"/>
      <c r="BA24" s="58">
        <f>AZ24*$E24*$F24*$H24*$J24*BA$10</f>
        <v>0</v>
      </c>
      <c r="BB24" s="92"/>
      <c r="BC24" s="58">
        <f>BB24*$E24*$F24*$H24*$J24*BC$10</f>
        <v>0</v>
      </c>
      <c r="BD24" s="92"/>
      <c r="BE24" s="58">
        <f>BD24*$E24*$F24*$H24*$J24*BE$10</f>
        <v>0</v>
      </c>
      <c r="BF24" s="92"/>
      <c r="BG24" s="58">
        <f>BF24*$E24*$F24*$H24*$J24*BG$10</f>
        <v>0</v>
      </c>
      <c r="BH24" s="92">
        <v>5</v>
      </c>
      <c r="BI24" s="58">
        <f>BH24*$E24*$F24*$H24*$J24*BI$10</f>
        <v>109938.35999999999</v>
      </c>
      <c r="BJ24" s="92"/>
      <c r="BK24" s="58">
        <f>BJ24*$E24*$F24*$H24*$J24*BK$10</f>
        <v>0</v>
      </c>
      <c r="BL24" s="92"/>
      <c r="BM24" s="58">
        <f>BL24*$E24*$F24*$H24*$J24*BM$10</f>
        <v>0</v>
      </c>
      <c r="BN24" s="92"/>
      <c r="BO24" s="58">
        <f>BN24*$E24*$F24*$H24*$J24*BO$10</f>
        <v>0</v>
      </c>
      <c r="BP24" s="96"/>
      <c r="BQ24" s="58">
        <f>BP24*$E24*$F24*$H24*$J24*BQ$10</f>
        <v>0</v>
      </c>
      <c r="BR24" s="92"/>
      <c r="BS24" s="58"/>
      <c r="BT24" s="93"/>
      <c r="BU24" s="58"/>
      <c r="BV24" s="57"/>
      <c r="BW24" s="58">
        <f>BV24*$E24*$F24*$H24*$J24*BW$10</f>
        <v>0</v>
      </c>
      <c r="BX24" s="92"/>
      <c r="BY24" s="58">
        <f>BX24*$E24*$F24*$H24*$J24*BY$10</f>
        <v>0</v>
      </c>
      <c r="BZ24" s="92"/>
      <c r="CA24" s="58"/>
      <c r="CB24" s="95">
        <v>2</v>
      </c>
      <c r="CC24" s="58"/>
      <c r="CD24" s="93"/>
      <c r="CE24" s="62">
        <f>SUM(CD24*$E24*$F24*$H24*$K24*$CE$10)</f>
        <v>0</v>
      </c>
      <c r="CF24" s="92"/>
      <c r="CG24" s="62">
        <f>SUM(CF24*$E24*$F24*$H24*$K24*$CE$10)</f>
        <v>0</v>
      </c>
      <c r="CH24" s="93"/>
      <c r="CI24" s="62">
        <f>SUM(CH24*$E24*$F24*$H24*$K24*$CE$10)</f>
        <v>0</v>
      </c>
      <c r="CJ24" s="93"/>
      <c r="CK24" s="62">
        <f>SUM(CJ24*$E24*$F24*$H24*$K24*$CE$10)</f>
        <v>0</v>
      </c>
      <c r="CL24" s="93"/>
      <c r="CM24" s="62">
        <f>SUM(CL24*$E24*$F24*$H24*$K24*$CE$10)</f>
        <v>0</v>
      </c>
      <c r="CN24" s="92"/>
      <c r="CO24" s="62">
        <f>SUM(CN24*$E24*$F24*$H24*$K24*$CE$10)</f>
        <v>0</v>
      </c>
      <c r="CP24" s="92"/>
      <c r="CQ24" s="62">
        <f>SUM(CP24*$E24*$F24*$H24*$K24*$CE$10)</f>
        <v>0</v>
      </c>
      <c r="CR24" s="93"/>
      <c r="CS24" s="62"/>
      <c r="CT24" s="92"/>
      <c r="CU24" s="62"/>
      <c r="CV24" s="92"/>
      <c r="CW24" s="62">
        <f>SUM(CV24*$E24*$F24*$H24*$K24*$CE$10)</f>
        <v>0</v>
      </c>
      <c r="CX24" s="92"/>
      <c r="CY24" s="62"/>
      <c r="CZ24" s="92"/>
      <c r="DA24" s="62"/>
      <c r="DB24" s="95"/>
      <c r="DC24" s="62"/>
      <c r="DD24" s="92"/>
      <c r="DE24" s="62">
        <f>SUM(DD24*$E24*$F24*$H24*$K24*$CE$10)</f>
        <v>0</v>
      </c>
      <c r="DF24" s="92"/>
      <c r="DG24" s="62">
        <f>SUM(DF24*$E24*$F24*$H24*$K24*$CE$10)</f>
        <v>0</v>
      </c>
      <c r="DH24" s="92"/>
      <c r="DI24" s="62"/>
      <c r="DJ24" s="92"/>
      <c r="DK24" s="62"/>
      <c r="DL24" s="92"/>
      <c r="DM24" s="62"/>
      <c r="DN24" s="95"/>
      <c r="DO24" s="58">
        <f>DN24*$E24*$F24*$H24*$J24*DO$10</f>
        <v>0</v>
      </c>
      <c r="DP24" s="95"/>
      <c r="DQ24" s="58">
        <f>DP24*$E24*$F24*$H24*$J24*DQ$10</f>
        <v>0</v>
      </c>
      <c r="DR24" s="92"/>
      <c r="DS24" s="94"/>
      <c r="DT24" s="95"/>
      <c r="DU24" s="94"/>
      <c r="DV24" s="95"/>
      <c r="DW24" s="58">
        <f>DV24*$E24*$F24*$H24*$J24*DW$10</f>
        <v>0</v>
      </c>
      <c r="DX24" s="95"/>
      <c r="DY24" s="58">
        <f>DX24*$E24*$F24*$H24*$J24*DY$10</f>
        <v>0</v>
      </c>
      <c r="DZ24" s="95"/>
      <c r="EA24" s="94"/>
      <c r="EB24" s="97"/>
      <c r="EC24" s="97"/>
      <c r="ED24" s="76"/>
      <c r="EE24" s="76"/>
      <c r="EF24" s="76"/>
      <c r="EG24" s="76"/>
      <c r="EH24" s="76"/>
      <c r="EI24" s="76"/>
      <c r="EJ24" s="64">
        <f>SUM(N24,P24,R24,T24,V24,X24,Z24,AB24,AD24,AF24,AH24,AJ24,AL24,AN24,AP24,AR24,AT24,AV24,AX24,AZ24,BB24,BD24,BF24,BH24,BJ24,BL24,BN24,BP24,BR24,BT24,BV24,BX24,BZ24,CB24,CD24,CF24,CH24,CJ24,CL24,CN24,CP24,CR24,CT24,CV24,CX24,CZ24,DB24,DD24,DF24,DH24,DJ24,DL24,DN24,DP24,DR24,DT24,DV24,DX24,DZ24,EB24,ED24,EF24)</f>
        <v>9</v>
      </c>
      <c r="EK24" s="64">
        <f>SUM(O24,Q24,S24,U24,W24,Y24,AA24,AC24,AE24,AG24,AI24,AK24,AM24,AO24,AQ24,AS24,AU24,AW24,AY24,BA24,BC24,BE24,BG24,BI24,BK24,BM24,BO24,BQ24,BS24,BU24,BW24,BY24,CA24,CC24,CE24,CG24,CI24,CK24,CM24,CO24,CQ24,CS24,CU24,CW24,CY24,DA24,DC24,DE24,DG24,DI24,DK24,DM24,DO24,DQ24,DS24,DU24,DW24,DY24,EA24,EC24,EE24,EG24)</f>
        <v>153913.70399999997</v>
      </c>
    </row>
    <row r="25" spans="1:141" s="102" customFormat="1" ht="15" x14ac:dyDescent="0.25">
      <c r="A25" s="79">
        <v>4</v>
      </c>
      <c r="B25" s="79"/>
      <c r="C25" s="40" t="s">
        <v>167</v>
      </c>
      <c r="D25" s="98" t="s">
        <v>168</v>
      </c>
      <c r="E25" s="52">
        <v>16026</v>
      </c>
      <c r="F25" s="81"/>
      <c r="G25" s="54"/>
      <c r="H25" s="44"/>
      <c r="I25" s="99"/>
      <c r="J25" s="100"/>
      <c r="K25" s="100"/>
      <c r="L25" s="100"/>
      <c r="M25" s="101">
        <v>2.57</v>
      </c>
      <c r="N25" s="84">
        <f t="shared" ref="N25:BY25" si="94">N26</f>
        <v>26</v>
      </c>
      <c r="O25" s="84">
        <f t="shared" si="94"/>
        <v>519178.29599999997</v>
      </c>
      <c r="P25" s="84">
        <f t="shared" si="94"/>
        <v>0</v>
      </c>
      <c r="Q25" s="84">
        <f t="shared" si="94"/>
        <v>0</v>
      </c>
      <c r="R25" s="84">
        <f t="shared" si="94"/>
        <v>0</v>
      </c>
      <c r="S25" s="84">
        <f t="shared" si="94"/>
        <v>0</v>
      </c>
      <c r="T25" s="84">
        <f t="shared" si="94"/>
        <v>0</v>
      </c>
      <c r="U25" s="84">
        <f t="shared" si="94"/>
        <v>0</v>
      </c>
      <c r="V25" s="84">
        <f t="shared" si="94"/>
        <v>0</v>
      </c>
      <c r="W25" s="84">
        <f t="shared" si="94"/>
        <v>0</v>
      </c>
      <c r="X25" s="84">
        <f t="shared" si="94"/>
        <v>0</v>
      </c>
      <c r="Y25" s="84">
        <f t="shared" si="94"/>
        <v>0</v>
      </c>
      <c r="Z25" s="84">
        <f t="shared" si="94"/>
        <v>20</v>
      </c>
      <c r="AA25" s="84">
        <f t="shared" si="94"/>
        <v>399367.92</v>
      </c>
      <c r="AB25" s="84">
        <f t="shared" si="94"/>
        <v>14</v>
      </c>
      <c r="AC25" s="84">
        <f t="shared" si="94"/>
        <v>279557.54399999999</v>
      </c>
      <c r="AD25" s="84">
        <f t="shared" si="94"/>
        <v>0</v>
      </c>
      <c r="AE25" s="84">
        <f t="shared" si="94"/>
        <v>0</v>
      </c>
      <c r="AF25" s="84">
        <f t="shared" si="94"/>
        <v>10</v>
      </c>
      <c r="AG25" s="84">
        <f t="shared" si="94"/>
        <v>239620.75199999998</v>
      </c>
      <c r="AH25" s="84">
        <f t="shared" si="94"/>
        <v>32</v>
      </c>
      <c r="AI25" s="84">
        <f t="shared" si="94"/>
        <v>638988.6719999999</v>
      </c>
      <c r="AJ25" s="84">
        <f t="shared" si="94"/>
        <v>0</v>
      </c>
      <c r="AK25" s="84">
        <f t="shared" si="94"/>
        <v>0</v>
      </c>
      <c r="AL25" s="84">
        <f t="shared" si="94"/>
        <v>0</v>
      </c>
      <c r="AM25" s="84">
        <f t="shared" si="94"/>
        <v>0</v>
      </c>
      <c r="AN25" s="84">
        <f t="shared" si="94"/>
        <v>0</v>
      </c>
      <c r="AO25" s="84">
        <f t="shared" si="94"/>
        <v>0</v>
      </c>
      <c r="AP25" s="84">
        <f t="shared" si="94"/>
        <v>15</v>
      </c>
      <c r="AQ25" s="84">
        <f t="shared" si="94"/>
        <v>299525.94</v>
      </c>
      <c r="AR25" s="84">
        <f t="shared" si="94"/>
        <v>30</v>
      </c>
      <c r="AS25" s="84">
        <f t="shared" si="94"/>
        <v>599051.88</v>
      </c>
      <c r="AT25" s="84">
        <f t="shared" si="94"/>
        <v>12</v>
      </c>
      <c r="AU25" s="84">
        <f t="shared" si="94"/>
        <v>239620.75199999998</v>
      </c>
      <c r="AV25" s="84">
        <f t="shared" si="94"/>
        <v>234</v>
      </c>
      <c r="AW25" s="84">
        <f t="shared" si="94"/>
        <v>4672604.6639999999</v>
      </c>
      <c r="AX25" s="84">
        <f t="shared" si="94"/>
        <v>0</v>
      </c>
      <c r="AY25" s="84">
        <f t="shared" si="94"/>
        <v>0</v>
      </c>
      <c r="AZ25" s="84">
        <f t="shared" si="94"/>
        <v>78</v>
      </c>
      <c r="BA25" s="84">
        <f t="shared" si="94"/>
        <v>1557534.8879999998</v>
      </c>
      <c r="BB25" s="84">
        <f t="shared" si="94"/>
        <v>41</v>
      </c>
      <c r="BC25" s="84">
        <f t="shared" si="94"/>
        <v>818704.23599999992</v>
      </c>
      <c r="BD25" s="84">
        <f t="shared" si="94"/>
        <v>8</v>
      </c>
      <c r="BE25" s="84">
        <f t="shared" si="94"/>
        <v>159747.16799999998</v>
      </c>
      <c r="BF25" s="84">
        <f t="shared" si="94"/>
        <v>0</v>
      </c>
      <c r="BG25" s="84">
        <f t="shared" si="94"/>
        <v>0</v>
      </c>
      <c r="BH25" s="84">
        <f t="shared" si="94"/>
        <v>0</v>
      </c>
      <c r="BI25" s="84">
        <f t="shared" si="94"/>
        <v>0</v>
      </c>
      <c r="BJ25" s="84">
        <f t="shared" si="94"/>
        <v>0</v>
      </c>
      <c r="BK25" s="84">
        <f t="shared" si="94"/>
        <v>0</v>
      </c>
      <c r="BL25" s="84">
        <f t="shared" si="94"/>
        <v>0</v>
      </c>
      <c r="BM25" s="84">
        <f t="shared" si="94"/>
        <v>0</v>
      </c>
      <c r="BN25" s="84">
        <f t="shared" si="94"/>
        <v>9</v>
      </c>
      <c r="BO25" s="84">
        <f t="shared" si="94"/>
        <v>179715.56399999998</v>
      </c>
      <c r="BP25" s="84">
        <f t="shared" si="94"/>
        <v>10</v>
      </c>
      <c r="BQ25" s="84">
        <f t="shared" si="94"/>
        <v>199683.96</v>
      </c>
      <c r="BR25" s="84">
        <f t="shared" si="94"/>
        <v>26</v>
      </c>
      <c r="BS25" s="84"/>
      <c r="BT25" s="84">
        <f t="shared" si="94"/>
        <v>15</v>
      </c>
      <c r="BU25" s="84"/>
      <c r="BV25" s="84">
        <f t="shared" si="94"/>
        <v>18</v>
      </c>
      <c r="BW25" s="84">
        <f t="shared" si="94"/>
        <v>359431.12799999997</v>
      </c>
      <c r="BX25" s="84">
        <f t="shared" si="94"/>
        <v>16</v>
      </c>
      <c r="BY25" s="84">
        <f t="shared" si="94"/>
        <v>319494.33599999995</v>
      </c>
      <c r="BZ25" s="84">
        <f t="shared" ref="BZ25:EK25" si="95">BZ26</f>
        <v>40</v>
      </c>
      <c r="CA25" s="84"/>
      <c r="CB25" s="84">
        <f t="shared" si="95"/>
        <v>50</v>
      </c>
      <c r="CC25" s="84"/>
      <c r="CD25" s="84">
        <f t="shared" si="95"/>
        <v>22</v>
      </c>
      <c r="CE25" s="84">
        <f t="shared" si="95"/>
        <v>527165.6544</v>
      </c>
      <c r="CF25" s="84">
        <f t="shared" si="95"/>
        <v>0</v>
      </c>
      <c r="CG25" s="84">
        <f t="shared" si="95"/>
        <v>0</v>
      </c>
      <c r="CH25" s="84">
        <f t="shared" si="95"/>
        <v>35</v>
      </c>
      <c r="CI25" s="84">
        <f t="shared" si="95"/>
        <v>838672.63199999998</v>
      </c>
      <c r="CJ25" s="84">
        <f t="shared" si="95"/>
        <v>0</v>
      </c>
      <c r="CK25" s="84">
        <f t="shared" si="95"/>
        <v>0</v>
      </c>
      <c r="CL25" s="84">
        <f t="shared" si="95"/>
        <v>0</v>
      </c>
      <c r="CM25" s="84">
        <f t="shared" si="95"/>
        <v>0</v>
      </c>
      <c r="CN25" s="84">
        <f t="shared" si="95"/>
        <v>0</v>
      </c>
      <c r="CO25" s="84">
        <f t="shared" si="95"/>
        <v>0</v>
      </c>
      <c r="CP25" s="84">
        <f t="shared" si="95"/>
        <v>10</v>
      </c>
      <c r="CQ25" s="84">
        <f t="shared" si="95"/>
        <v>239620.75199999998</v>
      </c>
      <c r="CR25" s="84">
        <f t="shared" si="95"/>
        <v>11</v>
      </c>
      <c r="CS25" s="84"/>
      <c r="CT25" s="84">
        <f t="shared" si="95"/>
        <v>30</v>
      </c>
      <c r="CU25" s="84"/>
      <c r="CV25" s="84">
        <f t="shared" si="95"/>
        <v>41</v>
      </c>
      <c r="CW25" s="84">
        <f t="shared" si="95"/>
        <v>982445.08319999999</v>
      </c>
      <c r="CX25" s="84">
        <f t="shared" si="95"/>
        <v>20</v>
      </c>
      <c r="CY25" s="84"/>
      <c r="CZ25" s="84">
        <f t="shared" si="95"/>
        <v>16</v>
      </c>
      <c r="DA25" s="84"/>
      <c r="DB25" s="84">
        <f t="shared" si="95"/>
        <v>4</v>
      </c>
      <c r="DC25" s="84"/>
      <c r="DD25" s="84">
        <f t="shared" si="95"/>
        <v>10</v>
      </c>
      <c r="DE25" s="84">
        <f t="shared" si="95"/>
        <v>239620.75199999998</v>
      </c>
      <c r="DF25" s="84">
        <f t="shared" si="95"/>
        <v>8</v>
      </c>
      <c r="DG25" s="84">
        <f t="shared" si="95"/>
        <v>191696.60159999999</v>
      </c>
      <c r="DH25" s="84">
        <f t="shared" si="95"/>
        <v>2</v>
      </c>
      <c r="DI25" s="84"/>
      <c r="DJ25" s="84">
        <f t="shared" si="95"/>
        <v>0</v>
      </c>
      <c r="DK25" s="84"/>
      <c r="DL25" s="84">
        <f t="shared" si="95"/>
        <v>5</v>
      </c>
      <c r="DM25" s="84"/>
      <c r="DN25" s="84">
        <f t="shared" si="95"/>
        <v>0</v>
      </c>
      <c r="DO25" s="84">
        <f t="shared" si="95"/>
        <v>0</v>
      </c>
      <c r="DP25" s="84">
        <f t="shared" si="95"/>
        <v>0</v>
      </c>
      <c r="DQ25" s="84">
        <f t="shared" si="95"/>
        <v>0</v>
      </c>
      <c r="DR25" s="84">
        <f t="shared" si="95"/>
        <v>0</v>
      </c>
      <c r="DS25" s="84">
        <f t="shared" si="95"/>
        <v>0</v>
      </c>
      <c r="DT25" s="84">
        <f t="shared" si="95"/>
        <v>0</v>
      </c>
      <c r="DU25" s="84">
        <f t="shared" si="95"/>
        <v>0</v>
      </c>
      <c r="DV25" s="84">
        <f t="shared" si="95"/>
        <v>0</v>
      </c>
      <c r="DW25" s="84">
        <f t="shared" si="95"/>
        <v>0</v>
      </c>
      <c r="DX25" s="84">
        <f t="shared" si="95"/>
        <v>0</v>
      </c>
      <c r="DY25" s="84">
        <f t="shared" si="95"/>
        <v>0</v>
      </c>
      <c r="DZ25" s="84">
        <f t="shared" si="95"/>
        <v>0</v>
      </c>
      <c r="EA25" s="84">
        <f t="shared" si="95"/>
        <v>0</v>
      </c>
      <c r="EB25" s="84">
        <f t="shared" si="95"/>
        <v>0</v>
      </c>
      <c r="EC25" s="84">
        <f t="shared" si="95"/>
        <v>0</v>
      </c>
      <c r="ED25" s="84">
        <f t="shared" si="95"/>
        <v>0</v>
      </c>
      <c r="EE25" s="84">
        <f t="shared" si="95"/>
        <v>0</v>
      </c>
      <c r="EF25" s="84">
        <f t="shared" si="95"/>
        <v>0</v>
      </c>
      <c r="EG25" s="84">
        <f t="shared" si="95"/>
        <v>0</v>
      </c>
      <c r="EH25" s="84"/>
      <c r="EI25" s="84"/>
      <c r="EJ25" s="84">
        <f t="shared" si="95"/>
        <v>918</v>
      </c>
      <c r="EK25" s="84">
        <f t="shared" si="95"/>
        <v>14501049.1752</v>
      </c>
    </row>
    <row r="26" spans="1:141" s="2" customFormat="1" ht="21.75" customHeight="1" x14ac:dyDescent="0.25">
      <c r="A26" s="40"/>
      <c r="B26" s="40">
        <v>12</v>
      </c>
      <c r="C26" s="50" t="s">
        <v>169</v>
      </c>
      <c r="D26" s="103" t="s">
        <v>170</v>
      </c>
      <c r="E26" s="52">
        <v>16026</v>
      </c>
      <c r="F26" s="104">
        <v>0.89</v>
      </c>
      <c r="G26" s="54"/>
      <c r="H26" s="105">
        <v>1</v>
      </c>
      <c r="I26" s="106"/>
      <c r="J26" s="104">
        <v>1.4</v>
      </c>
      <c r="K26" s="104">
        <v>1.68</v>
      </c>
      <c r="L26" s="104">
        <v>2.23</v>
      </c>
      <c r="M26" s="107">
        <v>2.57</v>
      </c>
      <c r="N26" s="57">
        <v>26</v>
      </c>
      <c r="O26" s="58">
        <f>N26*$E26*$F26*$H26*$J26*O$10</f>
        <v>519178.29599999997</v>
      </c>
      <c r="P26" s="108"/>
      <c r="Q26" s="58">
        <f>P26*$E26*$F26*$H26*$J26*Q$10</f>
        <v>0</v>
      </c>
      <c r="R26" s="59"/>
      <c r="S26" s="58">
        <f>R26*$E26*$F26*$H26*$J26*S$10</f>
        <v>0</v>
      </c>
      <c r="T26" s="57"/>
      <c r="U26" s="58">
        <f>T26*$E26*$F26*$H26*$J26*U$10</f>
        <v>0</v>
      </c>
      <c r="V26" s="57"/>
      <c r="W26" s="58">
        <f>V26*$E26*$F26*$H26*$J26*W$10</f>
        <v>0</v>
      </c>
      <c r="X26" s="57"/>
      <c r="Y26" s="58">
        <f>X26*$E26*$F26*$H26*$J26*Y$10</f>
        <v>0</v>
      </c>
      <c r="Z26" s="59">
        <v>20</v>
      </c>
      <c r="AA26" s="58">
        <f>Z26*$E26*$F26*$H26*$J26*AA$10</f>
        <v>399367.92</v>
      </c>
      <c r="AB26" s="59">
        <v>14</v>
      </c>
      <c r="AC26" s="58">
        <f>AB26*$E26*$F26*$H26*$J26*AC$10</f>
        <v>279557.54399999999</v>
      </c>
      <c r="AD26" s="59"/>
      <c r="AE26" s="59"/>
      <c r="AF26" s="59">
        <v>10</v>
      </c>
      <c r="AG26" s="62">
        <f>SUM(AF26*$E26*$F26*$H26*$K26*$AG$10)</f>
        <v>239620.75199999998</v>
      </c>
      <c r="AH26" s="57">
        <v>32</v>
      </c>
      <c r="AI26" s="58">
        <f>AH26*$E26*$F26*$H26*$J26*AI$10</f>
        <v>638988.6719999999</v>
      </c>
      <c r="AJ26" s="57"/>
      <c r="AK26" s="58">
        <f>AJ26*$E26*$F26*$H26*$J26*AK$10</f>
        <v>0</v>
      </c>
      <c r="AL26" s="57"/>
      <c r="AM26" s="58">
        <f>AL26*$E26*$F26*$H26*$J26*AM$10</f>
        <v>0</v>
      </c>
      <c r="AN26" s="57"/>
      <c r="AO26" s="58">
        <f>AN26*$E26*$F26*$H26*$J26*AO$10</f>
        <v>0</v>
      </c>
      <c r="AP26" s="57">
        <v>15</v>
      </c>
      <c r="AQ26" s="58">
        <f>AP26*$E26*$F26*$H26*$J26*AQ$10</f>
        <v>299525.94</v>
      </c>
      <c r="AR26" s="57">
        <v>30</v>
      </c>
      <c r="AS26" s="58">
        <f>AR26*$E26*$F26*$H26*$J26*AS$10</f>
        <v>599051.88</v>
      </c>
      <c r="AT26" s="57">
        <v>12</v>
      </c>
      <c r="AU26" s="58">
        <f>AT26*$E26*$F26*$H26*$J26*AU$10</f>
        <v>239620.75199999998</v>
      </c>
      <c r="AV26" s="57">
        <v>234</v>
      </c>
      <c r="AW26" s="58">
        <f>AV26*$E26*$F26*$H26*$J26*AW$10</f>
        <v>4672604.6639999999</v>
      </c>
      <c r="AX26" s="57"/>
      <c r="AY26" s="58">
        <f>AX26*$E26*$F26*$H26*$J26*AY$10</f>
        <v>0</v>
      </c>
      <c r="AZ26" s="57">
        <v>78</v>
      </c>
      <c r="BA26" s="58">
        <f>AZ26*$E26*$F26*$H26*$J26*BA$10</f>
        <v>1557534.8879999998</v>
      </c>
      <c r="BB26" s="57">
        <v>41</v>
      </c>
      <c r="BC26" s="58">
        <f>BB26*$E26*$F26*$H26*$J26*BC$10</f>
        <v>818704.23599999992</v>
      </c>
      <c r="BD26" s="57">
        <v>8</v>
      </c>
      <c r="BE26" s="58">
        <f>BD26*$E26*$F26*$H26*$J26*BE$10</f>
        <v>159747.16799999998</v>
      </c>
      <c r="BF26" s="57"/>
      <c r="BG26" s="58">
        <f>BF26*$E26*$F26*$H26*$J26*BG$10</f>
        <v>0</v>
      </c>
      <c r="BH26" s="57"/>
      <c r="BI26" s="58">
        <f>BH26*$E26*$F26*$H26*$J26*BI$10</f>
        <v>0</v>
      </c>
      <c r="BJ26" s="57"/>
      <c r="BK26" s="58">
        <f>BJ26*$E26*$F26*$H26*$J26*BK$10</f>
        <v>0</v>
      </c>
      <c r="BL26" s="57"/>
      <c r="BM26" s="58">
        <f>BL26*$E26*$F26*$H26*$J26*BM$10</f>
        <v>0</v>
      </c>
      <c r="BN26" s="57">
        <v>9</v>
      </c>
      <c r="BO26" s="58">
        <f>BN26*$E26*$F26*$H26*$J26*BO$10</f>
        <v>179715.56399999998</v>
      </c>
      <c r="BP26" s="61">
        <v>10</v>
      </c>
      <c r="BQ26" s="58">
        <f>BP26*$E26*$F26*$H26*$J26*BQ$10</f>
        <v>199683.96</v>
      </c>
      <c r="BR26" s="57">
        <v>26</v>
      </c>
      <c r="BS26" s="58"/>
      <c r="BT26" s="59">
        <v>15</v>
      </c>
      <c r="BU26" s="58"/>
      <c r="BV26" s="57">
        <v>18</v>
      </c>
      <c r="BW26" s="58">
        <f>BV26*$E26*$F26*$H26*$J26*BW$10</f>
        <v>359431.12799999997</v>
      </c>
      <c r="BX26" s="57">
        <v>16</v>
      </c>
      <c r="BY26" s="58">
        <f>BX26*$E26*$F26*$H26*$J26*BY$10</f>
        <v>319494.33599999995</v>
      </c>
      <c r="BZ26" s="57">
        <v>40</v>
      </c>
      <c r="CA26" s="58"/>
      <c r="CB26" s="57">
        <v>50</v>
      </c>
      <c r="CC26" s="58"/>
      <c r="CD26" s="59">
        <v>22</v>
      </c>
      <c r="CE26" s="62">
        <f>SUM(CD26*$E26*$F26*$H26*$K26*$CE$10)</f>
        <v>527165.6544</v>
      </c>
      <c r="CF26" s="57"/>
      <c r="CG26" s="62">
        <f>SUM(CF26*$E26*$F26*$H26*$K26*$CE$10)</f>
        <v>0</v>
      </c>
      <c r="CH26" s="59">
        <v>35</v>
      </c>
      <c r="CI26" s="62">
        <f>SUM(CH26*$E26*$F26*$H26*$K26*$CE$10)</f>
        <v>838672.63199999998</v>
      </c>
      <c r="CJ26" s="59"/>
      <c r="CK26" s="62">
        <f>SUM(CJ26*$E26*$F26*$H26*$K26*$CE$10)</f>
        <v>0</v>
      </c>
      <c r="CL26" s="59"/>
      <c r="CM26" s="62">
        <f>SUM(CL26*$E26*$F26*$H26*$K26*$CE$10)</f>
        <v>0</v>
      </c>
      <c r="CN26" s="57"/>
      <c r="CO26" s="62">
        <f>SUM(CN26*$E26*$F26*$H26*$K26*$CE$10)</f>
        <v>0</v>
      </c>
      <c r="CP26" s="57">
        <v>10</v>
      </c>
      <c r="CQ26" s="62">
        <f>SUM(CP26*$E26*$F26*$H26*$K26*$CE$10)</f>
        <v>239620.75199999998</v>
      </c>
      <c r="CR26" s="59">
        <v>11</v>
      </c>
      <c r="CS26" s="62"/>
      <c r="CT26" s="57">
        <v>30</v>
      </c>
      <c r="CU26" s="62"/>
      <c r="CV26" s="57">
        <v>41</v>
      </c>
      <c r="CW26" s="62">
        <f>SUM(CV26*$E26*$F26*$H26*$K26*$CE$10)</f>
        <v>982445.08319999999</v>
      </c>
      <c r="CX26" s="57">
        <v>20</v>
      </c>
      <c r="CY26" s="62"/>
      <c r="CZ26" s="57">
        <v>16</v>
      </c>
      <c r="DA26" s="62"/>
      <c r="DB26" s="57">
        <v>4</v>
      </c>
      <c r="DC26" s="62"/>
      <c r="DD26" s="57">
        <v>10</v>
      </c>
      <c r="DE26" s="62">
        <f>SUM(DD26*$E26*$F26*$H26*$K26*$CE$10)</f>
        <v>239620.75199999998</v>
      </c>
      <c r="DF26" s="57">
        <v>8</v>
      </c>
      <c r="DG26" s="62">
        <f>SUM(DF26*$E26*$F26*$H26*$K26*$CE$10)</f>
        <v>191696.60159999999</v>
      </c>
      <c r="DH26" s="57">
        <v>2</v>
      </c>
      <c r="DI26" s="62"/>
      <c r="DJ26" s="57"/>
      <c r="DK26" s="62"/>
      <c r="DL26" s="57">
        <v>5</v>
      </c>
      <c r="DM26" s="62"/>
      <c r="DN26" s="57"/>
      <c r="DO26" s="58">
        <f>DN26*$E26*$F26*$H26*$J26*DO$10</f>
        <v>0</v>
      </c>
      <c r="DP26" s="57"/>
      <c r="DQ26" s="58">
        <f>DP26*$E26*$F26*$H26*$J26*DQ$10</f>
        <v>0</v>
      </c>
      <c r="DR26" s="57"/>
      <c r="DS26" s="59"/>
      <c r="DT26" s="57"/>
      <c r="DU26" s="59"/>
      <c r="DV26" s="57"/>
      <c r="DW26" s="58">
        <f>DV26*$E26*$F26*$H26*$J26*DW$10</f>
        <v>0</v>
      </c>
      <c r="DX26" s="57"/>
      <c r="DY26" s="58">
        <f>DX26*$E26*$F26*$H26*$J26*DY$10</f>
        <v>0</v>
      </c>
      <c r="DZ26" s="57"/>
      <c r="EA26" s="59"/>
      <c r="EB26" s="63"/>
      <c r="EC26" s="63"/>
      <c r="ED26" s="57"/>
      <c r="EE26" s="57"/>
      <c r="EF26" s="57"/>
      <c r="EG26" s="57"/>
      <c r="EH26" s="57"/>
      <c r="EI26" s="57"/>
      <c r="EJ26" s="64">
        <f>SUM(N26,P26,R26,T26,V26,X26,Z26,AB26,AD26,AF26,AH26,AJ26,AL26,AN26,AP26,AR26,AT26,AV26,AX26,AZ26,BB26,BD26,BF26,BH26,BJ26,BL26,BN26,BP26,BR26,BT26,BV26,BX26,BZ26,CB26,CD26,CF26,CH26,CJ26,CL26,CN26,CP26,CR26,CT26,CV26,CX26,CZ26,DB26,DD26,DF26,DH26,DJ26,DL26,DN26,DP26,DR26,DT26,DV26,DX26,DZ26,EB26,ED26,EF26)</f>
        <v>918</v>
      </c>
      <c r="EK26" s="64">
        <f>SUM(O26,Q26,S26,U26,W26,Y26,AA26,AC26,AE26,AG26,AI26,AK26,AM26,AO26,AQ26,AS26,AU26,AW26,AY26,BA26,BC26,BE26,BG26,BI26,BK26,BM26,BO26,BQ26,BS26,BU26,BW26,BY26,CA26,CC26,CE26,CG26,CI26,CK26,CM26,CO26,CQ26,CS26,CU26,CW26,CY26,DA26,DC26,DE26,DG26,DI26,DK26,DM26,DO26,DQ26,DS26,DU26,DW26,DY26,EA26,EC26,EE26,EG26)</f>
        <v>14501049.1752</v>
      </c>
    </row>
    <row r="27" spans="1:141" s="102" customFormat="1" ht="15" customHeight="1" x14ac:dyDescent="0.25">
      <c r="A27" s="41">
        <v>5</v>
      </c>
      <c r="B27" s="41"/>
      <c r="C27" s="40" t="s">
        <v>171</v>
      </c>
      <c r="D27" s="109" t="s">
        <v>172</v>
      </c>
      <c r="E27" s="52">
        <v>16026</v>
      </c>
      <c r="F27" s="110"/>
      <c r="G27" s="54"/>
      <c r="H27" s="44"/>
      <c r="I27" s="99"/>
      <c r="J27" s="111">
        <v>1.4</v>
      </c>
      <c r="K27" s="111">
        <v>1.68</v>
      </c>
      <c r="L27" s="111">
        <v>2.23</v>
      </c>
      <c r="M27" s="101">
        <v>2.57</v>
      </c>
      <c r="N27" s="84">
        <f t="shared" ref="N27:BY27" si="96">SUM(N28:N30)</f>
        <v>16</v>
      </c>
      <c r="O27" s="84">
        <f t="shared" si="96"/>
        <v>663219.98399999994</v>
      </c>
      <c r="P27" s="84">
        <f t="shared" si="96"/>
        <v>0</v>
      </c>
      <c r="Q27" s="84">
        <f t="shared" si="96"/>
        <v>0</v>
      </c>
      <c r="R27" s="84">
        <f t="shared" si="96"/>
        <v>0</v>
      </c>
      <c r="S27" s="84">
        <f t="shared" si="96"/>
        <v>0</v>
      </c>
      <c r="T27" s="84">
        <f t="shared" si="96"/>
        <v>0</v>
      </c>
      <c r="U27" s="84">
        <f t="shared" si="96"/>
        <v>0</v>
      </c>
      <c r="V27" s="84">
        <f t="shared" si="96"/>
        <v>0</v>
      </c>
      <c r="W27" s="84">
        <f t="shared" si="96"/>
        <v>0</v>
      </c>
      <c r="X27" s="84">
        <f t="shared" si="96"/>
        <v>0</v>
      </c>
      <c r="Y27" s="84">
        <f t="shared" si="96"/>
        <v>0</v>
      </c>
      <c r="Z27" s="84">
        <f t="shared" si="96"/>
        <v>5</v>
      </c>
      <c r="AA27" s="84">
        <f t="shared" si="96"/>
        <v>102085.62</v>
      </c>
      <c r="AB27" s="84">
        <f t="shared" si="96"/>
        <v>7</v>
      </c>
      <c r="AC27" s="84">
        <f t="shared" si="96"/>
        <v>176574.46799999999</v>
      </c>
      <c r="AD27" s="84">
        <f t="shared" si="96"/>
        <v>0</v>
      </c>
      <c r="AE27" s="84">
        <f t="shared" si="96"/>
        <v>0</v>
      </c>
      <c r="AF27" s="84">
        <f t="shared" si="96"/>
        <v>1</v>
      </c>
      <c r="AG27" s="84">
        <f t="shared" si="96"/>
        <v>64886.068800000001</v>
      </c>
      <c r="AH27" s="84">
        <f t="shared" si="96"/>
        <v>0</v>
      </c>
      <c r="AI27" s="84">
        <f t="shared" si="96"/>
        <v>0</v>
      </c>
      <c r="AJ27" s="84">
        <f t="shared" si="96"/>
        <v>0</v>
      </c>
      <c r="AK27" s="84">
        <f t="shared" si="96"/>
        <v>0</v>
      </c>
      <c r="AL27" s="84">
        <f t="shared" si="96"/>
        <v>0</v>
      </c>
      <c r="AM27" s="84">
        <f t="shared" si="96"/>
        <v>0</v>
      </c>
      <c r="AN27" s="84">
        <f t="shared" si="96"/>
        <v>0</v>
      </c>
      <c r="AO27" s="84">
        <f t="shared" si="96"/>
        <v>0</v>
      </c>
      <c r="AP27" s="84">
        <f t="shared" si="96"/>
        <v>0</v>
      </c>
      <c r="AQ27" s="84">
        <f t="shared" si="96"/>
        <v>0</v>
      </c>
      <c r="AR27" s="84">
        <f t="shared" si="96"/>
        <v>0</v>
      </c>
      <c r="AS27" s="84">
        <f t="shared" si="96"/>
        <v>0</v>
      </c>
      <c r="AT27" s="84">
        <f t="shared" si="96"/>
        <v>0</v>
      </c>
      <c r="AU27" s="84">
        <f t="shared" si="96"/>
        <v>0</v>
      </c>
      <c r="AV27" s="84">
        <f t="shared" si="96"/>
        <v>0</v>
      </c>
      <c r="AW27" s="84">
        <f t="shared" si="96"/>
        <v>0</v>
      </c>
      <c r="AX27" s="84">
        <f t="shared" si="96"/>
        <v>0</v>
      </c>
      <c r="AY27" s="84">
        <f t="shared" si="96"/>
        <v>0</v>
      </c>
      <c r="AZ27" s="84">
        <f t="shared" si="96"/>
        <v>0</v>
      </c>
      <c r="BA27" s="84">
        <f t="shared" si="96"/>
        <v>0</v>
      </c>
      <c r="BB27" s="84">
        <f t="shared" si="96"/>
        <v>0</v>
      </c>
      <c r="BC27" s="84">
        <f t="shared" si="96"/>
        <v>0</v>
      </c>
      <c r="BD27" s="84">
        <f t="shared" si="96"/>
        <v>0</v>
      </c>
      <c r="BE27" s="84">
        <f t="shared" si="96"/>
        <v>0</v>
      </c>
      <c r="BF27" s="84">
        <f t="shared" si="96"/>
        <v>0</v>
      </c>
      <c r="BG27" s="84">
        <f t="shared" si="96"/>
        <v>0</v>
      </c>
      <c r="BH27" s="84">
        <f t="shared" si="96"/>
        <v>15</v>
      </c>
      <c r="BI27" s="84">
        <f t="shared" si="96"/>
        <v>306256.86</v>
      </c>
      <c r="BJ27" s="84">
        <f t="shared" si="96"/>
        <v>0</v>
      </c>
      <c r="BK27" s="84">
        <f t="shared" si="96"/>
        <v>0</v>
      </c>
      <c r="BL27" s="84">
        <f t="shared" si="96"/>
        <v>0</v>
      </c>
      <c r="BM27" s="84">
        <f t="shared" si="96"/>
        <v>0</v>
      </c>
      <c r="BN27" s="84">
        <f t="shared" si="96"/>
        <v>0</v>
      </c>
      <c r="BO27" s="84">
        <f t="shared" si="96"/>
        <v>0</v>
      </c>
      <c r="BP27" s="84">
        <f t="shared" si="96"/>
        <v>0</v>
      </c>
      <c r="BQ27" s="84">
        <f t="shared" si="96"/>
        <v>0</v>
      </c>
      <c r="BR27" s="84">
        <f t="shared" si="96"/>
        <v>29</v>
      </c>
      <c r="BS27" s="84"/>
      <c r="BT27" s="84">
        <f t="shared" si="96"/>
        <v>0</v>
      </c>
      <c r="BU27" s="84"/>
      <c r="BV27" s="84">
        <f t="shared" si="96"/>
        <v>0</v>
      </c>
      <c r="BW27" s="84">
        <f t="shared" si="96"/>
        <v>0</v>
      </c>
      <c r="BX27" s="84">
        <f t="shared" si="96"/>
        <v>0</v>
      </c>
      <c r="BY27" s="84">
        <f t="shared" si="96"/>
        <v>0</v>
      </c>
      <c r="BZ27" s="84">
        <f t="shared" ref="BZ27:EK27" si="97">SUM(BZ28:BZ30)</f>
        <v>2</v>
      </c>
      <c r="CA27" s="84"/>
      <c r="CB27" s="84">
        <f>SUM(CB28:CB30)</f>
        <v>2</v>
      </c>
      <c r="CC27" s="84"/>
      <c r="CD27" s="84">
        <f t="shared" si="97"/>
        <v>15</v>
      </c>
      <c r="CE27" s="84">
        <f t="shared" si="97"/>
        <v>367508.23199999996</v>
      </c>
      <c r="CF27" s="84">
        <f t="shared" si="97"/>
        <v>0</v>
      </c>
      <c r="CG27" s="84">
        <f t="shared" si="97"/>
        <v>0</v>
      </c>
      <c r="CH27" s="84">
        <f t="shared" si="97"/>
        <v>0</v>
      </c>
      <c r="CI27" s="84">
        <f t="shared" si="97"/>
        <v>0</v>
      </c>
      <c r="CJ27" s="84">
        <f t="shared" si="97"/>
        <v>0</v>
      </c>
      <c r="CK27" s="84">
        <f t="shared" si="97"/>
        <v>0</v>
      </c>
      <c r="CL27" s="84">
        <f t="shared" si="97"/>
        <v>0</v>
      </c>
      <c r="CM27" s="84">
        <f t="shared" si="97"/>
        <v>0</v>
      </c>
      <c r="CN27" s="84">
        <f t="shared" si="97"/>
        <v>0</v>
      </c>
      <c r="CO27" s="84">
        <f t="shared" si="97"/>
        <v>0</v>
      </c>
      <c r="CP27" s="84">
        <f t="shared" si="97"/>
        <v>0</v>
      </c>
      <c r="CQ27" s="84">
        <f t="shared" si="97"/>
        <v>0</v>
      </c>
      <c r="CR27" s="84">
        <f t="shared" si="97"/>
        <v>0</v>
      </c>
      <c r="CS27" s="84"/>
      <c r="CT27" s="84">
        <f t="shared" si="97"/>
        <v>0</v>
      </c>
      <c r="CU27" s="84"/>
      <c r="CV27" s="84">
        <f t="shared" si="97"/>
        <v>0</v>
      </c>
      <c r="CW27" s="84">
        <f t="shared" si="97"/>
        <v>0</v>
      </c>
      <c r="CX27" s="84">
        <f t="shared" si="97"/>
        <v>15</v>
      </c>
      <c r="CY27" s="84"/>
      <c r="CZ27" s="84">
        <f t="shared" si="97"/>
        <v>0</v>
      </c>
      <c r="DA27" s="84"/>
      <c r="DB27" s="84">
        <f t="shared" si="97"/>
        <v>0</v>
      </c>
      <c r="DC27" s="84"/>
      <c r="DD27" s="84">
        <f t="shared" si="97"/>
        <v>0</v>
      </c>
      <c r="DE27" s="84">
        <f t="shared" si="97"/>
        <v>0</v>
      </c>
      <c r="DF27" s="84">
        <f t="shared" si="97"/>
        <v>0</v>
      </c>
      <c r="DG27" s="84">
        <f t="shared" si="97"/>
        <v>0</v>
      </c>
      <c r="DH27" s="84">
        <f t="shared" si="97"/>
        <v>0</v>
      </c>
      <c r="DI27" s="84"/>
      <c r="DJ27" s="84">
        <f t="shared" si="97"/>
        <v>0</v>
      </c>
      <c r="DK27" s="84"/>
      <c r="DL27" s="84">
        <f t="shared" si="97"/>
        <v>1</v>
      </c>
      <c r="DM27" s="84"/>
      <c r="DN27" s="84">
        <f t="shared" si="97"/>
        <v>0</v>
      </c>
      <c r="DO27" s="84">
        <f t="shared" si="97"/>
        <v>0</v>
      </c>
      <c r="DP27" s="84">
        <f t="shared" si="97"/>
        <v>0</v>
      </c>
      <c r="DQ27" s="84">
        <f t="shared" si="97"/>
        <v>0</v>
      </c>
      <c r="DR27" s="84">
        <f t="shared" si="97"/>
        <v>0</v>
      </c>
      <c r="DS27" s="84">
        <f t="shared" si="97"/>
        <v>0</v>
      </c>
      <c r="DT27" s="84">
        <f t="shared" si="97"/>
        <v>0</v>
      </c>
      <c r="DU27" s="84">
        <f t="shared" si="97"/>
        <v>0</v>
      </c>
      <c r="DV27" s="84">
        <f t="shared" si="97"/>
        <v>0</v>
      </c>
      <c r="DW27" s="84">
        <f t="shared" si="97"/>
        <v>0</v>
      </c>
      <c r="DX27" s="84">
        <f t="shared" si="97"/>
        <v>0</v>
      </c>
      <c r="DY27" s="84">
        <f t="shared" si="97"/>
        <v>0</v>
      </c>
      <c r="DZ27" s="84">
        <f t="shared" si="97"/>
        <v>0</v>
      </c>
      <c r="EA27" s="84">
        <f t="shared" si="97"/>
        <v>0</v>
      </c>
      <c r="EB27" s="84">
        <f t="shared" si="97"/>
        <v>0</v>
      </c>
      <c r="EC27" s="84">
        <f t="shared" si="97"/>
        <v>0</v>
      </c>
      <c r="ED27" s="84">
        <f t="shared" si="97"/>
        <v>0</v>
      </c>
      <c r="EE27" s="84">
        <f t="shared" si="97"/>
        <v>0</v>
      </c>
      <c r="EF27" s="84">
        <f t="shared" si="97"/>
        <v>0</v>
      </c>
      <c r="EG27" s="84">
        <f t="shared" si="97"/>
        <v>0</v>
      </c>
      <c r="EH27" s="84"/>
      <c r="EI27" s="84"/>
      <c r="EJ27" s="84">
        <f t="shared" si="97"/>
        <v>108</v>
      </c>
      <c r="EK27" s="84">
        <f t="shared" si="97"/>
        <v>1680531.2327999999</v>
      </c>
    </row>
    <row r="28" spans="1:141" s="2" customFormat="1" ht="15.75" customHeight="1" x14ac:dyDescent="0.25">
      <c r="A28" s="49"/>
      <c r="B28" s="85">
        <v>13</v>
      </c>
      <c r="C28" s="50" t="s">
        <v>173</v>
      </c>
      <c r="D28" s="113" t="s">
        <v>174</v>
      </c>
      <c r="E28" s="52">
        <v>16026</v>
      </c>
      <c r="F28" s="53">
        <v>0.91</v>
      </c>
      <c r="G28" s="54"/>
      <c r="H28" s="55">
        <v>1</v>
      </c>
      <c r="I28" s="114"/>
      <c r="J28" s="104">
        <v>1.4</v>
      </c>
      <c r="K28" s="104">
        <v>1.68</v>
      </c>
      <c r="L28" s="104">
        <v>2.23</v>
      </c>
      <c r="M28" s="107">
        <v>2.57</v>
      </c>
      <c r="N28" s="57">
        <v>6</v>
      </c>
      <c r="O28" s="58">
        <f t="shared" ref="O28:O30" si="98">N28*$E28*$F28*$H28*$J28*O$10</f>
        <v>122502.74400000001</v>
      </c>
      <c r="P28" s="108"/>
      <c r="Q28" s="58">
        <f t="shared" ref="Q28:Q30" si="99">P28*$E28*$F28*$H28*$J28*Q$10</f>
        <v>0</v>
      </c>
      <c r="R28" s="59">
        <v>0</v>
      </c>
      <c r="S28" s="58">
        <f t="shared" ref="S28:S30" si="100">R28*$E28*$F28*$H28*$J28*S$10</f>
        <v>0</v>
      </c>
      <c r="T28" s="57"/>
      <c r="U28" s="58">
        <f t="shared" ref="U28:U30" si="101">T28*$E28*$F28*$H28*$J28*U$10</f>
        <v>0</v>
      </c>
      <c r="V28" s="57"/>
      <c r="W28" s="58">
        <f t="shared" ref="W28:W30" si="102">V28*$E28*$F28*$H28*$J28*W$10</f>
        <v>0</v>
      </c>
      <c r="X28" s="57"/>
      <c r="Y28" s="58">
        <f t="shared" ref="Y28:Y30" si="103">X28*$E28*$F28*$H28*$J28*Y$10</f>
        <v>0</v>
      </c>
      <c r="Z28" s="59">
        <v>5</v>
      </c>
      <c r="AA28" s="58">
        <f t="shared" ref="AA28:AA30" si="104">Z28*$E28*$F28*$H28*$J28*AA$10</f>
        <v>102085.62</v>
      </c>
      <c r="AB28" s="59">
        <v>6</v>
      </c>
      <c r="AC28" s="58">
        <f t="shared" ref="AC28:AC30" si="105">AB28*$E28*$F28*$H28*$J28*AC$10</f>
        <v>122502.74400000001</v>
      </c>
      <c r="AD28" s="59"/>
      <c r="AE28" s="59"/>
      <c r="AF28" s="59">
        <v>0</v>
      </c>
      <c r="AG28" s="62">
        <f>SUM(AF28*$E28*$F28*$H28*$K28*$AG$10)</f>
        <v>0</v>
      </c>
      <c r="AH28" s="57"/>
      <c r="AI28" s="58">
        <f t="shared" ref="AI28:AI30" si="106">AH28*$E28*$F28*$H28*$J28*AI$10</f>
        <v>0</v>
      </c>
      <c r="AJ28" s="57"/>
      <c r="AK28" s="58">
        <f t="shared" ref="AK28:AK30" si="107">AJ28*$E28*$F28*$H28*$J28*AK$10</f>
        <v>0</v>
      </c>
      <c r="AL28" s="115"/>
      <c r="AM28" s="58">
        <f t="shared" ref="AM28:AM30" si="108">AL28*$E28*$F28*$H28*$J28*AM$10</f>
        <v>0</v>
      </c>
      <c r="AN28" s="57"/>
      <c r="AO28" s="58">
        <f t="shared" ref="AO28:AO30" si="109">AN28*$E28*$F28*$H28*$J28*AO$10</f>
        <v>0</v>
      </c>
      <c r="AP28" s="57"/>
      <c r="AQ28" s="58">
        <f t="shared" ref="AQ28:AQ30" si="110">AP28*$E28*$F28*$H28*$J28*AQ$10</f>
        <v>0</v>
      </c>
      <c r="AR28" s="57"/>
      <c r="AS28" s="58">
        <f t="shared" ref="AS28:AS30" si="111">AR28*$E28*$F28*$H28*$J28*AS$10</f>
        <v>0</v>
      </c>
      <c r="AT28" s="57"/>
      <c r="AU28" s="58">
        <f t="shared" ref="AU28:AU30" si="112">AT28*$E28*$F28*$H28*$J28*AU$10</f>
        <v>0</v>
      </c>
      <c r="AV28" s="57"/>
      <c r="AW28" s="58">
        <f t="shared" ref="AW28:AW30" si="113">AV28*$E28*$F28*$H28*$J28*AW$10</f>
        <v>0</v>
      </c>
      <c r="AX28" s="57"/>
      <c r="AY28" s="58">
        <f t="shared" ref="AY28:AY30" si="114">AX28*$E28*$F28*$H28*$J28*AY$10</f>
        <v>0</v>
      </c>
      <c r="AZ28" s="57"/>
      <c r="BA28" s="58">
        <f t="shared" ref="BA28:BA30" si="115">AZ28*$E28*$F28*$H28*$J28*BA$10</f>
        <v>0</v>
      </c>
      <c r="BB28" s="57"/>
      <c r="BC28" s="58">
        <f t="shared" ref="BC28:BC30" si="116">BB28*$E28*$F28*$H28*$J28*BC$10</f>
        <v>0</v>
      </c>
      <c r="BD28" s="57"/>
      <c r="BE28" s="58">
        <f t="shared" ref="BE28:BE30" si="117">BD28*$E28*$F28*$H28*$J28*BE$10</f>
        <v>0</v>
      </c>
      <c r="BF28" s="57"/>
      <c r="BG28" s="58">
        <f t="shared" ref="BG28:BG30" si="118">BF28*$E28*$F28*$H28*$J28*BG$10</f>
        <v>0</v>
      </c>
      <c r="BH28" s="57">
        <v>15</v>
      </c>
      <c r="BI28" s="58">
        <f t="shared" ref="BI28:BI30" si="119">BH28*$E28*$F28*$H28*$J28*BI$10</f>
        <v>306256.86</v>
      </c>
      <c r="BJ28" s="57"/>
      <c r="BK28" s="58">
        <f t="shared" ref="BK28:BK30" si="120">BJ28*$E28*$F28*$H28*$J28*BK$10</f>
        <v>0</v>
      </c>
      <c r="BL28" s="57"/>
      <c r="BM28" s="58">
        <f t="shared" ref="BM28:BM30" si="121">BL28*$E28*$F28*$H28*$J28*BM$10</f>
        <v>0</v>
      </c>
      <c r="BN28" s="57"/>
      <c r="BO28" s="58">
        <f t="shared" ref="BO28:BO30" si="122">BN28*$E28*$F28*$H28*$J28*BO$10</f>
        <v>0</v>
      </c>
      <c r="BP28" s="61"/>
      <c r="BQ28" s="58">
        <f t="shared" ref="BQ28:BQ30" si="123">BP28*$E28*$F28*$H28*$J28*BQ$10</f>
        <v>0</v>
      </c>
      <c r="BR28" s="57">
        <v>29</v>
      </c>
      <c r="BS28" s="58"/>
      <c r="BT28" s="59">
        <v>0</v>
      </c>
      <c r="BU28" s="58"/>
      <c r="BV28" s="57"/>
      <c r="BW28" s="58">
        <f t="shared" ref="BW28:BW30" si="124">BV28*$E28*$F28*$H28*$J28*BW$10</f>
        <v>0</v>
      </c>
      <c r="BX28" s="57"/>
      <c r="BY28" s="58">
        <f t="shared" ref="BY28:BY30" si="125">BX28*$E28*$F28*$H28*$J28*BY$10</f>
        <v>0</v>
      </c>
      <c r="BZ28" s="57">
        <v>2</v>
      </c>
      <c r="CA28" s="58"/>
      <c r="CB28" s="57">
        <v>2</v>
      </c>
      <c r="CC28" s="58"/>
      <c r="CD28" s="59">
        <v>15</v>
      </c>
      <c r="CE28" s="62">
        <f>SUM(CD28*$E28*$F28*$H28*$K28*$CE$10)</f>
        <v>367508.23199999996</v>
      </c>
      <c r="CF28" s="57"/>
      <c r="CG28" s="62">
        <f>SUM(CF28*$E28*$F28*$H28*$K28*$CE$10)</f>
        <v>0</v>
      </c>
      <c r="CH28" s="59"/>
      <c r="CI28" s="62">
        <f>SUM(CH28*$E28*$F28*$H28*$K28*$CE$10)</f>
        <v>0</v>
      </c>
      <c r="CJ28" s="59"/>
      <c r="CK28" s="62">
        <f>SUM(CJ28*$E28*$F28*$H28*$K28*$CE$10)</f>
        <v>0</v>
      </c>
      <c r="CL28" s="59"/>
      <c r="CM28" s="62">
        <f>SUM(CL28*$E28*$F28*$H28*$K28*$CE$10)</f>
        <v>0</v>
      </c>
      <c r="CN28" s="57"/>
      <c r="CO28" s="62">
        <f>SUM(CN28*$E28*$F28*$H28*$K28*$CE$10)</f>
        <v>0</v>
      </c>
      <c r="CP28" s="57"/>
      <c r="CQ28" s="62">
        <f>SUM(CP28*$E28*$F28*$H28*$K28*$CE$10)</f>
        <v>0</v>
      </c>
      <c r="CR28" s="59"/>
      <c r="CS28" s="62"/>
      <c r="CT28" s="57"/>
      <c r="CU28" s="62"/>
      <c r="CV28" s="57"/>
      <c r="CW28" s="62">
        <f>SUM(CV28*$E28*$F28*$H28*$K28*$CE$10)</f>
        <v>0</v>
      </c>
      <c r="CX28" s="57">
        <v>15</v>
      </c>
      <c r="CY28" s="62"/>
      <c r="CZ28" s="57"/>
      <c r="DA28" s="62"/>
      <c r="DB28" s="57"/>
      <c r="DC28" s="62"/>
      <c r="DD28" s="57"/>
      <c r="DE28" s="62">
        <f>SUM(DD28*$E28*$F28*$H28*$K28*$CE$10)</f>
        <v>0</v>
      </c>
      <c r="DF28" s="57"/>
      <c r="DG28" s="62">
        <f>SUM(DF28*$E28*$F28*$H28*$K28*$CE$10)</f>
        <v>0</v>
      </c>
      <c r="DH28" s="57"/>
      <c r="DI28" s="62"/>
      <c r="DJ28" s="57"/>
      <c r="DK28" s="62"/>
      <c r="DL28" s="57">
        <v>1</v>
      </c>
      <c r="DM28" s="62"/>
      <c r="DN28" s="57"/>
      <c r="DO28" s="58">
        <f t="shared" ref="DO28:DO30" si="126">DN28*$E28*$F28*$H28*$J28*DO$10</f>
        <v>0</v>
      </c>
      <c r="DP28" s="57"/>
      <c r="DQ28" s="58">
        <f t="shared" ref="DQ28:DQ30" si="127">DP28*$E28*$F28*$H28*$J28*DQ$10</f>
        <v>0</v>
      </c>
      <c r="DR28" s="57"/>
      <c r="DS28" s="59"/>
      <c r="DT28" s="57"/>
      <c r="DU28" s="59"/>
      <c r="DV28" s="57"/>
      <c r="DW28" s="58">
        <f t="shared" ref="DW28:DW30" si="128">DV28*$E28*$F28*$H28*$J28*DW$10</f>
        <v>0</v>
      </c>
      <c r="DX28" s="57"/>
      <c r="DY28" s="58">
        <f t="shared" ref="DY28:DY30" si="129">DX28*$E28*$F28*$H28*$J28*DY$10</f>
        <v>0</v>
      </c>
      <c r="DZ28" s="57"/>
      <c r="EA28" s="59"/>
      <c r="EB28" s="63"/>
      <c r="EC28" s="63"/>
      <c r="ED28" s="76"/>
      <c r="EE28" s="76"/>
      <c r="EF28" s="76"/>
      <c r="EG28" s="76"/>
      <c r="EH28" s="76"/>
      <c r="EI28" s="76"/>
      <c r="EJ28" s="64">
        <f t="shared" ref="EJ28:EK30" si="130">SUM(N28,P28,R28,T28,V28,X28,Z28,AB28,AD28,AF28,AH28,AJ28,AL28,AN28,AP28,AR28,AT28,AV28,AX28,AZ28,BB28,BD28,BF28,BH28,BJ28,BL28,BN28,BP28,BR28,BT28,BV28,BX28,BZ28,CB28,CD28,CF28,CH28,CJ28,CL28,CN28,CP28,CR28,CT28,CV28,CX28,CZ28,DB28,DD28,DF28,DH28,DJ28,DL28,DN28,DP28,DR28,DT28,DV28,DX28,DZ28,EB28,ED28,EF28)</f>
        <v>96</v>
      </c>
      <c r="EK28" s="64">
        <f t="shared" si="130"/>
        <v>1020856.2</v>
      </c>
    </row>
    <row r="29" spans="1:141" s="116" customFormat="1" ht="15.75" customHeight="1" x14ac:dyDescent="0.25">
      <c r="A29" s="49"/>
      <c r="B29" s="85">
        <v>14</v>
      </c>
      <c r="C29" s="50" t="s">
        <v>175</v>
      </c>
      <c r="D29" s="113" t="s">
        <v>176</v>
      </c>
      <c r="E29" s="52">
        <v>16026</v>
      </c>
      <c r="F29" s="53">
        <v>2.41</v>
      </c>
      <c r="G29" s="54"/>
      <c r="H29" s="55">
        <v>1</v>
      </c>
      <c r="I29" s="114"/>
      <c r="J29" s="104">
        <v>1.4</v>
      </c>
      <c r="K29" s="104">
        <v>1.68</v>
      </c>
      <c r="L29" s="104">
        <v>2.23</v>
      </c>
      <c r="M29" s="107">
        <v>2.57</v>
      </c>
      <c r="N29" s="57">
        <v>10</v>
      </c>
      <c r="O29" s="58">
        <f t="shared" si="98"/>
        <v>540717.24</v>
      </c>
      <c r="P29" s="108"/>
      <c r="Q29" s="58">
        <f t="shared" si="99"/>
        <v>0</v>
      </c>
      <c r="R29" s="59"/>
      <c r="S29" s="58">
        <f t="shared" si="100"/>
        <v>0</v>
      </c>
      <c r="T29" s="57"/>
      <c r="U29" s="58">
        <f t="shared" si="101"/>
        <v>0</v>
      </c>
      <c r="V29" s="57"/>
      <c r="W29" s="58">
        <f t="shared" si="102"/>
        <v>0</v>
      </c>
      <c r="X29" s="57"/>
      <c r="Y29" s="58">
        <f t="shared" si="103"/>
        <v>0</v>
      </c>
      <c r="Z29" s="59"/>
      <c r="AA29" s="58">
        <f t="shared" si="104"/>
        <v>0</v>
      </c>
      <c r="AB29" s="59">
        <v>1</v>
      </c>
      <c r="AC29" s="58">
        <f t="shared" si="105"/>
        <v>54071.724000000002</v>
      </c>
      <c r="AD29" s="59"/>
      <c r="AE29" s="59"/>
      <c r="AF29" s="59">
        <v>1</v>
      </c>
      <c r="AG29" s="62">
        <f>SUM(AF29*$E29*$F29*$H29*$K29*$AG$10)</f>
        <v>64886.068800000001</v>
      </c>
      <c r="AH29" s="57"/>
      <c r="AI29" s="58">
        <f t="shared" si="106"/>
        <v>0</v>
      </c>
      <c r="AJ29" s="57"/>
      <c r="AK29" s="58">
        <f t="shared" si="107"/>
        <v>0</v>
      </c>
      <c r="AL29" s="57"/>
      <c r="AM29" s="58">
        <f t="shared" si="108"/>
        <v>0</v>
      </c>
      <c r="AN29" s="57"/>
      <c r="AO29" s="58">
        <f t="shared" si="109"/>
        <v>0</v>
      </c>
      <c r="AP29" s="57"/>
      <c r="AQ29" s="58">
        <f t="shared" si="110"/>
        <v>0</v>
      </c>
      <c r="AR29" s="57"/>
      <c r="AS29" s="58">
        <f t="shared" si="111"/>
        <v>0</v>
      </c>
      <c r="AT29" s="57"/>
      <c r="AU29" s="58">
        <f t="shared" si="112"/>
        <v>0</v>
      </c>
      <c r="AV29" s="57"/>
      <c r="AW29" s="58">
        <f t="shared" si="113"/>
        <v>0</v>
      </c>
      <c r="AX29" s="57"/>
      <c r="AY29" s="58">
        <f t="shared" si="114"/>
        <v>0</v>
      </c>
      <c r="AZ29" s="57"/>
      <c r="BA29" s="58">
        <f t="shared" si="115"/>
        <v>0</v>
      </c>
      <c r="BB29" s="57"/>
      <c r="BC29" s="58">
        <f t="shared" si="116"/>
        <v>0</v>
      </c>
      <c r="BD29" s="57"/>
      <c r="BE29" s="58">
        <f t="shared" si="117"/>
        <v>0</v>
      </c>
      <c r="BF29" s="57"/>
      <c r="BG29" s="58">
        <f t="shared" si="118"/>
        <v>0</v>
      </c>
      <c r="BH29" s="57"/>
      <c r="BI29" s="58">
        <f t="shared" si="119"/>
        <v>0</v>
      </c>
      <c r="BJ29" s="57"/>
      <c r="BK29" s="58">
        <f t="shared" si="120"/>
        <v>0</v>
      </c>
      <c r="BL29" s="57"/>
      <c r="BM29" s="58">
        <f t="shared" si="121"/>
        <v>0</v>
      </c>
      <c r="BN29" s="57"/>
      <c r="BO29" s="58">
        <f t="shared" si="122"/>
        <v>0</v>
      </c>
      <c r="BP29" s="61"/>
      <c r="BQ29" s="58">
        <f t="shared" si="123"/>
        <v>0</v>
      </c>
      <c r="BR29" s="57"/>
      <c r="BS29" s="58"/>
      <c r="BT29" s="59"/>
      <c r="BU29" s="58"/>
      <c r="BV29" s="57"/>
      <c r="BW29" s="58">
        <f t="shared" si="124"/>
        <v>0</v>
      </c>
      <c r="BX29" s="57"/>
      <c r="BY29" s="58">
        <f t="shared" si="125"/>
        <v>0</v>
      </c>
      <c r="BZ29" s="57"/>
      <c r="CA29" s="58"/>
      <c r="CB29" s="57"/>
      <c r="CC29" s="58"/>
      <c r="CD29" s="59"/>
      <c r="CE29" s="62">
        <f>SUM(CD29*$E29*$F29*$H29*$K29*$CE$10)</f>
        <v>0</v>
      </c>
      <c r="CF29" s="57"/>
      <c r="CG29" s="62">
        <f>SUM(CF29*$E29*$F29*$H29*$K29*$CE$10)</f>
        <v>0</v>
      </c>
      <c r="CH29" s="59"/>
      <c r="CI29" s="62">
        <f>SUM(CH29*$E29*$F29*$H29*$K29*$CE$10)</f>
        <v>0</v>
      </c>
      <c r="CJ29" s="59"/>
      <c r="CK29" s="62">
        <f>SUM(CJ29*$E29*$F29*$H29*$K29*$CE$10)</f>
        <v>0</v>
      </c>
      <c r="CL29" s="59"/>
      <c r="CM29" s="62">
        <f>SUM(CL29*$E29*$F29*$H29*$K29*$CE$10)</f>
        <v>0</v>
      </c>
      <c r="CN29" s="57"/>
      <c r="CO29" s="62">
        <f>SUM(CN29*$E29*$F29*$H29*$K29*$CE$10)</f>
        <v>0</v>
      </c>
      <c r="CP29" s="57"/>
      <c r="CQ29" s="62">
        <f>SUM(CP29*$E29*$F29*$H29*$K29*$CE$10)</f>
        <v>0</v>
      </c>
      <c r="CR29" s="59"/>
      <c r="CS29" s="62"/>
      <c r="CT29" s="57"/>
      <c r="CU29" s="62"/>
      <c r="CV29" s="57"/>
      <c r="CW29" s="62">
        <f>SUM(CV29*$E29*$F29*$H29*$K29*$CE$10)</f>
        <v>0</v>
      </c>
      <c r="CX29" s="57"/>
      <c r="CY29" s="62"/>
      <c r="CZ29" s="57"/>
      <c r="DA29" s="62"/>
      <c r="DB29" s="57"/>
      <c r="DC29" s="62"/>
      <c r="DD29" s="57"/>
      <c r="DE29" s="62">
        <f>SUM(DD29*$E29*$F29*$H29*$K29*$CE$10)</f>
        <v>0</v>
      </c>
      <c r="DF29" s="57"/>
      <c r="DG29" s="62">
        <f>SUM(DF29*$E29*$F29*$H29*$K29*$CE$10)</f>
        <v>0</v>
      </c>
      <c r="DH29" s="57"/>
      <c r="DI29" s="62"/>
      <c r="DJ29" s="57"/>
      <c r="DK29" s="62"/>
      <c r="DL29" s="57"/>
      <c r="DM29" s="62"/>
      <c r="DN29" s="76"/>
      <c r="DO29" s="58">
        <f t="shared" si="126"/>
        <v>0</v>
      </c>
      <c r="DP29" s="57"/>
      <c r="DQ29" s="58">
        <f t="shared" si="127"/>
        <v>0</v>
      </c>
      <c r="DR29" s="57"/>
      <c r="DS29" s="59"/>
      <c r="DT29" s="57"/>
      <c r="DU29" s="59"/>
      <c r="DV29" s="57"/>
      <c r="DW29" s="58">
        <f t="shared" si="128"/>
        <v>0</v>
      </c>
      <c r="DX29" s="57"/>
      <c r="DY29" s="58">
        <f t="shared" si="129"/>
        <v>0</v>
      </c>
      <c r="DZ29" s="57"/>
      <c r="EA29" s="59"/>
      <c r="EB29" s="63"/>
      <c r="EC29" s="63"/>
      <c r="ED29" s="76"/>
      <c r="EE29" s="76"/>
      <c r="EF29" s="76"/>
      <c r="EG29" s="76"/>
      <c r="EH29" s="76"/>
      <c r="EI29" s="76"/>
      <c r="EJ29" s="64">
        <f t="shared" si="130"/>
        <v>12</v>
      </c>
      <c r="EK29" s="64">
        <f t="shared" si="130"/>
        <v>659675.03280000004</v>
      </c>
    </row>
    <row r="30" spans="1:141" s="116" customFormat="1" ht="45" customHeight="1" x14ac:dyDescent="0.25">
      <c r="A30" s="49"/>
      <c r="B30" s="85">
        <v>15</v>
      </c>
      <c r="C30" s="50" t="s">
        <v>177</v>
      </c>
      <c r="D30" s="113" t="s">
        <v>178</v>
      </c>
      <c r="E30" s="52">
        <v>16026</v>
      </c>
      <c r="F30" s="53">
        <v>3.73</v>
      </c>
      <c r="G30" s="54"/>
      <c r="H30" s="55">
        <v>1</v>
      </c>
      <c r="I30" s="114"/>
      <c r="J30" s="117">
        <v>1.4</v>
      </c>
      <c r="K30" s="117">
        <v>1.68</v>
      </c>
      <c r="L30" s="117">
        <v>2.23</v>
      </c>
      <c r="M30" s="118">
        <v>2.57</v>
      </c>
      <c r="N30" s="57"/>
      <c r="O30" s="58">
        <f t="shared" si="98"/>
        <v>0</v>
      </c>
      <c r="P30" s="108"/>
      <c r="Q30" s="58">
        <f t="shared" si="99"/>
        <v>0</v>
      </c>
      <c r="R30" s="59"/>
      <c r="S30" s="58">
        <f t="shared" si="100"/>
        <v>0</v>
      </c>
      <c r="T30" s="57"/>
      <c r="U30" s="58">
        <f t="shared" si="101"/>
        <v>0</v>
      </c>
      <c r="V30" s="57"/>
      <c r="W30" s="58">
        <f t="shared" si="102"/>
        <v>0</v>
      </c>
      <c r="X30" s="57"/>
      <c r="Y30" s="58">
        <f t="shared" si="103"/>
        <v>0</v>
      </c>
      <c r="Z30" s="59"/>
      <c r="AA30" s="58">
        <f t="shared" si="104"/>
        <v>0</v>
      </c>
      <c r="AB30" s="59"/>
      <c r="AC30" s="58">
        <f t="shared" si="105"/>
        <v>0</v>
      </c>
      <c r="AD30" s="59"/>
      <c r="AE30" s="59"/>
      <c r="AF30" s="59"/>
      <c r="AG30" s="62">
        <f>SUM(AF30*$E30*$F30*$H30*$K30*$AG$10)</f>
        <v>0</v>
      </c>
      <c r="AH30" s="57"/>
      <c r="AI30" s="58">
        <f t="shared" si="106"/>
        <v>0</v>
      </c>
      <c r="AJ30" s="57"/>
      <c r="AK30" s="58">
        <f t="shared" si="107"/>
        <v>0</v>
      </c>
      <c r="AL30" s="57"/>
      <c r="AM30" s="58">
        <f t="shared" si="108"/>
        <v>0</v>
      </c>
      <c r="AN30" s="57"/>
      <c r="AO30" s="58">
        <f t="shared" si="109"/>
        <v>0</v>
      </c>
      <c r="AP30" s="57"/>
      <c r="AQ30" s="58">
        <f t="shared" si="110"/>
        <v>0</v>
      </c>
      <c r="AR30" s="57"/>
      <c r="AS30" s="58">
        <f t="shared" si="111"/>
        <v>0</v>
      </c>
      <c r="AT30" s="57"/>
      <c r="AU30" s="58">
        <f t="shared" si="112"/>
        <v>0</v>
      </c>
      <c r="AV30" s="57"/>
      <c r="AW30" s="58">
        <f t="shared" si="113"/>
        <v>0</v>
      </c>
      <c r="AX30" s="57"/>
      <c r="AY30" s="58">
        <f t="shared" si="114"/>
        <v>0</v>
      </c>
      <c r="AZ30" s="57"/>
      <c r="BA30" s="58">
        <f t="shared" si="115"/>
        <v>0</v>
      </c>
      <c r="BB30" s="57"/>
      <c r="BC30" s="58">
        <f t="shared" si="116"/>
        <v>0</v>
      </c>
      <c r="BD30" s="57"/>
      <c r="BE30" s="58">
        <f t="shared" si="117"/>
        <v>0</v>
      </c>
      <c r="BF30" s="57"/>
      <c r="BG30" s="58">
        <f t="shared" si="118"/>
        <v>0</v>
      </c>
      <c r="BH30" s="57"/>
      <c r="BI30" s="58">
        <f t="shared" si="119"/>
        <v>0</v>
      </c>
      <c r="BJ30" s="57"/>
      <c r="BK30" s="58">
        <f t="shared" si="120"/>
        <v>0</v>
      </c>
      <c r="BL30" s="57"/>
      <c r="BM30" s="58">
        <f t="shared" si="121"/>
        <v>0</v>
      </c>
      <c r="BN30" s="57"/>
      <c r="BO30" s="58">
        <f t="shared" si="122"/>
        <v>0</v>
      </c>
      <c r="BP30" s="61"/>
      <c r="BQ30" s="58">
        <f t="shared" si="123"/>
        <v>0</v>
      </c>
      <c r="BR30" s="57"/>
      <c r="BS30" s="58"/>
      <c r="BT30" s="59"/>
      <c r="BU30" s="58"/>
      <c r="BV30" s="57"/>
      <c r="BW30" s="58">
        <f t="shared" si="124"/>
        <v>0</v>
      </c>
      <c r="BX30" s="57"/>
      <c r="BY30" s="58">
        <f t="shared" si="125"/>
        <v>0</v>
      </c>
      <c r="BZ30" s="57"/>
      <c r="CA30" s="58"/>
      <c r="CB30" s="57"/>
      <c r="CC30" s="58"/>
      <c r="CD30" s="59"/>
      <c r="CE30" s="62">
        <f>SUM(CD30*$E30*$F30*$H30*$K30*$CE$10)</f>
        <v>0</v>
      </c>
      <c r="CF30" s="57"/>
      <c r="CG30" s="62">
        <f>SUM(CF30*$E30*$F30*$H30*$K30*$CE$10)</f>
        <v>0</v>
      </c>
      <c r="CH30" s="59"/>
      <c r="CI30" s="62">
        <f>SUM(CH30*$E30*$F30*$H30*$K30*$CE$10)</f>
        <v>0</v>
      </c>
      <c r="CJ30" s="59"/>
      <c r="CK30" s="62">
        <f>SUM(CJ30*$E30*$F30*$H30*$K30*$CE$10)</f>
        <v>0</v>
      </c>
      <c r="CL30" s="59"/>
      <c r="CM30" s="62">
        <f>SUM(CL30*$E30*$F30*$H30*$K30*$CE$10)</f>
        <v>0</v>
      </c>
      <c r="CN30" s="57"/>
      <c r="CO30" s="62">
        <f>SUM(CN30*$E30*$F30*$H30*$K30*$CE$10)</f>
        <v>0</v>
      </c>
      <c r="CP30" s="57"/>
      <c r="CQ30" s="62">
        <f>SUM(CP30*$E30*$F30*$H30*$K30*$CE$10)</f>
        <v>0</v>
      </c>
      <c r="CR30" s="59"/>
      <c r="CS30" s="62"/>
      <c r="CT30" s="57"/>
      <c r="CU30" s="62"/>
      <c r="CV30" s="57"/>
      <c r="CW30" s="62">
        <f>SUM(CV30*$E30*$F30*$H30*$K30*$CE$10)</f>
        <v>0</v>
      </c>
      <c r="CX30" s="57"/>
      <c r="CY30" s="62"/>
      <c r="CZ30" s="57"/>
      <c r="DA30" s="62"/>
      <c r="DB30" s="57"/>
      <c r="DC30" s="62"/>
      <c r="DD30" s="57"/>
      <c r="DE30" s="62">
        <f>SUM(DD30*$E30*$F30*$H30*$K30*$CE$10)</f>
        <v>0</v>
      </c>
      <c r="DF30" s="57"/>
      <c r="DG30" s="62">
        <f>SUM(DF30*$E30*$F30*$H30*$K30*$CE$10)</f>
        <v>0</v>
      </c>
      <c r="DH30" s="57"/>
      <c r="DI30" s="62"/>
      <c r="DJ30" s="57"/>
      <c r="DK30" s="62"/>
      <c r="DL30" s="57"/>
      <c r="DM30" s="62"/>
      <c r="DN30" s="57"/>
      <c r="DO30" s="58">
        <f t="shared" si="126"/>
        <v>0</v>
      </c>
      <c r="DP30" s="57"/>
      <c r="DQ30" s="58">
        <f t="shared" si="127"/>
        <v>0</v>
      </c>
      <c r="DR30" s="57"/>
      <c r="DS30" s="59"/>
      <c r="DT30" s="57"/>
      <c r="DU30" s="59"/>
      <c r="DV30" s="57"/>
      <c r="DW30" s="58">
        <f t="shared" si="128"/>
        <v>0</v>
      </c>
      <c r="DX30" s="57"/>
      <c r="DY30" s="58">
        <f t="shared" si="129"/>
        <v>0</v>
      </c>
      <c r="DZ30" s="57"/>
      <c r="EA30" s="59"/>
      <c r="EB30" s="63"/>
      <c r="EC30" s="63"/>
      <c r="ED30" s="76"/>
      <c r="EE30" s="76"/>
      <c r="EF30" s="76"/>
      <c r="EG30" s="76"/>
      <c r="EH30" s="76"/>
      <c r="EI30" s="76"/>
      <c r="EJ30" s="64">
        <f t="shared" si="130"/>
        <v>0</v>
      </c>
      <c r="EK30" s="64">
        <f t="shared" si="130"/>
        <v>0</v>
      </c>
    </row>
    <row r="31" spans="1:141" s="47" customFormat="1" ht="15.75" customHeight="1" x14ac:dyDescent="0.25">
      <c r="A31" s="119">
        <v>6</v>
      </c>
      <c r="B31" s="119"/>
      <c r="C31" s="40" t="s">
        <v>179</v>
      </c>
      <c r="D31" s="109" t="s">
        <v>180</v>
      </c>
      <c r="E31" s="52">
        <v>16026</v>
      </c>
      <c r="F31" s="110"/>
      <c r="G31" s="54"/>
      <c r="H31" s="44"/>
      <c r="I31" s="99"/>
      <c r="J31" s="120"/>
      <c r="K31" s="120"/>
      <c r="L31" s="120"/>
      <c r="M31" s="101"/>
      <c r="N31" s="84">
        <f t="shared" ref="N31:BY31" si="131">SUM(N32:N35)</f>
        <v>0</v>
      </c>
      <c r="O31" s="84">
        <f t="shared" si="131"/>
        <v>0</v>
      </c>
      <c r="P31" s="84">
        <f t="shared" si="131"/>
        <v>0</v>
      </c>
      <c r="Q31" s="84">
        <f t="shared" si="131"/>
        <v>0</v>
      </c>
      <c r="R31" s="84">
        <f t="shared" si="131"/>
        <v>0</v>
      </c>
      <c r="S31" s="84">
        <f t="shared" si="131"/>
        <v>0</v>
      </c>
      <c r="T31" s="84">
        <f t="shared" si="131"/>
        <v>0</v>
      </c>
      <c r="U31" s="84">
        <f t="shared" si="131"/>
        <v>0</v>
      </c>
      <c r="V31" s="84">
        <f t="shared" si="131"/>
        <v>876</v>
      </c>
      <c r="W31" s="84">
        <f t="shared" si="131"/>
        <v>20084302.788561597</v>
      </c>
      <c r="X31" s="84">
        <f t="shared" si="131"/>
        <v>0</v>
      </c>
      <c r="Y31" s="84">
        <f t="shared" si="131"/>
        <v>0</v>
      </c>
      <c r="Z31" s="84">
        <f t="shared" si="131"/>
        <v>3</v>
      </c>
      <c r="AA31" s="84">
        <f t="shared" si="131"/>
        <v>64967.205232799992</v>
      </c>
      <c r="AB31" s="84">
        <f t="shared" si="131"/>
        <v>0</v>
      </c>
      <c r="AC31" s="84">
        <f t="shared" si="131"/>
        <v>0</v>
      </c>
      <c r="AD31" s="84">
        <f t="shared" si="131"/>
        <v>0</v>
      </c>
      <c r="AE31" s="84">
        <f t="shared" si="131"/>
        <v>0</v>
      </c>
      <c r="AF31" s="84">
        <f t="shared" si="131"/>
        <v>3</v>
      </c>
      <c r="AG31" s="84">
        <f t="shared" si="131"/>
        <v>44376.141439200001</v>
      </c>
      <c r="AH31" s="84">
        <f t="shared" si="131"/>
        <v>0</v>
      </c>
      <c r="AI31" s="84">
        <f t="shared" si="131"/>
        <v>0</v>
      </c>
      <c r="AJ31" s="84">
        <f t="shared" si="131"/>
        <v>0</v>
      </c>
      <c r="AK31" s="84">
        <f t="shared" si="131"/>
        <v>0</v>
      </c>
      <c r="AL31" s="84">
        <f t="shared" si="131"/>
        <v>0</v>
      </c>
      <c r="AM31" s="84">
        <f t="shared" si="131"/>
        <v>0</v>
      </c>
      <c r="AN31" s="84">
        <f t="shared" si="131"/>
        <v>0</v>
      </c>
      <c r="AO31" s="84">
        <f t="shared" si="131"/>
        <v>0</v>
      </c>
      <c r="AP31" s="84">
        <f t="shared" si="131"/>
        <v>0</v>
      </c>
      <c r="AQ31" s="84">
        <f t="shared" si="131"/>
        <v>0</v>
      </c>
      <c r="AR31" s="84">
        <f t="shared" si="131"/>
        <v>10</v>
      </c>
      <c r="AS31" s="84">
        <f t="shared" si="131"/>
        <v>77953.028159999987</v>
      </c>
      <c r="AT31" s="84">
        <f t="shared" si="131"/>
        <v>0</v>
      </c>
      <c r="AU31" s="84">
        <f t="shared" si="131"/>
        <v>0</v>
      </c>
      <c r="AV31" s="84">
        <f t="shared" si="131"/>
        <v>0</v>
      </c>
      <c r="AW31" s="84">
        <f t="shared" si="131"/>
        <v>0</v>
      </c>
      <c r="AX31" s="84">
        <f t="shared" si="131"/>
        <v>0</v>
      </c>
      <c r="AY31" s="84">
        <f t="shared" si="131"/>
        <v>0</v>
      </c>
      <c r="AZ31" s="84">
        <f t="shared" si="131"/>
        <v>0</v>
      </c>
      <c r="BA31" s="84">
        <f t="shared" si="131"/>
        <v>0</v>
      </c>
      <c r="BB31" s="84">
        <f t="shared" si="131"/>
        <v>0</v>
      </c>
      <c r="BC31" s="84">
        <f t="shared" si="131"/>
        <v>0</v>
      </c>
      <c r="BD31" s="84">
        <f t="shared" si="131"/>
        <v>0</v>
      </c>
      <c r="BE31" s="84">
        <f t="shared" si="131"/>
        <v>0</v>
      </c>
      <c r="BF31" s="84">
        <f t="shared" si="131"/>
        <v>0</v>
      </c>
      <c r="BG31" s="84">
        <f t="shared" si="131"/>
        <v>0</v>
      </c>
      <c r="BH31" s="84">
        <f t="shared" si="131"/>
        <v>13</v>
      </c>
      <c r="BI31" s="84">
        <f t="shared" si="131"/>
        <v>279932.10367199994</v>
      </c>
      <c r="BJ31" s="84">
        <f t="shared" si="131"/>
        <v>0</v>
      </c>
      <c r="BK31" s="84">
        <f t="shared" si="131"/>
        <v>0</v>
      </c>
      <c r="BL31" s="84">
        <f t="shared" si="131"/>
        <v>0</v>
      </c>
      <c r="BM31" s="84">
        <f t="shared" si="131"/>
        <v>0</v>
      </c>
      <c r="BN31" s="84">
        <f t="shared" si="131"/>
        <v>0</v>
      </c>
      <c r="BO31" s="84">
        <f t="shared" si="131"/>
        <v>0</v>
      </c>
      <c r="BP31" s="84">
        <f t="shared" si="131"/>
        <v>0</v>
      </c>
      <c r="BQ31" s="84">
        <f t="shared" si="131"/>
        <v>0</v>
      </c>
      <c r="BR31" s="84">
        <f t="shared" si="131"/>
        <v>3</v>
      </c>
      <c r="BS31" s="84"/>
      <c r="BT31" s="84">
        <f t="shared" si="131"/>
        <v>204</v>
      </c>
      <c r="BU31" s="84"/>
      <c r="BV31" s="84">
        <f t="shared" si="131"/>
        <v>4</v>
      </c>
      <c r="BW31" s="84">
        <f t="shared" si="131"/>
        <v>72395.019047999987</v>
      </c>
      <c r="BX31" s="84">
        <f t="shared" si="131"/>
        <v>0</v>
      </c>
      <c r="BY31" s="84">
        <f t="shared" si="131"/>
        <v>0</v>
      </c>
      <c r="BZ31" s="84">
        <f t="shared" ref="BZ31:EK31" si="132">SUM(BZ32:BZ35)</f>
        <v>55</v>
      </c>
      <c r="CA31" s="84"/>
      <c r="CB31" s="84">
        <f t="shared" si="132"/>
        <v>90</v>
      </c>
      <c r="CC31" s="84"/>
      <c r="CD31" s="84">
        <f t="shared" si="132"/>
        <v>44</v>
      </c>
      <c r="CE31" s="84">
        <f t="shared" si="132"/>
        <v>1115494.2749735999</v>
      </c>
      <c r="CF31" s="84">
        <f t="shared" si="132"/>
        <v>0</v>
      </c>
      <c r="CG31" s="84">
        <f t="shared" si="132"/>
        <v>0</v>
      </c>
      <c r="CH31" s="84">
        <f t="shared" si="132"/>
        <v>0</v>
      </c>
      <c r="CI31" s="84">
        <f t="shared" si="132"/>
        <v>0</v>
      </c>
      <c r="CJ31" s="84">
        <f t="shared" si="132"/>
        <v>0</v>
      </c>
      <c r="CK31" s="84">
        <f t="shared" si="132"/>
        <v>0</v>
      </c>
      <c r="CL31" s="84">
        <f t="shared" si="132"/>
        <v>0</v>
      </c>
      <c r="CM31" s="84">
        <f t="shared" si="132"/>
        <v>0</v>
      </c>
      <c r="CN31" s="84">
        <f t="shared" si="132"/>
        <v>0</v>
      </c>
      <c r="CO31" s="84">
        <f t="shared" si="132"/>
        <v>0</v>
      </c>
      <c r="CP31" s="84">
        <f t="shared" si="132"/>
        <v>0</v>
      </c>
      <c r="CQ31" s="84">
        <f t="shared" si="132"/>
        <v>0</v>
      </c>
      <c r="CR31" s="84">
        <f t="shared" si="132"/>
        <v>12</v>
      </c>
      <c r="CS31" s="84"/>
      <c r="CT31" s="84">
        <f t="shared" si="132"/>
        <v>0</v>
      </c>
      <c r="CU31" s="84"/>
      <c r="CV31" s="84">
        <f t="shared" si="132"/>
        <v>20</v>
      </c>
      <c r="CW31" s="84">
        <f t="shared" si="132"/>
        <v>498097.83021839999</v>
      </c>
      <c r="CX31" s="84">
        <f t="shared" si="132"/>
        <v>0</v>
      </c>
      <c r="CY31" s="84"/>
      <c r="CZ31" s="84">
        <f t="shared" si="132"/>
        <v>0</v>
      </c>
      <c r="DA31" s="84"/>
      <c r="DB31" s="84">
        <f t="shared" si="132"/>
        <v>11</v>
      </c>
      <c r="DC31" s="84"/>
      <c r="DD31" s="84">
        <f t="shared" si="132"/>
        <v>0</v>
      </c>
      <c r="DE31" s="84">
        <f t="shared" si="132"/>
        <v>0</v>
      </c>
      <c r="DF31" s="84">
        <f t="shared" si="132"/>
        <v>4</v>
      </c>
      <c r="DG31" s="84">
        <f t="shared" si="132"/>
        <v>86500.200381599992</v>
      </c>
      <c r="DH31" s="84">
        <f t="shared" si="132"/>
        <v>5</v>
      </c>
      <c r="DI31" s="84"/>
      <c r="DJ31" s="84">
        <f t="shared" si="132"/>
        <v>0</v>
      </c>
      <c r="DK31" s="84"/>
      <c r="DL31" s="84">
        <f t="shared" si="132"/>
        <v>2</v>
      </c>
      <c r="DM31" s="84"/>
      <c r="DN31" s="84">
        <f t="shared" si="132"/>
        <v>0</v>
      </c>
      <c r="DO31" s="84">
        <f t="shared" si="132"/>
        <v>0</v>
      </c>
      <c r="DP31" s="84">
        <f t="shared" si="132"/>
        <v>0</v>
      </c>
      <c r="DQ31" s="84">
        <f t="shared" si="132"/>
        <v>0</v>
      </c>
      <c r="DR31" s="84">
        <f t="shared" si="132"/>
        <v>0</v>
      </c>
      <c r="DS31" s="84">
        <f t="shared" si="132"/>
        <v>0</v>
      </c>
      <c r="DT31" s="84">
        <f t="shared" si="132"/>
        <v>0</v>
      </c>
      <c r="DU31" s="84">
        <f t="shared" si="132"/>
        <v>0</v>
      </c>
      <c r="DV31" s="84">
        <f t="shared" si="132"/>
        <v>0</v>
      </c>
      <c r="DW31" s="84">
        <f t="shared" si="132"/>
        <v>0</v>
      </c>
      <c r="DX31" s="84">
        <f t="shared" si="132"/>
        <v>0</v>
      </c>
      <c r="DY31" s="84">
        <f t="shared" si="132"/>
        <v>0</v>
      </c>
      <c r="DZ31" s="84">
        <f t="shared" si="132"/>
        <v>0</v>
      </c>
      <c r="EA31" s="84">
        <f t="shared" si="132"/>
        <v>0</v>
      </c>
      <c r="EB31" s="84">
        <f t="shared" si="132"/>
        <v>0</v>
      </c>
      <c r="EC31" s="84">
        <f t="shared" si="132"/>
        <v>0</v>
      </c>
      <c r="ED31" s="84">
        <f t="shared" si="132"/>
        <v>0</v>
      </c>
      <c r="EE31" s="84">
        <f t="shared" si="132"/>
        <v>0</v>
      </c>
      <c r="EF31" s="84">
        <f t="shared" si="132"/>
        <v>0</v>
      </c>
      <c r="EG31" s="84">
        <f t="shared" si="132"/>
        <v>0</v>
      </c>
      <c r="EH31" s="84"/>
      <c r="EI31" s="84"/>
      <c r="EJ31" s="84">
        <f t="shared" si="132"/>
        <v>1359</v>
      </c>
      <c r="EK31" s="84">
        <f t="shared" si="132"/>
        <v>22324018.591687199</v>
      </c>
    </row>
    <row r="32" spans="1:141" s="116" customFormat="1" ht="31.5" customHeight="1" x14ac:dyDescent="0.25">
      <c r="A32" s="40"/>
      <c r="B32" s="85">
        <v>16</v>
      </c>
      <c r="C32" s="49" t="s">
        <v>181</v>
      </c>
      <c r="D32" s="50" t="s">
        <v>182</v>
      </c>
      <c r="E32" s="52">
        <v>16026</v>
      </c>
      <c r="F32" s="49">
        <v>0.35</v>
      </c>
      <c r="G32" s="71">
        <v>0.97440000000000004</v>
      </c>
      <c r="H32" s="105">
        <v>1</v>
      </c>
      <c r="I32" s="106"/>
      <c r="J32" s="104">
        <v>1.4</v>
      </c>
      <c r="K32" s="104">
        <v>1.68</v>
      </c>
      <c r="L32" s="104">
        <v>2.23</v>
      </c>
      <c r="M32" s="107">
        <v>2.57</v>
      </c>
      <c r="N32" s="115"/>
      <c r="O32" s="74">
        <f t="shared" ref="O32:O35" si="133">(N32*$E32*$F32*((1-$G32)+$G32*$J32*$H32*O$10))</f>
        <v>0</v>
      </c>
      <c r="P32" s="108"/>
      <c r="Q32" s="74">
        <f t="shared" ref="Q32:Q35" si="134">(P32*$E32*$F32*((1-$G32)+$G32*$J32*$H32*Q$10))</f>
        <v>0</v>
      </c>
      <c r="R32" s="108"/>
      <c r="S32" s="74">
        <f t="shared" ref="S32:S35" si="135">(R32*$E32*$F32*((1-$G32)+$G32*$J32*$H32*S$10))</f>
        <v>0</v>
      </c>
      <c r="T32" s="115"/>
      <c r="U32" s="74">
        <f t="shared" ref="U32:U35" si="136">(T32*$E32*$F32*((1-$G32)+$G32*$J32*$H32*U$10))</f>
        <v>0</v>
      </c>
      <c r="V32" s="115">
        <v>30</v>
      </c>
      <c r="W32" s="74">
        <f t="shared" ref="W32:W35" si="137">(V32*$E32*$F32*((1-$G32)+$G32*$J32*$H32*W$10))</f>
        <v>233859.08447999999</v>
      </c>
      <c r="X32" s="115"/>
      <c r="Y32" s="74">
        <f t="shared" ref="Y32:Y35" si="138">(X32*$E32*$F32*((1-$G32)+$G32*$J32*$H32*Y$10))</f>
        <v>0</v>
      </c>
      <c r="Z32" s="108"/>
      <c r="AA32" s="74">
        <f t="shared" ref="AA32:AA35" si="139">(Z32*$E32*$F32*((1-$G32)+$G32*$J32*$H32*AA$10))</f>
        <v>0</v>
      </c>
      <c r="AB32" s="108"/>
      <c r="AC32" s="74">
        <f t="shared" ref="AC32:AC35" si="140">(AB32*$E32*$F32*((1-$G32)+$G32*$J32*$H32*AC$10))</f>
        <v>0</v>
      </c>
      <c r="AD32" s="108"/>
      <c r="AE32" s="59"/>
      <c r="AF32" s="108">
        <v>2</v>
      </c>
      <c r="AG32" s="74">
        <f>(AF32*$E32*$F32*((1-$G32)+$G32*$K32*$H32))</f>
        <v>18651.289574399998</v>
      </c>
      <c r="AH32" s="115"/>
      <c r="AI32" s="74">
        <f t="shared" ref="AI32:AI35" si="141">(AH32*$E32*$F32*((1-$G32)+$G32*$J32*$H32*AI$10))</f>
        <v>0</v>
      </c>
      <c r="AJ32" s="115"/>
      <c r="AK32" s="74">
        <f t="shared" ref="AK32:AK35" si="142">(AJ32*$E32*$F32*((1-$G32)+$G32*$J32*$H32*AK$10))</f>
        <v>0</v>
      </c>
      <c r="AL32" s="57"/>
      <c r="AM32" s="74">
        <f t="shared" ref="AM32:AM35" si="143">(AL32*$E32*$F32*((1-$G32)+$G32*$J32*$H32*AM$10))</f>
        <v>0</v>
      </c>
      <c r="AN32" s="115"/>
      <c r="AO32" s="74">
        <f t="shared" ref="AO32:AO35" si="144">(AN32*$E32*$F32*((1-$G32)+$G32*$J32*$H32*AO$10))</f>
        <v>0</v>
      </c>
      <c r="AP32" s="115"/>
      <c r="AQ32" s="74">
        <f t="shared" ref="AQ32:AQ35" si="145">(AP32*$E32*$F32*((1-$G32)+$G32*$J32*$H32*AQ$10))</f>
        <v>0</v>
      </c>
      <c r="AR32" s="115">
        <v>10</v>
      </c>
      <c r="AS32" s="74">
        <f>(AR32*$E32*$F32*((1-$G32)+$G32*$J32*$H32*AS$10))</f>
        <v>77953.028159999987</v>
      </c>
      <c r="AT32" s="115"/>
      <c r="AU32" s="74">
        <f t="shared" ref="AU32:AU35" si="146">(AT32*$E32*$F32*((1-$G32)+$G32*$J32*$H32*AU$10))</f>
        <v>0</v>
      </c>
      <c r="AV32" s="115"/>
      <c r="AW32" s="74">
        <f t="shared" ref="AW32:AW35" si="147">(AV32*$E32*$F32*((1-$G32)+$G32*$J32*$H32*AW$10))</f>
        <v>0</v>
      </c>
      <c r="AX32" s="115"/>
      <c r="AY32" s="74">
        <f t="shared" ref="AY32:AY35" si="148">(AX32*$E32*$F32*((1-$G32)+$G32*$J32*$H32*AY$10))</f>
        <v>0</v>
      </c>
      <c r="AZ32" s="115"/>
      <c r="BA32" s="74">
        <f t="shared" ref="BA32:BA35" si="149">(AZ32*$E32*$F32*((1-$G32)+$G32*$J32*$H32*BA$10))</f>
        <v>0</v>
      </c>
      <c r="BB32" s="115"/>
      <c r="BC32" s="74">
        <f t="shared" ref="BC32:BC35" si="150">(BB32*$E32*$F32*((1-$G32)+$G32*$J32*$H32*BC$10))</f>
        <v>0</v>
      </c>
      <c r="BD32" s="115"/>
      <c r="BE32" s="74">
        <f t="shared" ref="BE32:BE35" si="151">(BD32*$E32*$F32*((1-$G32)+$G32*$J32*$H32*BE$10))</f>
        <v>0</v>
      </c>
      <c r="BF32" s="115"/>
      <c r="BG32" s="74">
        <f t="shared" ref="BG32:BG35" si="152">(BF32*$E32*$F32*((1-$G32)+$G32*$J32*$H32*BG$10))</f>
        <v>0</v>
      </c>
      <c r="BH32" s="115"/>
      <c r="BI32" s="74">
        <f t="shared" ref="BI32:BI35" si="153">(BH32*$E32*$F32*((1-$G32)+$G32*$J32*$H32*BI$10))</f>
        <v>0</v>
      </c>
      <c r="BJ32" s="115"/>
      <c r="BK32" s="74">
        <f t="shared" ref="BK32:BK35" si="154">(BJ32*$E32*$F32*((1-$G32)+$G32*$J32*$H32*BK$10))</f>
        <v>0</v>
      </c>
      <c r="BL32" s="115"/>
      <c r="BM32" s="74">
        <f t="shared" ref="BM32:BM35" si="155">(BL32*$E32*$F32*((1-$G32)+$G32*$J32*$H32*BM$10))</f>
        <v>0</v>
      </c>
      <c r="BN32" s="115"/>
      <c r="BO32" s="74">
        <f t="shared" ref="BO32:BO35" si="156">(BN32*$E32*$F32*((1-$G32)+$G32*$J32*$H32*BO$10))</f>
        <v>0</v>
      </c>
      <c r="BP32" s="121"/>
      <c r="BQ32" s="74">
        <f t="shared" ref="BQ32:BQ35" si="157">(BP32*$E32*$F32*((1-$G32)+$G32*$J32*$H32*BQ$10))</f>
        <v>0</v>
      </c>
      <c r="BR32" s="115">
        <v>3</v>
      </c>
      <c r="BS32" s="74"/>
      <c r="BT32" s="108"/>
      <c r="BU32" s="74"/>
      <c r="BV32" s="57">
        <v>1</v>
      </c>
      <c r="BW32" s="74">
        <f t="shared" ref="BW32:BW35" si="158">(BV32*$E32*$F32*((1-$G32)+$G32*$J32*$H32*BW$10))</f>
        <v>7795.3028159999985</v>
      </c>
      <c r="BX32" s="115"/>
      <c r="BY32" s="74">
        <f t="shared" ref="BY32:BY35" si="159">(BX32*$E32*$F32*((1-$G32)+$G32*$J32*$H32*BY$10))</f>
        <v>0</v>
      </c>
      <c r="BZ32" s="115"/>
      <c r="CA32" s="74"/>
      <c r="CB32" s="115">
        <v>85</v>
      </c>
      <c r="CC32" s="74"/>
      <c r="CD32" s="108">
        <v>1</v>
      </c>
      <c r="CE32" s="74">
        <f t="shared" ref="CE32:CE35" si="160">(CD32*$E32*$F32*((1-$G32)+$G32*$K32*$H32))</f>
        <v>9325.644787199999</v>
      </c>
      <c r="CF32" s="115"/>
      <c r="CG32" s="74">
        <f t="shared" ref="CG32:CG35" si="161">(CF32*$E32*$F32*((1-$G32)+$G32*$K32*$H32))</f>
        <v>0</v>
      </c>
      <c r="CH32" s="108"/>
      <c r="CI32" s="74">
        <f t="shared" ref="CI32:CI35" si="162">(CH32*$E32*$F32*((1-$G32)+$G32*$K32*$H32))</f>
        <v>0</v>
      </c>
      <c r="CJ32" s="108"/>
      <c r="CK32" s="74">
        <f t="shared" ref="CK32:CK35" si="163">(CJ32*$E32*$F32*((1-$G32)+$G32*$K32*$H32))</f>
        <v>0</v>
      </c>
      <c r="CL32" s="108"/>
      <c r="CM32" s="74">
        <f t="shared" ref="CM32:CM35" si="164">(CL32*$E32*$F32*((1-$G32)+$G32*$K32*$H32))</f>
        <v>0</v>
      </c>
      <c r="CN32" s="115"/>
      <c r="CO32" s="74">
        <f t="shared" ref="CO32:CO35" si="165">(CN32*$E32*$F32*((1-$G32)+$G32*$K32*$H32))</f>
        <v>0</v>
      </c>
      <c r="CP32" s="115"/>
      <c r="CQ32" s="74">
        <f t="shared" ref="CQ32:CQ35" si="166">(CP32*$E32*$F32*((1-$G32)+$G32*$K32*$H32))</f>
        <v>0</v>
      </c>
      <c r="CR32" s="108">
        <v>12</v>
      </c>
      <c r="CS32" s="74"/>
      <c r="CT32" s="115"/>
      <c r="CU32" s="74"/>
      <c r="CV32" s="115">
        <v>1</v>
      </c>
      <c r="CW32" s="74">
        <f t="shared" ref="CW32:CW35" si="167">(CV32*$E32*$F32*((1-$G32)+$G32*$K32*$H32))</f>
        <v>9325.644787199999</v>
      </c>
      <c r="CX32" s="115"/>
      <c r="CY32" s="74"/>
      <c r="CZ32" s="115"/>
      <c r="DA32" s="74"/>
      <c r="DB32" s="115">
        <v>2</v>
      </c>
      <c r="DC32" s="74"/>
      <c r="DD32" s="115"/>
      <c r="DE32" s="74">
        <f t="shared" ref="DE32:DE35" si="168">(DD32*$E32*$F32*((1-$G32)+$G32*$K32*$H32))</f>
        <v>0</v>
      </c>
      <c r="DF32" s="115">
        <v>1</v>
      </c>
      <c r="DG32" s="74">
        <f t="shared" ref="DG32:DG35" si="169">(DF32*$E32*$F32*((1-$G32)+$G32*$K32*$H32))</f>
        <v>9325.644787199999</v>
      </c>
      <c r="DH32" s="115"/>
      <c r="DI32" s="74"/>
      <c r="DJ32" s="115"/>
      <c r="DK32" s="74"/>
      <c r="DL32" s="115">
        <v>2</v>
      </c>
      <c r="DM32" s="74"/>
      <c r="DN32" s="76"/>
      <c r="DO32" s="74">
        <f t="shared" ref="DO32:DO35" si="170">(DN32*$E32*$F32*((1-$G32)+$G32*$J32*$H32*DO$10))</f>
        <v>0</v>
      </c>
      <c r="DP32" s="57"/>
      <c r="DQ32" s="74">
        <f t="shared" ref="DQ32:DQ35" si="171">(DP32*$E32*$F32*((1-$G32)+$G32*$J32*$H32*DQ$10))</f>
        <v>0</v>
      </c>
      <c r="DR32" s="115"/>
      <c r="DS32" s="59"/>
      <c r="DT32" s="115"/>
      <c r="DU32" s="59"/>
      <c r="DV32" s="57"/>
      <c r="DW32" s="74">
        <f t="shared" ref="DW32:DW35" si="172">(DV32*$E32*$F32*((1-$G32)+$G32*$J32*$H32*DW$10))</f>
        <v>0</v>
      </c>
      <c r="DX32" s="57"/>
      <c r="DY32" s="74">
        <f t="shared" ref="DY32:DY35" si="173">(DX32*$E32*$F32*((1-$G32)+$G32*$J32*$H32*DY$10))</f>
        <v>0</v>
      </c>
      <c r="DZ32" s="57"/>
      <c r="EA32" s="59"/>
      <c r="EB32" s="63"/>
      <c r="EC32" s="74">
        <f t="shared" ref="EC32:EC35" si="174">(EB32*$E32*$F32*((1-$G32)+$G32*$J32*$H32))</f>
        <v>0</v>
      </c>
      <c r="ED32" s="76"/>
      <c r="EE32" s="76"/>
      <c r="EF32" s="76"/>
      <c r="EG32" s="74">
        <f t="shared" ref="EG32:EG35" si="175">(EF32*$E32*$F32*((1-$G32)+$G32*$H32))</f>
        <v>0</v>
      </c>
      <c r="EH32" s="76"/>
      <c r="EI32" s="76"/>
      <c r="EJ32" s="64">
        <f t="shared" ref="EJ32:EK35" si="176">SUM(N32,P32,R32,T32,V32,X32,Z32,AB32,AD32,AF32,AH32,AJ32,AL32,AN32,AP32,AR32,AT32,AV32,AX32,AZ32,BB32,BD32,BF32,BH32,BJ32,BL32,BN32,BP32,BR32,BT32,BV32,BX32,BZ32,CB32,CD32,CF32,CH32,CJ32,CL32,CN32,CP32,CR32,CT32,CV32,CX32,CZ32,DB32,DD32,DF32,DH32,DJ32,DL32,DN32,DP32,DR32,DT32,DV32,DX32,DZ32,EB32,ED32,EF32)</f>
        <v>150</v>
      </c>
      <c r="EK32" s="64">
        <f t="shared" si="176"/>
        <v>366235.63939200004</v>
      </c>
    </row>
    <row r="33" spans="1:141" s="116" customFormat="1" ht="45" x14ac:dyDescent="0.25">
      <c r="A33" s="40"/>
      <c r="B33" s="85">
        <v>17</v>
      </c>
      <c r="C33" s="49" t="s">
        <v>183</v>
      </c>
      <c r="D33" s="50" t="s">
        <v>184</v>
      </c>
      <c r="E33" s="52">
        <v>16026</v>
      </c>
      <c r="F33" s="49">
        <v>0.97</v>
      </c>
      <c r="G33" s="71">
        <v>0.96299999999999997</v>
      </c>
      <c r="H33" s="105">
        <v>1</v>
      </c>
      <c r="I33" s="106"/>
      <c r="J33" s="104">
        <v>1.4</v>
      </c>
      <c r="K33" s="104">
        <v>1.68</v>
      </c>
      <c r="L33" s="104">
        <v>2.23</v>
      </c>
      <c r="M33" s="107">
        <v>2.57</v>
      </c>
      <c r="N33" s="115"/>
      <c r="O33" s="74">
        <f t="shared" si="133"/>
        <v>0</v>
      </c>
      <c r="P33" s="108"/>
      <c r="Q33" s="74">
        <f t="shared" si="134"/>
        <v>0</v>
      </c>
      <c r="R33" s="108"/>
      <c r="S33" s="74">
        <f t="shared" si="135"/>
        <v>0</v>
      </c>
      <c r="T33" s="115"/>
      <c r="U33" s="74">
        <f t="shared" si="136"/>
        <v>0</v>
      </c>
      <c r="V33" s="115">
        <v>10</v>
      </c>
      <c r="W33" s="74">
        <f t="shared" si="137"/>
        <v>215332.38743999993</v>
      </c>
      <c r="X33" s="115"/>
      <c r="Y33" s="74">
        <f t="shared" si="138"/>
        <v>0</v>
      </c>
      <c r="Z33" s="108"/>
      <c r="AA33" s="74">
        <f t="shared" si="139"/>
        <v>0</v>
      </c>
      <c r="AB33" s="108"/>
      <c r="AC33" s="74">
        <f t="shared" si="140"/>
        <v>0</v>
      </c>
      <c r="AD33" s="108"/>
      <c r="AE33" s="59"/>
      <c r="AF33" s="108">
        <v>1</v>
      </c>
      <c r="AG33" s="74">
        <f t="shared" ref="AG33:AG35" si="177">(AF33*$E33*$F33*((1-$G33)+$G33*$K33*$H33))</f>
        <v>25724.851864799999</v>
      </c>
      <c r="AH33" s="115"/>
      <c r="AI33" s="74">
        <f t="shared" si="141"/>
        <v>0</v>
      </c>
      <c r="AJ33" s="115"/>
      <c r="AK33" s="74">
        <f t="shared" si="142"/>
        <v>0</v>
      </c>
      <c r="AL33" s="76"/>
      <c r="AM33" s="74">
        <f t="shared" si="143"/>
        <v>0</v>
      </c>
      <c r="AN33" s="115"/>
      <c r="AO33" s="74">
        <f t="shared" si="144"/>
        <v>0</v>
      </c>
      <c r="AP33" s="115"/>
      <c r="AQ33" s="74">
        <f t="shared" si="145"/>
        <v>0</v>
      </c>
      <c r="AR33" s="115"/>
      <c r="AS33" s="74">
        <f t="shared" ref="AS33:AS35" si="178">(AR33*$E33*$F33*((1-$G33)+$G33*$J33*$H33*AS$10))</f>
        <v>0</v>
      </c>
      <c r="AT33" s="115"/>
      <c r="AU33" s="74">
        <f t="shared" si="146"/>
        <v>0</v>
      </c>
      <c r="AV33" s="115"/>
      <c r="AW33" s="74">
        <f t="shared" si="147"/>
        <v>0</v>
      </c>
      <c r="AX33" s="115"/>
      <c r="AY33" s="74">
        <f t="shared" si="148"/>
        <v>0</v>
      </c>
      <c r="AZ33" s="115"/>
      <c r="BA33" s="74">
        <f t="shared" si="149"/>
        <v>0</v>
      </c>
      <c r="BB33" s="115"/>
      <c r="BC33" s="74">
        <f t="shared" si="150"/>
        <v>0</v>
      </c>
      <c r="BD33" s="115"/>
      <c r="BE33" s="74">
        <f t="shared" si="151"/>
        <v>0</v>
      </c>
      <c r="BF33" s="115"/>
      <c r="BG33" s="74">
        <f t="shared" si="152"/>
        <v>0</v>
      </c>
      <c r="BH33" s="115">
        <v>13</v>
      </c>
      <c r="BI33" s="74">
        <f t="shared" si="153"/>
        <v>279932.10367199994</v>
      </c>
      <c r="BJ33" s="115"/>
      <c r="BK33" s="74">
        <f t="shared" si="154"/>
        <v>0</v>
      </c>
      <c r="BL33" s="115"/>
      <c r="BM33" s="74">
        <f t="shared" si="155"/>
        <v>0</v>
      </c>
      <c r="BN33" s="115"/>
      <c r="BO33" s="74">
        <f t="shared" si="156"/>
        <v>0</v>
      </c>
      <c r="BP33" s="121"/>
      <c r="BQ33" s="74">
        <f t="shared" si="157"/>
        <v>0</v>
      </c>
      <c r="BR33" s="115"/>
      <c r="BS33" s="74"/>
      <c r="BT33" s="108">
        <v>204</v>
      </c>
      <c r="BU33" s="74"/>
      <c r="BV33" s="57">
        <v>3</v>
      </c>
      <c r="BW33" s="74">
        <f t="shared" si="158"/>
        <v>64599.716231999984</v>
      </c>
      <c r="BX33" s="115"/>
      <c r="BY33" s="74">
        <f t="shared" si="159"/>
        <v>0</v>
      </c>
      <c r="BZ33" s="115">
        <v>55</v>
      </c>
      <c r="CA33" s="74"/>
      <c r="CB33" s="115">
        <v>5</v>
      </c>
      <c r="CC33" s="74"/>
      <c r="CD33" s="108">
        <v>43</v>
      </c>
      <c r="CE33" s="74">
        <f t="shared" si="160"/>
        <v>1106168.6301863999</v>
      </c>
      <c r="CF33" s="115"/>
      <c r="CG33" s="74">
        <f t="shared" si="161"/>
        <v>0</v>
      </c>
      <c r="CH33" s="108"/>
      <c r="CI33" s="74">
        <f t="shared" si="162"/>
        <v>0</v>
      </c>
      <c r="CJ33" s="108"/>
      <c r="CK33" s="74">
        <f t="shared" si="163"/>
        <v>0</v>
      </c>
      <c r="CL33" s="108"/>
      <c r="CM33" s="74">
        <f t="shared" si="164"/>
        <v>0</v>
      </c>
      <c r="CN33" s="115"/>
      <c r="CO33" s="74">
        <f t="shared" si="165"/>
        <v>0</v>
      </c>
      <c r="CP33" s="115"/>
      <c r="CQ33" s="74">
        <f t="shared" si="166"/>
        <v>0</v>
      </c>
      <c r="CR33" s="108"/>
      <c r="CS33" s="74"/>
      <c r="CT33" s="115"/>
      <c r="CU33" s="74"/>
      <c r="CV33" s="115">
        <v>19</v>
      </c>
      <c r="CW33" s="74">
        <f t="shared" si="167"/>
        <v>488772.18543120002</v>
      </c>
      <c r="CX33" s="115"/>
      <c r="CY33" s="74"/>
      <c r="CZ33" s="115"/>
      <c r="DA33" s="74"/>
      <c r="DB33" s="115">
        <v>9</v>
      </c>
      <c r="DC33" s="74"/>
      <c r="DD33" s="115"/>
      <c r="DE33" s="74">
        <f t="shared" si="168"/>
        <v>0</v>
      </c>
      <c r="DF33" s="115">
        <v>3</v>
      </c>
      <c r="DG33" s="74">
        <f t="shared" si="169"/>
        <v>77174.555594399993</v>
      </c>
      <c r="DH33" s="115">
        <v>5</v>
      </c>
      <c r="DI33" s="74"/>
      <c r="DJ33" s="115"/>
      <c r="DK33" s="74"/>
      <c r="DL33" s="115"/>
      <c r="DM33" s="74"/>
      <c r="DN33" s="76"/>
      <c r="DO33" s="74">
        <f t="shared" si="170"/>
        <v>0</v>
      </c>
      <c r="DP33" s="57"/>
      <c r="DQ33" s="74">
        <f t="shared" si="171"/>
        <v>0</v>
      </c>
      <c r="DR33" s="115"/>
      <c r="DS33" s="59"/>
      <c r="DT33" s="115"/>
      <c r="DU33" s="59"/>
      <c r="DV33" s="57"/>
      <c r="DW33" s="74">
        <f t="shared" si="172"/>
        <v>0</v>
      </c>
      <c r="DX33" s="57"/>
      <c r="DY33" s="74">
        <f t="shared" si="173"/>
        <v>0</v>
      </c>
      <c r="DZ33" s="57"/>
      <c r="EA33" s="59"/>
      <c r="EB33" s="63"/>
      <c r="EC33" s="74">
        <f t="shared" si="174"/>
        <v>0</v>
      </c>
      <c r="ED33" s="76"/>
      <c r="EE33" s="76"/>
      <c r="EF33" s="76"/>
      <c r="EG33" s="74">
        <f t="shared" si="175"/>
        <v>0</v>
      </c>
      <c r="EH33" s="76"/>
      <c r="EI33" s="76"/>
      <c r="EJ33" s="64">
        <f t="shared" si="176"/>
        <v>370</v>
      </c>
      <c r="EK33" s="64">
        <f t="shared" si="176"/>
        <v>2257704.4304207996</v>
      </c>
    </row>
    <row r="34" spans="1:141" s="116" customFormat="1" ht="31.5" customHeight="1" x14ac:dyDescent="0.25">
      <c r="A34" s="40"/>
      <c r="B34" s="85">
        <v>18</v>
      </c>
      <c r="C34" s="49" t="s">
        <v>185</v>
      </c>
      <c r="D34" s="50" t="s">
        <v>186</v>
      </c>
      <c r="E34" s="52">
        <v>16026</v>
      </c>
      <c r="F34" s="49">
        <v>0.97</v>
      </c>
      <c r="G34" s="71">
        <v>0.98270000000000002</v>
      </c>
      <c r="H34" s="105">
        <v>1</v>
      </c>
      <c r="I34" s="106"/>
      <c r="J34" s="104">
        <v>1.4</v>
      </c>
      <c r="K34" s="104">
        <v>1.68</v>
      </c>
      <c r="L34" s="104">
        <v>2.23</v>
      </c>
      <c r="M34" s="107">
        <v>2.57</v>
      </c>
      <c r="N34" s="115"/>
      <c r="O34" s="74">
        <f t="shared" si="133"/>
        <v>0</v>
      </c>
      <c r="P34" s="108"/>
      <c r="Q34" s="74">
        <f t="shared" si="134"/>
        <v>0</v>
      </c>
      <c r="R34" s="108"/>
      <c r="S34" s="74">
        <f t="shared" si="135"/>
        <v>0</v>
      </c>
      <c r="T34" s="115"/>
      <c r="U34" s="74">
        <f t="shared" si="136"/>
        <v>0</v>
      </c>
      <c r="V34" s="115">
        <v>766</v>
      </c>
      <c r="W34" s="74">
        <f t="shared" si="137"/>
        <v>16588293.069441598</v>
      </c>
      <c r="X34" s="115"/>
      <c r="Y34" s="74">
        <f t="shared" si="138"/>
        <v>0</v>
      </c>
      <c r="Z34" s="108">
        <v>3</v>
      </c>
      <c r="AA34" s="74">
        <f t="shared" si="139"/>
        <v>64967.205232799992</v>
      </c>
      <c r="AB34" s="108"/>
      <c r="AC34" s="74">
        <f t="shared" si="140"/>
        <v>0</v>
      </c>
      <c r="AD34" s="108"/>
      <c r="AE34" s="59"/>
      <c r="AF34" s="108"/>
      <c r="AG34" s="74">
        <f t="shared" si="177"/>
        <v>0</v>
      </c>
      <c r="AH34" s="115"/>
      <c r="AI34" s="74">
        <f t="shared" si="141"/>
        <v>0</v>
      </c>
      <c r="AJ34" s="115"/>
      <c r="AK34" s="74">
        <f t="shared" si="142"/>
        <v>0</v>
      </c>
      <c r="AL34" s="76"/>
      <c r="AM34" s="74">
        <f t="shared" si="143"/>
        <v>0</v>
      </c>
      <c r="AN34" s="115"/>
      <c r="AO34" s="74">
        <f t="shared" si="144"/>
        <v>0</v>
      </c>
      <c r="AP34" s="115"/>
      <c r="AQ34" s="74">
        <f t="shared" si="145"/>
        <v>0</v>
      </c>
      <c r="AR34" s="115"/>
      <c r="AS34" s="74">
        <f t="shared" si="178"/>
        <v>0</v>
      </c>
      <c r="AT34" s="115"/>
      <c r="AU34" s="74">
        <f t="shared" si="146"/>
        <v>0</v>
      </c>
      <c r="AV34" s="115"/>
      <c r="AW34" s="74">
        <f t="shared" si="147"/>
        <v>0</v>
      </c>
      <c r="AX34" s="115"/>
      <c r="AY34" s="74">
        <f t="shared" si="148"/>
        <v>0</v>
      </c>
      <c r="AZ34" s="115"/>
      <c r="BA34" s="74">
        <f t="shared" si="149"/>
        <v>0</v>
      </c>
      <c r="BB34" s="115"/>
      <c r="BC34" s="74">
        <f t="shared" si="150"/>
        <v>0</v>
      </c>
      <c r="BD34" s="115"/>
      <c r="BE34" s="74">
        <f t="shared" si="151"/>
        <v>0</v>
      </c>
      <c r="BF34" s="115"/>
      <c r="BG34" s="74">
        <f t="shared" si="152"/>
        <v>0</v>
      </c>
      <c r="BH34" s="115"/>
      <c r="BI34" s="74">
        <f t="shared" si="153"/>
        <v>0</v>
      </c>
      <c r="BJ34" s="115"/>
      <c r="BK34" s="74">
        <f t="shared" si="154"/>
        <v>0</v>
      </c>
      <c r="BL34" s="115"/>
      <c r="BM34" s="74">
        <f t="shared" si="155"/>
        <v>0</v>
      </c>
      <c r="BN34" s="115"/>
      <c r="BO34" s="74">
        <f t="shared" si="156"/>
        <v>0</v>
      </c>
      <c r="BP34" s="121"/>
      <c r="BQ34" s="74">
        <f t="shared" si="157"/>
        <v>0</v>
      </c>
      <c r="BR34" s="115"/>
      <c r="BS34" s="74"/>
      <c r="BT34" s="108"/>
      <c r="BU34" s="74"/>
      <c r="BV34" s="57"/>
      <c r="BW34" s="74">
        <f t="shared" si="158"/>
        <v>0</v>
      </c>
      <c r="BX34" s="115"/>
      <c r="BY34" s="74">
        <f t="shared" si="159"/>
        <v>0</v>
      </c>
      <c r="BZ34" s="115"/>
      <c r="CA34" s="74"/>
      <c r="CB34" s="115"/>
      <c r="CC34" s="74"/>
      <c r="CD34" s="108"/>
      <c r="CE34" s="74">
        <f t="shared" si="160"/>
        <v>0</v>
      </c>
      <c r="CF34" s="115"/>
      <c r="CG34" s="74">
        <f t="shared" si="161"/>
        <v>0</v>
      </c>
      <c r="CH34" s="108"/>
      <c r="CI34" s="74">
        <f t="shared" si="162"/>
        <v>0</v>
      </c>
      <c r="CJ34" s="108"/>
      <c r="CK34" s="74">
        <f t="shared" si="163"/>
        <v>0</v>
      </c>
      <c r="CL34" s="108"/>
      <c r="CM34" s="74">
        <f t="shared" si="164"/>
        <v>0</v>
      </c>
      <c r="CN34" s="115"/>
      <c r="CO34" s="74">
        <f t="shared" si="165"/>
        <v>0</v>
      </c>
      <c r="CP34" s="115"/>
      <c r="CQ34" s="74">
        <f t="shared" si="166"/>
        <v>0</v>
      </c>
      <c r="CR34" s="108"/>
      <c r="CS34" s="74"/>
      <c r="CT34" s="115"/>
      <c r="CU34" s="74"/>
      <c r="CV34" s="115"/>
      <c r="CW34" s="74">
        <f t="shared" si="167"/>
        <v>0</v>
      </c>
      <c r="CX34" s="115"/>
      <c r="CY34" s="74"/>
      <c r="CZ34" s="115"/>
      <c r="DA34" s="74"/>
      <c r="DB34" s="115"/>
      <c r="DC34" s="74"/>
      <c r="DD34" s="115"/>
      <c r="DE34" s="74">
        <f t="shared" si="168"/>
        <v>0</v>
      </c>
      <c r="DF34" s="115"/>
      <c r="DG34" s="74">
        <f t="shared" si="169"/>
        <v>0</v>
      </c>
      <c r="DH34" s="115"/>
      <c r="DI34" s="74"/>
      <c r="DJ34" s="115"/>
      <c r="DK34" s="74"/>
      <c r="DL34" s="115"/>
      <c r="DM34" s="74"/>
      <c r="DN34" s="76"/>
      <c r="DO34" s="74">
        <f t="shared" si="170"/>
        <v>0</v>
      </c>
      <c r="DP34" s="57"/>
      <c r="DQ34" s="74">
        <f t="shared" si="171"/>
        <v>0</v>
      </c>
      <c r="DR34" s="115"/>
      <c r="DS34" s="59"/>
      <c r="DT34" s="115"/>
      <c r="DU34" s="59"/>
      <c r="DV34" s="57"/>
      <c r="DW34" s="74">
        <f t="shared" si="172"/>
        <v>0</v>
      </c>
      <c r="DX34" s="57"/>
      <c r="DY34" s="74">
        <f t="shared" si="173"/>
        <v>0</v>
      </c>
      <c r="DZ34" s="57"/>
      <c r="EA34" s="59"/>
      <c r="EB34" s="63"/>
      <c r="EC34" s="74">
        <f t="shared" si="174"/>
        <v>0</v>
      </c>
      <c r="ED34" s="76"/>
      <c r="EE34" s="76"/>
      <c r="EF34" s="76"/>
      <c r="EG34" s="74">
        <f t="shared" si="175"/>
        <v>0</v>
      </c>
      <c r="EH34" s="76"/>
      <c r="EI34" s="76"/>
      <c r="EJ34" s="64">
        <f t="shared" si="176"/>
        <v>769</v>
      </c>
      <c r="EK34" s="64">
        <f t="shared" si="176"/>
        <v>16653260.274674399</v>
      </c>
    </row>
    <row r="35" spans="1:141" s="116" customFormat="1" ht="31.5" customHeight="1" x14ac:dyDescent="0.25">
      <c r="A35" s="40"/>
      <c r="B35" s="85">
        <v>19</v>
      </c>
      <c r="C35" s="49" t="s">
        <v>187</v>
      </c>
      <c r="D35" s="50" t="s">
        <v>188</v>
      </c>
      <c r="E35" s="52">
        <v>16026</v>
      </c>
      <c r="F35" s="49">
        <v>1.95</v>
      </c>
      <c r="G35" s="71">
        <v>0.98199999999999998</v>
      </c>
      <c r="H35" s="105">
        <v>1</v>
      </c>
      <c r="I35" s="106"/>
      <c r="J35" s="104">
        <v>1.4</v>
      </c>
      <c r="K35" s="104">
        <v>1.68</v>
      </c>
      <c r="L35" s="104">
        <v>2.23</v>
      </c>
      <c r="M35" s="107">
        <v>2.57</v>
      </c>
      <c r="N35" s="115"/>
      <c r="O35" s="74">
        <f t="shared" si="133"/>
        <v>0</v>
      </c>
      <c r="P35" s="108"/>
      <c r="Q35" s="74">
        <f t="shared" si="134"/>
        <v>0</v>
      </c>
      <c r="R35" s="108"/>
      <c r="S35" s="74">
        <f t="shared" si="135"/>
        <v>0</v>
      </c>
      <c r="T35" s="115"/>
      <c r="U35" s="74">
        <f t="shared" si="136"/>
        <v>0</v>
      </c>
      <c r="V35" s="115">
        <v>70</v>
      </c>
      <c r="W35" s="74">
        <f t="shared" si="137"/>
        <v>3046818.2471999996</v>
      </c>
      <c r="X35" s="115"/>
      <c r="Y35" s="74">
        <f t="shared" si="138"/>
        <v>0</v>
      </c>
      <c r="Z35" s="108"/>
      <c r="AA35" s="74">
        <f t="shared" si="139"/>
        <v>0</v>
      </c>
      <c r="AB35" s="108"/>
      <c r="AC35" s="74">
        <f t="shared" si="140"/>
        <v>0</v>
      </c>
      <c r="AD35" s="108"/>
      <c r="AE35" s="59"/>
      <c r="AF35" s="108"/>
      <c r="AG35" s="74">
        <f t="shared" si="177"/>
        <v>0</v>
      </c>
      <c r="AH35" s="115"/>
      <c r="AI35" s="74">
        <f t="shared" si="141"/>
        <v>0</v>
      </c>
      <c r="AJ35" s="115"/>
      <c r="AK35" s="74">
        <f t="shared" si="142"/>
        <v>0</v>
      </c>
      <c r="AL35" s="76"/>
      <c r="AM35" s="74">
        <f t="shared" si="143"/>
        <v>0</v>
      </c>
      <c r="AN35" s="115"/>
      <c r="AO35" s="74">
        <f t="shared" si="144"/>
        <v>0</v>
      </c>
      <c r="AP35" s="115"/>
      <c r="AQ35" s="74">
        <f t="shared" si="145"/>
        <v>0</v>
      </c>
      <c r="AR35" s="115"/>
      <c r="AS35" s="74">
        <f t="shared" si="178"/>
        <v>0</v>
      </c>
      <c r="AT35" s="115"/>
      <c r="AU35" s="74">
        <f t="shared" si="146"/>
        <v>0</v>
      </c>
      <c r="AV35" s="115"/>
      <c r="AW35" s="74">
        <f t="shared" si="147"/>
        <v>0</v>
      </c>
      <c r="AX35" s="115"/>
      <c r="AY35" s="74">
        <f t="shared" si="148"/>
        <v>0</v>
      </c>
      <c r="AZ35" s="115"/>
      <c r="BA35" s="74">
        <f t="shared" si="149"/>
        <v>0</v>
      </c>
      <c r="BB35" s="115"/>
      <c r="BC35" s="74">
        <f t="shared" si="150"/>
        <v>0</v>
      </c>
      <c r="BD35" s="115"/>
      <c r="BE35" s="74">
        <f t="shared" si="151"/>
        <v>0</v>
      </c>
      <c r="BF35" s="115"/>
      <c r="BG35" s="74">
        <f t="shared" si="152"/>
        <v>0</v>
      </c>
      <c r="BH35" s="115"/>
      <c r="BI35" s="74">
        <f t="shared" si="153"/>
        <v>0</v>
      </c>
      <c r="BJ35" s="115"/>
      <c r="BK35" s="74">
        <f t="shared" si="154"/>
        <v>0</v>
      </c>
      <c r="BL35" s="115"/>
      <c r="BM35" s="74">
        <f t="shared" si="155"/>
        <v>0</v>
      </c>
      <c r="BN35" s="115"/>
      <c r="BO35" s="74">
        <f t="shared" si="156"/>
        <v>0</v>
      </c>
      <c r="BP35" s="121"/>
      <c r="BQ35" s="74">
        <f t="shared" si="157"/>
        <v>0</v>
      </c>
      <c r="BR35" s="115"/>
      <c r="BS35" s="74"/>
      <c r="BT35" s="108"/>
      <c r="BU35" s="74"/>
      <c r="BV35" s="57"/>
      <c r="BW35" s="74">
        <f t="shared" si="158"/>
        <v>0</v>
      </c>
      <c r="BX35" s="115"/>
      <c r="BY35" s="74">
        <f t="shared" si="159"/>
        <v>0</v>
      </c>
      <c r="BZ35" s="115"/>
      <c r="CA35" s="74"/>
      <c r="CB35" s="115"/>
      <c r="CC35" s="74"/>
      <c r="CD35" s="108"/>
      <c r="CE35" s="74">
        <f t="shared" si="160"/>
        <v>0</v>
      </c>
      <c r="CF35" s="115"/>
      <c r="CG35" s="74">
        <f t="shared" si="161"/>
        <v>0</v>
      </c>
      <c r="CH35" s="108"/>
      <c r="CI35" s="74">
        <f t="shared" si="162"/>
        <v>0</v>
      </c>
      <c r="CJ35" s="108"/>
      <c r="CK35" s="74">
        <f t="shared" si="163"/>
        <v>0</v>
      </c>
      <c r="CL35" s="108"/>
      <c r="CM35" s="74">
        <f t="shared" si="164"/>
        <v>0</v>
      </c>
      <c r="CN35" s="115"/>
      <c r="CO35" s="74">
        <f t="shared" si="165"/>
        <v>0</v>
      </c>
      <c r="CP35" s="115"/>
      <c r="CQ35" s="74">
        <f t="shared" si="166"/>
        <v>0</v>
      </c>
      <c r="CR35" s="108"/>
      <c r="CS35" s="74"/>
      <c r="CT35" s="115"/>
      <c r="CU35" s="74"/>
      <c r="CV35" s="115"/>
      <c r="CW35" s="74">
        <f t="shared" si="167"/>
        <v>0</v>
      </c>
      <c r="CX35" s="115"/>
      <c r="CY35" s="74"/>
      <c r="CZ35" s="115"/>
      <c r="DA35" s="74"/>
      <c r="DB35" s="115"/>
      <c r="DC35" s="74"/>
      <c r="DD35" s="115"/>
      <c r="DE35" s="74">
        <f t="shared" si="168"/>
        <v>0</v>
      </c>
      <c r="DF35" s="115"/>
      <c r="DG35" s="74">
        <f t="shared" si="169"/>
        <v>0</v>
      </c>
      <c r="DH35" s="115"/>
      <c r="DI35" s="74"/>
      <c r="DJ35" s="115"/>
      <c r="DK35" s="74"/>
      <c r="DL35" s="115"/>
      <c r="DM35" s="74"/>
      <c r="DN35" s="76"/>
      <c r="DO35" s="74">
        <f t="shared" si="170"/>
        <v>0</v>
      </c>
      <c r="DP35" s="57"/>
      <c r="DQ35" s="74">
        <f t="shared" si="171"/>
        <v>0</v>
      </c>
      <c r="DR35" s="115"/>
      <c r="DS35" s="59"/>
      <c r="DT35" s="115"/>
      <c r="DU35" s="59"/>
      <c r="DV35" s="57"/>
      <c r="DW35" s="74">
        <f t="shared" si="172"/>
        <v>0</v>
      </c>
      <c r="DX35" s="57"/>
      <c r="DY35" s="74">
        <f t="shared" si="173"/>
        <v>0</v>
      </c>
      <c r="DZ35" s="57"/>
      <c r="EA35" s="59"/>
      <c r="EB35" s="63"/>
      <c r="EC35" s="74">
        <f t="shared" si="174"/>
        <v>0</v>
      </c>
      <c r="ED35" s="76"/>
      <c r="EE35" s="76"/>
      <c r="EF35" s="76"/>
      <c r="EG35" s="74">
        <f t="shared" si="175"/>
        <v>0</v>
      </c>
      <c r="EH35" s="76"/>
      <c r="EI35" s="76"/>
      <c r="EJ35" s="64">
        <f t="shared" si="176"/>
        <v>70</v>
      </c>
      <c r="EK35" s="64">
        <f t="shared" si="176"/>
        <v>3046818.2471999996</v>
      </c>
    </row>
    <row r="36" spans="1:141" s="47" customFormat="1" ht="15" customHeight="1" x14ac:dyDescent="0.25">
      <c r="A36" s="119">
        <v>7</v>
      </c>
      <c r="B36" s="119"/>
      <c r="C36" s="40" t="s">
        <v>189</v>
      </c>
      <c r="D36" s="109" t="s">
        <v>190</v>
      </c>
      <c r="E36" s="52">
        <v>16026</v>
      </c>
      <c r="F36" s="110"/>
      <c r="G36" s="54"/>
      <c r="H36" s="44"/>
      <c r="I36" s="99"/>
      <c r="J36" s="120"/>
      <c r="K36" s="120"/>
      <c r="L36" s="120"/>
      <c r="M36" s="101"/>
      <c r="N36" s="84">
        <f t="shared" ref="N36:BY36" si="179">N37</f>
        <v>0</v>
      </c>
      <c r="O36" s="84">
        <f t="shared" si="179"/>
        <v>0</v>
      </c>
      <c r="P36" s="84">
        <f t="shared" si="179"/>
        <v>0</v>
      </c>
      <c r="Q36" s="84">
        <f t="shared" si="179"/>
        <v>0</v>
      </c>
      <c r="R36" s="84">
        <f t="shared" si="179"/>
        <v>0</v>
      </c>
      <c r="S36" s="84">
        <f t="shared" si="179"/>
        <v>0</v>
      </c>
      <c r="T36" s="84">
        <f t="shared" si="179"/>
        <v>0</v>
      </c>
      <c r="U36" s="84">
        <f t="shared" si="179"/>
        <v>0</v>
      </c>
      <c r="V36" s="84">
        <f t="shared" si="179"/>
        <v>0</v>
      </c>
      <c r="W36" s="84">
        <f t="shared" si="179"/>
        <v>0</v>
      </c>
      <c r="X36" s="84">
        <f t="shared" si="179"/>
        <v>0</v>
      </c>
      <c r="Y36" s="84">
        <f t="shared" si="179"/>
        <v>0</v>
      </c>
      <c r="Z36" s="84">
        <f t="shared" si="179"/>
        <v>0</v>
      </c>
      <c r="AA36" s="84">
        <f t="shared" si="179"/>
        <v>0</v>
      </c>
      <c r="AB36" s="84">
        <f t="shared" si="179"/>
        <v>0</v>
      </c>
      <c r="AC36" s="84">
        <f t="shared" si="179"/>
        <v>0</v>
      </c>
      <c r="AD36" s="84">
        <f t="shared" si="179"/>
        <v>0</v>
      </c>
      <c r="AE36" s="84">
        <f t="shared" si="179"/>
        <v>0</v>
      </c>
      <c r="AF36" s="84">
        <f t="shared" si="179"/>
        <v>0</v>
      </c>
      <c r="AG36" s="84">
        <f t="shared" si="179"/>
        <v>0</v>
      </c>
      <c r="AH36" s="84">
        <f t="shared" si="179"/>
        <v>0</v>
      </c>
      <c r="AI36" s="84">
        <f t="shared" si="179"/>
        <v>0</v>
      </c>
      <c r="AJ36" s="84">
        <f t="shared" si="179"/>
        <v>220</v>
      </c>
      <c r="AK36" s="84">
        <f t="shared" si="179"/>
        <v>4837287.84</v>
      </c>
      <c r="AL36" s="84">
        <f t="shared" si="179"/>
        <v>0</v>
      </c>
      <c r="AM36" s="84">
        <f t="shared" si="179"/>
        <v>0</v>
      </c>
      <c r="AN36" s="84">
        <f t="shared" si="179"/>
        <v>0</v>
      </c>
      <c r="AO36" s="84">
        <f t="shared" si="179"/>
        <v>0</v>
      </c>
      <c r="AP36" s="84">
        <f t="shared" si="179"/>
        <v>0</v>
      </c>
      <c r="AQ36" s="84">
        <f t="shared" si="179"/>
        <v>0</v>
      </c>
      <c r="AR36" s="84">
        <f t="shared" si="179"/>
        <v>0</v>
      </c>
      <c r="AS36" s="84">
        <f t="shared" si="179"/>
        <v>0</v>
      </c>
      <c r="AT36" s="84">
        <f t="shared" si="179"/>
        <v>0</v>
      </c>
      <c r="AU36" s="84">
        <f t="shared" si="179"/>
        <v>0</v>
      </c>
      <c r="AV36" s="84">
        <f t="shared" si="179"/>
        <v>0</v>
      </c>
      <c r="AW36" s="84">
        <f t="shared" si="179"/>
        <v>0</v>
      </c>
      <c r="AX36" s="84">
        <f t="shared" si="179"/>
        <v>0</v>
      </c>
      <c r="AY36" s="84">
        <f t="shared" si="179"/>
        <v>0</v>
      </c>
      <c r="AZ36" s="84">
        <f t="shared" si="179"/>
        <v>0</v>
      </c>
      <c r="BA36" s="84">
        <f t="shared" si="179"/>
        <v>0</v>
      </c>
      <c r="BB36" s="84">
        <f t="shared" si="179"/>
        <v>0</v>
      </c>
      <c r="BC36" s="84">
        <f t="shared" si="179"/>
        <v>0</v>
      </c>
      <c r="BD36" s="84">
        <f t="shared" si="179"/>
        <v>0</v>
      </c>
      <c r="BE36" s="84">
        <f t="shared" si="179"/>
        <v>0</v>
      </c>
      <c r="BF36" s="84">
        <f t="shared" si="179"/>
        <v>0</v>
      </c>
      <c r="BG36" s="84">
        <f t="shared" si="179"/>
        <v>0</v>
      </c>
      <c r="BH36" s="84">
        <f t="shared" si="179"/>
        <v>1</v>
      </c>
      <c r="BI36" s="84">
        <f t="shared" si="179"/>
        <v>21987.671999999999</v>
      </c>
      <c r="BJ36" s="84">
        <f t="shared" si="179"/>
        <v>0</v>
      </c>
      <c r="BK36" s="84">
        <f t="shared" si="179"/>
        <v>0</v>
      </c>
      <c r="BL36" s="84">
        <f t="shared" si="179"/>
        <v>0</v>
      </c>
      <c r="BM36" s="84">
        <f t="shared" si="179"/>
        <v>0</v>
      </c>
      <c r="BN36" s="84">
        <f t="shared" si="179"/>
        <v>0</v>
      </c>
      <c r="BO36" s="84">
        <f t="shared" si="179"/>
        <v>0</v>
      </c>
      <c r="BP36" s="84">
        <f t="shared" si="179"/>
        <v>0</v>
      </c>
      <c r="BQ36" s="84">
        <f t="shared" si="179"/>
        <v>0</v>
      </c>
      <c r="BR36" s="84">
        <f t="shared" si="179"/>
        <v>0</v>
      </c>
      <c r="BS36" s="84"/>
      <c r="BT36" s="84">
        <f t="shared" si="179"/>
        <v>0</v>
      </c>
      <c r="BU36" s="84"/>
      <c r="BV36" s="84">
        <f t="shared" si="179"/>
        <v>0</v>
      </c>
      <c r="BW36" s="84">
        <f t="shared" si="179"/>
        <v>0</v>
      </c>
      <c r="BX36" s="84">
        <f t="shared" si="179"/>
        <v>0</v>
      </c>
      <c r="BY36" s="84">
        <f t="shared" si="179"/>
        <v>0</v>
      </c>
      <c r="BZ36" s="84">
        <f t="shared" ref="BZ36:EK36" si="180">BZ37</f>
        <v>0</v>
      </c>
      <c r="CA36" s="84"/>
      <c r="CB36" s="84">
        <f t="shared" si="180"/>
        <v>0</v>
      </c>
      <c r="CC36" s="84"/>
      <c r="CD36" s="84">
        <f t="shared" si="180"/>
        <v>0</v>
      </c>
      <c r="CE36" s="84">
        <f t="shared" si="180"/>
        <v>0</v>
      </c>
      <c r="CF36" s="84">
        <f t="shared" si="180"/>
        <v>0</v>
      </c>
      <c r="CG36" s="84">
        <f t="shared" si="180"/>
        <v>0</v>
      </c>
      <c r="CH36" s="84">
        <f t="shared" si="180"/>
        <v>0</v>
      </c>
      <c r="CI36" s="84">
        <f t="shared" si="180"/>
        <v>0</v>
      </c>
      <c r="CJ36" s="84">
        <f t="shared" si="180"/>
        <v>0</v>
      </c>
      <c r="CK36" s="84">
        <f t="shared" si="180"/>
        <v>0</v>
      </c>
      <c r="CL36" s="84">
        <f t="shared" si="180"/>
        <v>0</v>
      </c>
      <c r="CM36" s="84">
        <f t="shared" si="180"/>
        <v>0</v>
      </c>
      <c r="CN36" s="84">
        <f t="shared" si="180"/>
        <v>0</v>
      </c>
      <c r="CO36" s="84">
        <f t="shared" si="180"/>
        <v>0</v>
      </c>
      <c r="CP36" s="84">
        <f t="shared" si="180"/>
        <v>0</v>
      </c>
      <c r="CQ36" s="84">
        <f t="shared" si="180"/>
        <v>0</v>
      </c>
      <c r="CR36" s="84">
        <f t="shared" si="180"/>
        <v>0</v>
      </c>
      <c r="CS36" s="84"/>
      <c r="CT36" s="84">
        <f t="shared" si="180"/>
        <v>0</v>
      </c>
      <c r="CU36" s="84"/>
      <c r="CV36" s="84">
        <f t="shared" si="180"/>
        <v>0</v>
      </c>
      <c r="CW36" s="84">
        <f t="shared" si="180"/>
        <v>0</v>
      </c>
      <c r="CX36" s="84">
        <f t="shared" si="180"/>
        <v>0</v>
      </c>
      <c r="CY36" s="84"/>
      <c r="CZ36" s="84">
        <f t="shared" si="180"/>
        <v>0</v>
      </c>
      <c r="DA36" s="84"/>
      <c r="DB36" s="84">
        <f t="shared" si="180"/>
        <v>0</v>
      </c>
      <c r="DC36" s="84"/>
      <c r="DD36" s="84">
        <f t="shared" si="180"/>
        <v>0</v>
      </c>
      <c r="DE36" s="84">
        <f t="shared" si="180"/>
        <v>0</v>
      </c>
      <c r="DF36" s="84">
        <f t="shared" si="180"/>
        <v>0</v>
      </c>
      <c r="DG36" s="84">
        <f t="shared" si="180"/>
        <v>0</v>
      </c>
      <c r="DH36" s="84">
        <f t="shared" si="180"/>
        <v>0</v>
      </c>
      <c r="DI36" s="84"/>
      <c r="DJ36" s="84">
        <f t="shared" si="180"/>
        <v>0</v>
      </c>
      <c r="DK36" s="84"/>
      <c r="DL36" s="84">
        <f t="shared" si="180"/>
        <v>0</v>
      </c>
      <c r="DM36" s="84"/>
      <c r="DN36" s="84">
        <f t="shared" si="180"/>
        <v>0</v>
      </c>
      <c r="DO36" s="84">
        <f t="shared" si="180"/>
        <v>0</v>
      </c>
      <c r="DP36" s="84">
        <f t="shared" si="180"/>
        <v>0</v>
      </c>
      <c r="DQ36" s="84">
        <f t="shared" si="180"/>
        <v>0</v>
      </c>
      <c r="DR36" s="84">
        <f t="shared" si="180"/>
        <v>0</v>
      </c>
      <c r="DS36" s="84">
        <f t="shared" si="180"/>
        <v>0</v>
      </c>
      <c r="DT36" s="84">
        <f t="shared" si="180"/>
        <v>0</v>
      </c>
      <c r="DU36" s="84">
        <f t="shared" si="180"/>
        <v>0</v>
      </c>
      <c r="DV36" s="84">
        <f t="shared" si="180"/>
        <v>0</v>
      </c>
      <c r="DW36" s="84">
        <f t="shared" si="180"/>
        <v>0</v>
      </c>
      <c r="DX36" s="84">
        <f t="shared" si="180"/>
        <v>0</v>
      </c>
      <c r="DY36" s="84">
        <f t="shared" si="180"/>
        <v>0</v>
      </c>
      <c r="DZ36" s="84">
        <f t="shared" si="180"/>
        <v>0</v>
      </c>
      <c r="EA36" s="84">
        <f t="shared" si="180"/>
        <v>0</v>
      </c>
      <c r="EB36" s="84">
        <f t="shared" si="180"/>
        <v>0</v>
      </c>
      <c r="EC36" s="84">
        <f t="shared" si="180"/>
        <v>0</v>
      </c>
      <c r="ED36" s="84">
        <f t="shared" si="180"/>
        <v>0</v>
      </c>
      <c r="EE36" s="84">
        <f t="shared" si="180"/>
        <v>0</v>
      </c>
      <c r="EF36" s="84">
        <f t="shared" si="180"/>
        <v>0</v>
      </c>
      <c r="EG36" s="84">
        <f t="shared" si="180"/>
        <v>0</v>
      </c>
      <c r="EH36" s="84"/>
      <c r="EI36" s="84"/>
      <c r="EJ36" s="84">
        <f t="shared" si="180"/>
        <v>221</v>
      </c>
      <c r="EK36" s="84">
        <f t="shared" si="180"/>
        <v>4859275.5120000001</v>
      </c>
    </row>
    <row r="37" spans="1:141" s="2" customFormat="1" ht="15.75" customHeight="1" x14ac:dyDescent="0.25">
      <c r="A37" s="40"/>
      <c r="B37" s="40">
        <v>20</v>
      </c>
      <c r="C37" s="50" t="s">
        <v>191</v>
      </c>
      <c r="D37" s="113" t="s">
        <v>192</v>
      </c>
      <c r="E37" s="52">
        <v>16026</v>
      </c>
      <c r="F37" s="53">
        <v>0.98</v>
      </c>
      <c r="G37" s="54"/>
      <c r="H37" s="55">
        <v>1</v>
      </c>
      <c r="I37" s="114"/>
      <c r="J37" s="104">
        <v>1.4</v>
      </c>
      <c r="K37" s="104">
        <v>1.68</v>
      </c>
      <c r="L37" s="104">
        <v>2.23</v>
      </c>
      <c r="M37" s="107">
        <v>2.57</v>
      </c>
      <c r="N37" s="57"/>
      <c r="O37" s="58">
        <f>N37*$E37*$F37*$H37*$J37*O$10</f>
        <v>0</v>
      </c>
      <c r="P37" s="108"/>
      <c r="Q37" s="58">
        <f>P37*$E37*$F37*$H37*$J37*Q$10</f>
        <v>0</v>
      </c>
      <c r="R37" s="59"/>
      <c r="S37" s="58">
        <f>R37*$E37*$F37*$H37*$J37*S$10</f>
        <v>0</v>
      </c>
      <c r="T37" s="57"/>
      <c r="U37" s="58">
        <f>T37*$E37*$F37*$H37*$J37*U$10</f>
        <v>0</v>
      </c>
      <c r="V37" s="57"/>
      <c r="W37" s="58">
        <f>V37*$E37*$F37*$H37*$J37*W$10</f>
        <v>0</v>
      </c>
      <c r="X37" s="57"/>
      <c r="Y37" s="58">
        <f>X37*$E37*$F37*$H37*$J37*Y$10</f>
        <v>0</v>
      </c>
      <c r="Z37" s="59"/>
      <c r="AA37" s="58">
        <f>Z37*$E37*$F37*$H37*$J37*AA$10</f>
        <v>0</v>
      </c>
      <c r="AB37" s="59"/>
      <c r="AC37" s="58">
        <f>AB37*$E37*$F37*$H37*$J37*AC$10</f>
        <v>0</v>
      </c>
      <c r="AD37" s="59"/>
      <c r="AE37" s="59"/>
      <c r="AF37" s="59"/>
      <c r="AG37" s="62">
        <f>SUM(AF37*$E37*$F37*$H37*$K37*$AG$10)</f>
        <v>0</v>
      </c>
      <c r="AH37" s="57"/>
      <c r="AI37" s="58">
        <f>AH37*$E37*$F37*$H37*$J37*AI$10</f>
        <v>0</v>
      </c>
      <c r="AJ37" s="57">
        <v>220</v>
      </c>
      <c r="AK37" s="58">
        <f>AJ37*$E37*$F37*$H37*$J37*AK$10</f>
        <v>4837287.84</v>
      </c>
      <c r="AL37" s="115"/>
      <c r="AM37" s="58">
        <f>AL37*$E37*$F37*$H37*$J37*AM$10</f>
        <v>0</v>
      </c>
      <c r="AN37" s="57"/>
      <c r="AO37" s="58">
        <f>AN37*$E37*$F37*$H37*$J37*AO$10</f>
        <v>0</v>
      </c>
      <c r="AP37" s="57"/>
      <c r="AQ37" s="58">
        <f>AP37*$E37*$F37*$H37*$J37*AQ$10</f>
        <v>0</v>
      </c>
      <c r="AR37" s="57"/>
      <c r="AS37" s="58">
        <f>AR37*$E37*$F37*$H37*$J37*AS$10</f>
        <v>0</v>
      </c>
      <c r="AT37" s="57"/>
      <c r="AU37" s="58">
        <f>AT37*$E37*$F37*$H37*$J37*AU$10</f>
        <v>0</v>
      </c>
      <c r="AV37" s="57"/>
      <c r="AW37" s="58">
        <f>AV37*$E37*$F37*$H37*$J37*AW$10</f>
        <v>0</v>
      </c>
      <c r="AX37" s="57"/>
      <c r="AY37" s="58">
        <f>AX37*$E37*$F37*$H37*$J37*AY$10</f>
        <v>0</v>
      </c>
      <c r="AZ37" s="57"/>
      <c r="BA37" s="58">
        <f>AZ37*$E37*$F37*$H37*$J37*BA$10</f>
        <v>0</v>
      </c>
      <c r="BB37" s="57"/>
      <c r="BC37" s="58">
        <f>BB37*$E37*$F37*$H37*$J37*BC$10</f>
        <v>0</v>
      </c>
      <c r="BD37" s="57"/>
      <c r="BE37" s="58">
        <f>BD37*$E37*$F37*$H37*$J37*BE$10</f>
        <v>0</v>
      </c>
      <c r="BF37" s="57"/>
      <c r="BG37" s="58">
        <f>BF37*$E37*$F37*$H37*$J37*BG$10</f>
        <v>0</v>
      </c>
      <c r="BH37" s="57">
        <v>1</v>
      </c>
      <c r="BI37" s="58">
        <f>BH37*$E37*$F37*$H37*$J37*BI$10</f>
        <v>21987.671999999999</v>
      </c>
      <c r="BJ37" s="57"/>
      <c r="BK37" s="58">
        <f>BJ37*$E37*$F37*$H37*$J37*BK$10</f>
        <v>0</v>
      </c>
      <c r="BL37" s="57"/>
      <c r="BM37" s="58">
        <f>BL37*$E37*$F37*$H37*$J37*BM$10</f>
        <v>0</v>
      </c>
      <c r="BN37" s="57"/>
      <c r="BO37" s="58">
        <f>BN37*$E37*$F37*$H37*$J37*BO$10</f>
        <v>0</v>
      </c>
      <c r="BP37" s="61"/>
      <c r="BQ37" s="58">
        <f>BP37*$E37*$F37*$H37*$J37*BQ$10</f>
        <v>0</v>
      </c>
      <c r="BR37" s="57"/>
      <c r="BS37" s="58"/>
      <c r="BT37" s="59"/>
      <c r="BU37" s="58"/>
      <c r="BV37" s="57"/>
      <c r="BW37" s="58">
        <f>BV37*$E37*$F37*$H37*$J37*BW$10</f>
        <v>0</v>
      </c>
      <c r="BX37" s="57"/>
      <c r="BY37" s="58">
        <f>BX37*$E37*$F37*$H37*$J37*BY$10</f>
        <v>0</v>
      </c>
      <c r="BZ37" s="57"/>
      <c r="CA37" s="58"/>
      <c r="CB37" s="57"/>
      <c r="CC37" s="58"/>
      <c r="CD37" s="59"/>
      <c r="CE37" s="62">
        <f>SUM(CD37*$E37*$F37*$H37*$K37*$CE$10)</f>
        <v>0</v>
      </c>
      <c r="CF37" s="57"/>
      <c r="CG37" s="62">
        <f>SUM(CF37*$E37*$F37*$H37*$K37*$CE$10)</f>
        <v>0</v>
      </c>
      <c r="CH37" s="59"/>
      <c r="CI37" s="62">
        <f>SUM(CH37*$E37*$F37*$H37*$K37*$CE$10)</f>
        <v>0</v>
      </c>
      <c r="CJ37" s="59"/>
      <c r="CK37" s="62">
        <f>SUM(CJ37*$E37*$F37*$H37*$K37*$CE$10)</f>
        <v>0</v>
      </c>
      <c r="CL37" s="59"/>
      <c r="CM37" s="62">
        <f>SUM(CL37*$E37*$F37*$H37*$K37*$CE$10)</f>
        <v>0</v>
      </c>
      <c r="CN37" s="57"/>
      <c r="CO37" s="62">
        <f>SUM(CN37*$E37*$F37*$H37*$K37*$CE$10)</f>
        <v>0</v>
      </c>
      <c r="CP37" s="57"/>
      <c r="CQ37" s="62">
        <f>SUM(CP37*$E37*$F37*$H37*$K37*$CE$10)</f>
        <v>0</v>
      </c>
      <c r="CR37" s="59"/>
      <c r="CS37" s="62"/>
      <c r="CT37" s="57"/>
      <c r="CU37" s="62"/>
      <c r="CV37" s="57"/>
      <c r="CW37" s="62">
        <f>SUM(CV37*$E37*$F37*$H37*$K37*$CE$10)</f>
        <v>0</v>
      </c>
      <c r="CX37" s="57"/>
      <c r="CY37" s="62"/>
      <c r="CZ37" s="57"/>
      <c r="DA37" s="62"/>
      <c r="DB37" s="57"/>
      <c r="DC37" s="62"/>
      <c r="DD37" s="57"/>
      <c r="DE37" s="62">
        <f>SUM(DD37*$E37*$F37*$H37*$K37*$CE$10)</f>
        <v>0</v>
      </c>
      <c r="DF37" s="57"/>
      <c r="DG37" s="62">
        <f>SUM(DF37*$E37*$F37*$H37*$K37*$CE$10)</f>
        <v>0</v>
      </c>
      <c r="DH37" s="57"/>
      <c r="DI37" s="62"/>
      <c r="DJ37" s="57"/>
      <c r="DK37" s="62"/>
      <c r="DL37" s="57"/>
      <c r="DM37" s="62"/>
      <c r="DN37" s="57"/>
      <c r="DO37" s="58">
        <f>DN37*$E37*$F37*$H37*$J37*DO$10</f>
        <v>0</v>
      </c>
      <c r="DP37" s="57"/>
      <c r="DQ37" s="58">
        <f>DP37*$E37*$F37*$H37*$J37*DQ$10</f>
        <v>0</v>
      </c>
      <c r="DR37" s="57"/>
      <c r="DS37" s="59"/>
      <c r="DT37" s="57"/>
      <c r="DU37" s="59"/>
      <c r="DV37" s="57"/>
      <c r="DW37" s="58">
        <f>DV37*$E37*$F37*$H37*$J37*DW$10</f>
        <v>0</v>
      </c>
      <c r="DX37" s="57"/>
      <c r="DY37" s="58">
        <f>DX37*$E37*$F37*$H37*$J37*DY$10</f>
        <v>0</v>
      </c>
      <c r="DZ37" s="57"/>
      <c r="EA37" s="59"/>
      <c r="EB37" s="63"/>
      <c r="EC37" s="63"/>
      <c r="ED37" s="76"/>
      <c r="EE37" s="76"/>
      <c r="EF37" s="76"/>
      <c r="EG37" s="76"/>
      <c r="EH37" s="76"/>
      <c r="EI37" s="76"/>
      <c r="EJ37" s="64">
        <f>SUM(N37,P37,R37,T37,V37,X37,Z37,AB37,AD37,AF37,AH37,AJ37,AL37,AN37,AP37,AR37,AT37,AV37,AX37,AZ37,BB37,BD37,BF37,BH37,BJ37,BL37,BN37,BP37,BR37,BT37,BV37,BX37,BZ37,CB37,CD37,CF37,CH37,CJ37,CL37,CN37,CP37,CR37,CT37,CV37,CX37,CZ37,DB37,DD37,DF37,DH37,DJ37,DL37,DN37,DP37,DR37,DT37,DV37,DX37,DZ37,EB37,ED37,EF37)</f>
        <v>221</v>
      </c>
      <c r="EK37" s="64">
        <f>SUM(O37,Q37,S37,U37,W37,Y37,AA37,AC37,AE37,AG37,AI37,AK37,AM37,AO37,AQ37,AS37,AU37,AW37,AY37,BA37,BC37,BE37,BG37,BI37,BK37,BM37,BO37,BQ37,BS37,BU37,BW37,BY37,CA37,CC37,CE37,CG37,CI37,CK37,CM37,CO37,CQ37,CS37,CU37,CW37,CY37,DA37,DC37,DE37,DG37,DI37,DK37,DM37,DO37,DQ37,DS37,DU37,DW37,DY37,EA37,EC37,EE37,EG37)</f>
        <v>4859275.5120000001</v>
      </c>
    </row>
    <row r="38" spans="1:141" s="47" customFormat="1" ht="15" customHeight="1" x14ac:dyDescent="0.25">
      <c r="A38" s="119">
        <v>8</v>
      </c>
      <c r="B38" s="119"/>
      <c r="C38" s="40" t="s">
        <v>193</v>
      </c>
      <c r="D38" s="109" t="s">
        <v>194</v>
      </c>
      <c r="E38" s="52">
        <v>16026</v>
      </c>
      <c r="F38" s="110"/>
      <c r="G38" s="54"/>
      <c r="H38" s="44"/>
      <c r="I38" s="99"/>
      <c r="J38" s="120"/>
      <c r="K38" s="120"/>
      <c r="L38" s="120"/>
      <c r="M38" s="101"/>
      <c r="N38" s="84">
        <f t="shared" ref="N38:BY38" si="181">SUM(N39:N41)</f>
        <v>0</v>
      </c>
      <c r="O38" s="84">
        <f t="shared" si="181"/>
        <v>0</v>
      </c>
      <c r="P38" s="84">
        <f t="shared" si="181"/>
        <v>0</v>
      </c>
      <c r="Q38" s="84">
        <f t="shared" si="181"/>
        <v>0</v>
      </c>
      <c r="R38" s="84">
        <f t="shared" si="181"/>
        <v>0</v>
      </c>
      <c r="S38" s="84">
        <f t="shared" si="181"/>
        <v>0</v>
      </c>
      <c r="T38" s="84">
        <f t="shared" si="181"/>
        <v>0</v>
      </c>
      <c r="U38" s="84">
        <f t="shared" si="181"/>
        <v>0</v>
      </c>
      <c r="V38" s="84">
        <f t="shared" si="181"/>
        <v>0</v>
      </c>
      <c r="W38" s="84">
        <f t="shared" si="181"/>
        <v>0</v>
      </c>
      <c r="X38" s="84">
        <f t="shared" si="181"/>
        <v>0</v>
      </c>
      <c r="Y38" s="84">
        <f t="shared" si="181"/>
        <v>0</v>
      </c>
      <c r="Z38" s="84">
        <f t="shared" si="181"/>
        <v>0</v>
      </c>
      <c r="AA38" s="84">
        <f t="shared" si="181"/>
        <v>0</v>
      </c>
      <c r="AB38" s="84">
        <f t="shared" si="181"/>
        <v>0</v>
      </c>
      <c r="AC38" s="84">
        <f t="shared" si="181"/>
        <v>0</v>
      </c>
      <c r="AD38" s="84">
        <f t="shared" si="181"/>
        <v>0</v>
      </c>
      <c r="AE38" s="84">
        <f t="shared" si="181"/>
        <v>0</v>
      </c>
      <c r="AF38" s="84">
        <f t="shared" si="181"/>
        <v>0</v>
      </c>
      <c r="AG38" s="84">
        <f t="shared" si="181"/>
        <v>0</v>
      </c>
      <c r="AH38" s="84">
        <f t="shared" si="181"/>
        <v>0</v>
      </c>
      <c r="AI38" s="84">
        <f t="shared" si="181"/>
        <v>0</v>
      </c>
      <c r="AJ38" s="84">
        <f t="shared" si="181"/>
        <v>0</v>
      </c>
      <c r="AK38" s="84">
        <f t="shared" si="181"/>
        <v>0</v>
      </c>
      <c r="AL38" s="84">
        <f t="shared" si="181"/>
        <v>0</v>
      </c>
      <c r="AM38" s="84">
        <f t="shared" si="181"/>
        <v>0</v>
      </c>
      <c r="AN38" s="84">
        <f t="shared" si="181"/>
        <v>0</v>
      </c>
      <c r="AO38" s="84">
        <f t="shared" si="181"/>
        <v>0</v>
      </c>
      <c r="AP38" s="84">
        <f t="shared" si="181"/>
        <v>0</v>
      </c>
      <c r="AQ38" s="84">
        <f t="shared" si="181"/>
        <v>0</v>
      </c>
      <c r="AR38" s="84">
        <f t="shared" si="181"/>
        <v>0</v>
      </c>
      <c r="AS38" s="84">
        <f t="shared" si="181"/>
        <v>0</v>
      </c>
      <c r="AT38" s="84">
        <f t="shared" si="181"/>
        <v>0</v>
      </c>
      <c r="AU38" s="84">
        <f t="shared" si="181"/>
        <v>0</v>
      </c>
      <c r="AV38" s="84">
        <f t="shared" si="181"/>
        <v>0</v>
      </c>
      <c r="AW38" s="84">
        <f t="shared" si="181"/>
        <v>0</v>
      </c>
      <c r="AX38" s="84">
        <f t="shared" si="181"/>
        <v>0</v>
      </c>
      <c r="AY38" s="84">
        <f t="shared" si="181"/>
        <v>0</v>
      </c>
      <c r="AZ38" s="84">
        <f t="shared" si="181"/>
        <v>0</v>
      </c>
      <c r="BA38" s="84">
        <f t="shared" si="181"/>
        <v>0</v>
      </c>
      <c r="BB38" s="84">
        <f t="shared" si="181"/>
        <v>0</v>
      </c>
      <c r="BC38" s="84">
        <f t="shared" si="181"/>
        <v>0</v>
      </c>
      <c r="BD38" s="84">
        <f t="shared" si="181"/>
        <v>0</v>
      </c>
      <c r="BE38" s="84">
        <f t="shared" si="181"/>
        <v>0</v>
      </c>
      <c r="BF38" s="84">
        <f t="shared" si="181"/>
        <v>0</v>
      </c>
      <c r="BG38" s="84">
        <f t="shared" si="181"/>
        <v>0</v>
      </c>
      <c r="BH38" s="84">
        <f t="shared" si="181"/>
        <v>0</v>
      </c>
      <c r="BI38" s="84">
        <f t="shared" si="181"/>
        <v>0</v>
      </c>
      <c r="BJ38" s="84">
        <f t="shared" si="181"/>
        <v>0</v>
      </c>
      <c r="BK38" s="84">
        <f t="shared" si="181"/>
        <v>0</v>
      </c>
      <c r="BL38" s="84">
        <f t="shared" si="181"/>
        <v>0</v>
      </c>
      <c r="BM38" s="84">
        <f t="shared" si="181"/>
        <v>0</v>
      </c>
      <c r="BN38" s="84">
        <f t="shared" si="181"/>
        <v>0</v>
      </c>
      <c r="BO38" s="84">
        <f t="shared" si="181"/>
        <v>0</v>
      </c>
      <c r="BP38" s="84">
        <f t="shared" si="181"/>
        <v>0</v>
      </c>
      <c r="BQ38" s="84">
        <f t="shared" si="181"/>
        <v>0</v>
      </c>
      <c r="BR38" s="84">
        <f t="shared" si="181"/>
        <v>0</v>
      </c>
      <c r="BS38" s="84"/>
      <c r="BT38" s="84">
        <f t="shared" si="181"/>
        <v>0</v>
      </c>
      <c r="BU38" s="84"/>
      <c r="BV38" s="84">
        <f t="shared" si="181"/>
        <v>0</v>
      </c>
      <c r="BW38" s="84">
        <f t="shared" si="181"/>
        <v>0</v>
      </c>
      <c r="BX38" s="84">
        <f t="shared" si="181"/>
        <v>0</v>
      </c>
      <c r="BY38" s="84">
        <f t="shared" si="181"/>
        <v>0</v>
      </c>
      <c r="BZ38" s="84">
        <f t="shared" ref="BZ38:EK38" si="182">SUM(BZ39:BZ41)</f>
        <v>0</v>
      </c>
      <c r="CA38" s="84"/>
      <c r="CB38" s="84">
        <f t="shared" si="182"/>
        <v>0</v>
      </c>
      <c r="CC38" s="84"/>
      <c r="CD38" s="84">
        <f t="shared" si="182"/>
        <v>0</v>
      </c>
      <c r="CE38" s="84">
        <f t="shared" si="182"/>
        <v>0</v>
      </c>
      <c r="CF38" s="84">
        <f t="shared" si="182"/>
        <v>0</v>
      </c>
      <c r="CG38" s="84">
        <f t="shared" si="182"/>
        <v>0</v>
      </c>
      <c r="CH38" s="84">
        <f t="shared" si="182"/>
        <v>0</v>
      </c>
      <c r="CI38" s="84">
        <f t="shared" si="182"/>
        <v>0</v>
      </c>
      <c r="CJ38" s="84">
        <f t="shared" si="182"/>
        <v>0</v>
      </c>
      <c r="CK38" s="84">
        <f t="shared" si="182"/>
        <v>0</v>
      </c>
      <c r="CL38" s="84">
        <f t="shared" si="182"/>
        <v>0</v>
      </c>
      <c r="CM38" s="84">
        <f t="shared" si="182"/>
        <v>0</v>
      </c>
      <c r="CN38" s="84">
        <f t="shared" si="182"/>
        <v>0</v>
      </c>
      <c r="CO38" s="84">
        <f t="shared" si="182"/>
        <v>0</v>
      </c>
      <c r="CP38" s="84">
        <f t="shared" si="182"/>
        <v>0</v>
      </c>
      <c r="CQ38" s="84">
        <f t="shared" si="182"/>
        <v>0</v>
      </c>
      <c r="CR38" s="84">
        <f t="shared" si="182"/>
        <v>0</v>
      </c>
      <c r="CS38" s="84"/>
      <c r="CT38" s="84">
        <f t="shared" si="182"/>
        <v>0</v>
      </c>
      <c r="CU38" s="84"/>
      <c r="CV38" s="84">
        <f t="shared" si="182"/>
        <v>0</v>
      </c>
      <c r="CW38" s="84">
        <f t="shared" si="182"/>
        <v>0</v>
      </c>
      <c r="CX38" s="84">
        <f t="shared" si="182"/>
        <v>0</v>
      </c>
      <c r="CY38" s="84"/>
      <c r="CZ38" s="84">
        <f t="shared" si="182"/>
        <v>0</v>
      </c>
      <c r="DA38" s="84"/>
      <c r="DB38" s="84">
        <f t="shared" si="182"/>
        <v>0</v>
      </c>
      <c r="DC38" s="84"/>
      <c r="DD38" s="84">
        <f t="shared" si="182"/>
        <v>0</v>
      </c>
      <c r="DE38" s="84">
        <f t="shared" si="182"/>
        <v>0</v>
      </c>
      <c r="DF38" s="84">
        <f t="shared" si="182"/>
        <v>0</v>
      </c>
      <c r="DG38" s="84">
        <f t="shared" si="182"/>
        <v>0</v>
      </c>
      <c r="DH38" s="84">
        <f t="shared" si="182"/>
        <v>0</v>
      </c>
      <c r="DI38" s="84"/>
      <c r="DJ38" s="84">
        <f t="shared" si="182"/>
        <v>0</v>
      </c>
      <c r="DK38" s="84"/>
      <c r="DL38" s="84">
        <f t="shared" si="182"/>
        <v>0</v>
      </c>
      <c r="DM38" s="84"/>
      <c r="DN38" s="84">
        <f t="shared" si="182"/>
        <v>0</v>
      </c>
      <c r="DO38" s="84">
        <f t="shared" si="182"/>
        <v>0</v>
      </c>
      <c r="DP38" s="84">
        <f t="shared" si="182"/>
        <v>0</v>
      </c>
      <c r="DQ38" s="84">
        <f t="shared" si="182"/>
        <v>0</v>
      </c>
      <c r="DR38" s="84">
        <f t="shared" si="182"/>
        <v>0</v>
      </c>
      <c r="DS38" s="84">
        <f t="shared" si="182"/>
        <v>0</v>
      </c>
      <c r="DT38" s="84">
        <f t="shared" si="182"/>
        <v>0</v>
      </c>
      <c r="DU38" s="84">
        <f t="shared" si="182"/>
        <v>0</v>
      </c>
      <c r="DV38" s="84">
        <f t="shared" si="182"/>
        <v>0</v>
      </c>
      <c r="DW38" s="84">
        <f t="shared" si="182"/>
        <v>0</v>
      </c>
      <c r="DX38" s="84">
        <f t="shared" si="182"/>
        <v>0</v>
      </c>
      <c r="DY38" s="84">
        <f t="shared" si="182"/>
        <v>0</v>
      </c>
      <c r="DZ38" s="84">
        <f t="shared" si="182"/>
        <v>0</v>
      </c>
      <c r="EA38" s="84">
        <f t="shared" si="182"/>
        <v>0</v>
      </c>
      <c r="EB38" s="84">
        <f t="shared" si="182"/>
        <v>0</v>
      </c>
      <c r="EC38" s="84">
        <f t="shared" si="182"/>
        <v>0</v>
      </c>
      <c r="ED38" s="84">
        <f t="shared" si="182"/>
        <v>0</v>
      </c>
      <c r="EE38" s="84">
        <f t="shared" si="182"/>
        <v>0</v>
      </c>
      <c r="EF38" s="84">
        <f t="shared" si="182"/>
        <v>0</v>
      </c>
      <c r="EG38" s="84">
        <f t="shared" si="182"/>
        <v>0</v>
      </c>
      <c r="EH38" s="84"/>
      <c r="EI38" s="84"/>
      <c r="EJ38" s="84">
        <f t="shared" si="182"/>
        <v>0</v>
      </c>
      <c r="EK38" s="84">
        <f t="shared" si="182"/>
        <v>0</v>
      </c>
    </row>
    <row r="39" spans="1:141" s="2" customFormat="1" ht="45" customHeight="1" x14ac:dyDescent="0.25">
      <c r="A39" s="49"/>
      <c r="B39" s="85">
        <v>21</v>
      </c>
      <c r="C39" s="50" t="s">
        <v>195</v>
      </c>
      <c r="D39" s="113" t="s">
        <v>196</v>
      </c>
      <c r="E39" s="52">
        <v>16026</v>
      </c>
      <c r="F39" s="53">
        <v>7.95</v>
      </c>
      <c r="G39" s="54"/>
      <c r="H39" s="55">
        <v>1</v>
      </c>
      <c r="I39" s="114"/>
      <c r="J39" s="104">
        <v>1.4</v>
      </c>
      <c r="K39" s="104">
        <v>1.68</v>
      </c>
      <c r="L39" s="104">
        <v>2.23</v>
      </c>
      <c r="M39" s="107">
        <v>2.57</v>
      </c>
      <c r="N39" s="115"/>
      <c r="O39" s="58">
        <f t="shared" ref="O39:O41" si="183">N39*$E39*$F39*$H39*$J39*O$10</f>
        <v>0</v>
      </c>
      <c r="P39" s="108"/>
      <c r="Q39" s="58">
        <f t="shared" ref="Q39:Q41" si="184">P39*$E39*$F39*$H39*$J39*Q$10</f>
        <v>0</v>
      </c>
      <c r="R39" s="108"/>
      <c r="S39" s="58">
        <f t="shared" ref="S39:S41" si="185">R39*$E39*$F39*$H39*$J39*S$10</f>
        <v>0</v>
      </c>
      <c r="T39" s="115"/>
      <c r="U39" s="58">
        <f t="shared" ref="U39:U41" si="186">T39*$E39*$F39*$H39*$J39*U$10</f>
        <v>0</v>
      </c>
      <c r="V39" s="115"/>
      <c r="W39" s="58">
        <f t="shared" ref="W39:W41" si="187">V39*$E39*$F39*$H39*$J39*W$10</f>
        <v>0</v>
      </c>
      <c r="X39" s="115"/>
      <c r="Y39" s="58">
        <f t="shared" ref="Y39:Y41" si="188">X39*$E39*$F39*$H39*$J39*Y$10</f>
        <v>0</v>
      </c>
      <c r="Z39" s="108"/>
      <c r="AA39" s="58">
        <f t="shared" ref="AA39:AA41" si="189">Z39*$E39*$F39*$H39*$J39*AA$10</f>
        <v>0</v>
      </c>
      <c r="AB39" s="108"/>
      <c r="AC39" s="58">
        <f t="shared" ref="AC39:AC41" si="190">AB39*$E39*$F39*$H39*$J39*AC$10</f>
        <v>0</v>
      </c>
      <c r="AD39" s="108"/>
      <c r="AE39" s="59"/>
      <c r="AF39" s="108"/>
      <c r="AG39" s="62">
        <f>SUM(AF39*$E39*$F39*$H39*$K39*$AG$10)</f>
        <v>0</v>
      </c>
      <c r="AH39" s="115"/>
      <c r="AI39" s="58">
        <f t="shared" ref="AI39:AI41" si="191">AH39*$E39*$F39*$H39*$J39*AI$10</f>
        <v>0</v>
      </c>
      <c r="AJ39" s="115"/>
      <c r="AK39" s="58">
        <f t="shared" ref="AK39:AK41" si="192">AJ39*$E39*$F39*$H39*$J39*AK$10</f>
        <v>0</v>
      </c>
      <c r="AL39" s="115"/>
      <c r="AM39" s="58">
        <f t="shared" ref="AM39:AM41" si="193">AL39*$E39*$F39*$H39*$J39*AM$10</f>
        <v>0</v>
      </c>
      <c r="AN39" s="115"/>
      <c r="AO39" s="58">
        <f t="shared" ref="AO39:AO41" si="194">AN39*$E39*$F39*$H39*$J39*AO$10</f>
        <v>0</v>
      </c>
      <c r="AP39" s="115"/>
      <c r="AQ39" s="58">
        <f t="shared" ref="AQ39:AQ41" si="195">AP39*$E39*$F39*$H39*$J39*AQ$10</f>
        <v>0</v>
      </c>
      <c r="AR39" s="115"/>
      <c r="AS39" s="58">
        <f t="shared" ref="AS39:AS41" si="196">AR39*$E39*$F39*$H39*$J39*AS$10</f>
        <v>0</v>
      </c>
      <c r="AT39" s="115"/>
      <c r="AU39" s="58">
        <f t="shared" ref="AU39:AU41" si="197">AT39*$E39*$F39*$H39*$J39*AU$10</f>
        <v>0</v>
      </c>
      <c r="AV39" s="115"/>
      <c r="AW39" s="58">
        <f t="shared" ref="AW39:AW41" si="198">AV39*$E39*$F39*$H39*$J39*AW$10</f>
        <v>0</v>
      </c>
      <c r="AX39" s="115"/>
      <c r="AY39" s="58">
        <f t="shared" ref="AY39:AY41" si="199">AX39*$E39*$F39*$H39*$J39*AY$10</f>
        <v>0</v>
      </c>
      <c r="AZ39" s="115"/>
      <c r="BA39" s="58">
        <f t="shared" ref="BA39:BA41" si="200">AZ39*$E39*$F39*$H39*$J39*BA$10</f>
        <v>0</v>
      </c>
      <c r="BB39" s="115"/>
      <c r="BC39" s="58">
        <f t="shared" ref="BC39:BC41" si="201">BB39*$E39*$F39*$H39*$J39*BC$10</f>
        <v>0</v>
      </c>
      <c r="BD39" s="115"/>
      <c r="BE39" s="58">
        <f t="shared" ref="BE39:BE41" si="202">BD39*$E39*$F39*$H39*$J39*BE$10</f>
        <v>0</v>
      </c>
      <c r="BF39" s="115"/>
      <c r="BG39" s="58">
        <f t="shared" ref="BG39:BG41" si="203">BF39*$E39*$F39*$H39*$J39*BG$10</f>
        <v>0</v>
      </c>
      <c r="BH39" s="115"/>
      <c r="BI39" s="58">
        <f t="shared" ref="BI39:BI41" si="204">BH39*$E39*$F39*$H39*$J39*BI$10</f>
        <v>0</v>
      </c>
      <c r="BJ39" s="115"/>
      <c r="BK39" s="58">
        <f t="shared" ref="BK39:BK41" si="205">BJ39*$E39*$F39*$H39*$J39*BK$10</f>
        <v>0</v>
      </c>
      <c r="BL39" s="115"/>
      <c r="BM39" s="58">
        <f t="shared" ref="BM39:BM41" si="206">BL39*$E39*$F39*$H39*$J39*BM$10</f>
        <v>0</v>
      </c>
      <c r="BN39" s="115"/>
      <c r="BO39" s="58">
        <f t="shared" ref="BO39:BO41" si="207">BN39*$E39*$F39*$H39*$J39*BO$10</f>
        <v>0</v>
      </c>
      <c r="BP39" s="121"/>
      <c r="BQ39" s="58">
        <f t="shared" ref="BQ39:BQ41" si="208">BP39*$E39*$F39*$H39*$J39*BQ$10</f>
        <v>0</v>
      </c>
      <c r="BR39" s="115"/>
      <c r="BS39" s="58"/>
      <c r="BT39" s="108"/>
      <c r="BU39" s="58"/>
      <c r="BV39" s="57"/>
      <c r="BW39" s="58">
        <f t="shared" ref="BW39:BW41" si="209">BV39*$E39*$F39*$H39*$J39*BW$10</f>
        <v>0</v>
      </c>
      <c r="BX39" s="115"/>
      <c r="BY39" s="58">
        <f t="shared" ref="BY39:BY41" si="210">BX39*$E39*$F39*$H39*$J39*BY$10</f>
        <v>0</v>
      </c>
      <c r="BZ39" s="115"/>
      <c r="CA39" s="58"/>
      <c r="CB39" s="115"/>
      <c r="CC39" s="58"/>
      <c r="CD39" s="108"/>
      <c r="CE39" s="62">
        <f>SUM(CD39*$E39*$F39*$H39*$K39*$CE$10)</f>
        <v>0</v>
      </c>
      <c r="CF39" s="115"/>
      <c r="CG39" s="62">
        <f>SUM(CF39*$E39*$F39*$H39*$K39*$CE$10)</f>
        <v>0</v>
      </c>
      <c r="CH39" s="108"/>
      <c r="CI39" s="62">
        <f>SUM(CH39*$E39*$F39*$H39*$K39*$CE$10)</f>
        <v>0</v>
      </c>
      <c r="CJ39" s="108"/>
      <c r="CK39" s="62">
        <f>SUM(CJ39*$E39*$F39*$H39*$K39*$CE$10)</f>
        <v>0</v>
      </c>
      <c r="CL39" s="108"/>
      <c r="CM39" s="62">
        <f>SUM(CL39*$E39*$F39*$H39*$K39*$CE$10)</f>
        <v>0</v>
      </c>
      <c r="CN39" s="115"/>
      <c r="CO39" s="62">
        <f>SUM(CN39*$E39*$F39*$H39*$K39*$CE$10)</f>
        <v>0</v>
      </c>
      <c r="CP39" s="115"/>
      <c r="CQ39" s="62">
        <f>SUM(CP39*$E39*$F39*$H39*$K39*$CE$10)</f>
        <v>0</v>
      </c>
      <c r="CR39" s="108"/>
      <c r="CS39" s="62"/>
      <c r="CT39" s="115"/>
      <c r="CU39" s="62"/>
      <c r="CV39" s="115"/>
      <c r="CW39" s="62">
        <f>SUM(CV39*$E39*$F39*$H39*$K39*$CE$10)</f>
        <v>0</v>
      </c>
      <c r="CX39" s="115"/>
      <c r="CY39" s="62"/>
      <c r="CZ39" s="115"/>
      <c r="DA39" s="62"/>
      <c r="DB39" s="115"/>
      <c r="DC39" s="62"/>
      <c r="DD39" s="115"/>
      <c r="DE39" s="62">
        <f>SUM(DD39*$E39*$F39*$H39*$K39*$CE$10)</f>
        <v>0</v>
      </c>
      <c r="DF39" s="115"/>
      <c r="DG39" s="62">
        <f>SUM(DF39*$E39*$F39*$H39*$K39*$CE$10)</f>
        <v>0</v>
      </c>
      <c r="DH39" s="115"/>
      <c r="DI39" s="62"/>
      <c r="DJ39" s="115"/>
      <c r="DK39" s="62"/>
      <c r="DL39" s="115"/>
      <c r="DM39" s="62"/>
      <c r="DN39" s="57"/>
      <c r="DO39" s="58">
        <f t="shared" ref="DO39:DO41" si="211">DN39*$E39*$F39*$H39*$J39*DO$10</f>
        <v>0</v>
      </c>
      <c r="DP39" s="57"/>
      <c r="DQ39" s="58">
        <f t="shared" ref="DQ39:DQ41" si="212">DP39*$E39*$F39*$H39*$J39*DQ$10</f>
        <v>0</v>
      </c>
      <c r="DR39" s="115"/>
      <c r="DS39" s="59"/>
      <c r="DT39" s="115"/>
      <c r="DU39" s="59"/>
      <c r="DV39" s="57"/>
      <c r="DW39" s="58">
        <f t="shared" ref="DW39:DW41" si="213">DV39*$E39*$F39*$H39*$J39*DW$10</f>
        <v>0</v>
      </c>
      <c r="DX39" s="57"/>
      <c r="DY39" s="58">
        <f t="shared" ref="DY39:DY41" si="214">DX39*$E39*$F39*$H39*$J39*DY$10</f>
        <v>0</v>
      </c>
      <c r="DZ39" s="57"/>
      <c r="EA39" s="59"/>
      <c r="EB39" s="63"/>
      <c r="EC39" s="63"/>
      <c r="ED39" s="76"/>
      <c r="EE39" s="76"/>
      <c r="EF39" s="76"/>
      <c r="EG39" s="76"/>
      <c r="EH39" s="76"/>
      <c r="EI39" s="76"/>
      <c r="EJ39" s="64">
        <f t="shared" ref="EJ39:EK41" si="215">SUM(N39,P39,R39,T39,V39,X39,Z39,AB39,AD39,AF39,AH39,AJ39,AL39,AN39,AP39,AR39,AT39,AV39,AX39,AZ39,BB39,BD39,BF39,BH39,BJ39,BL39,BN39,BP39,BR39,BT39,BV39,BX39,BZ39,CB39,CD39,CF39,CH39,CJ39,CL39,CN39,CP39,CR39,CT39,CV39,CX39,CZ39,DB39,DD39,DF39,DH39,DJ39,DL39,DN39,DP39,DR39,DT39,DV39,DX39,DZ39,EB39,ED39,EF39)</f>
        <v>0</v>
      </c>
      <c r="EK39" s="64">
        <f t="shared" si="215"/>
        <v>0</v>
      </c>
    </row>
    <row r="40" spans="1:141" s="116" customFormat="1" ht="30" customHeight="1" x14ac:dyDescent="0.25">
      <c r="A40" s="49"/>
      <c r="B40" s="85">
        <v>22</v>
      </c>
      <c r="C40" s="50" t="s">
        <v>197</v>
      </c>
      <c r="D40" s="103" t="s">
        <v>198</v>
      </c>
      <c r="E40" s="52">
        <v>16026</v>
      </c>
      <c r="F40" s="105">
        <v>14.23</v>
      </c>
      <c r="G40" s="54"/>
      <c r="H40" s="55">
        <v>1</v>
      </c>
      <c r="I40" s="114"/>
      <c r="J40" s="117">
        <v>1.4</v>
      </c>
      <c r="K40" s="117">
        <v>1.68</v>
      </c>
      <c r="L40" s="117">
        <v>2.23</v>
      </c>
      <c r="M40" s="118">
        <v>2.57</v>
      </c>
      <c r="N40" s="57"/>
      <c r="O40" s="58">
        <f t="shared" si="183"/>
        <v>0</v>
      </c>
      <c r="P40" s="108"/>
      <c r="Q40" s="58">
        <f t="shared" si="184"/>
        <v>0</v>
      </c>
      <c r="R40" s="59">
        <v>0</v>
      </c>
      <c r="S40" s="58">
        <f t="shared" si="185"/>
        <v>0</v>
      </c>
      <c r="T40" s="57"/>
      <c r="U40" s="58">
        <f t="shared" si="186"/>
        <v>0</v>
      </c>
      <c r="V40" s="57"/>
      <c r="W40" s="58">
        <f t="shared" si="187"/>
        <v>0</v>
      </c>
      <c r="X40" s="57"/>
      <c r="Y40" s="58">
        <f t="shared" si="188"/>
        <v>0</v>
      </c>
      <c r="Z40" s="59"/>
      <c r="AA40" s="58">
        <f t="shared" si="189"/>
        <v>0</v>
      </c>
      <c r="AB40" s="59"/>
      <c r="AC40" s="58">
        <f t="shared" si="190"/>
        <v>0</v>
      </c>
      <c r="AD40" s="59"/>
      <c r="AE40" s="59"/>
      <c r="AF40" s="59">
        <v>0</v>
      </c>
      <c r="AG40" s="62">
        <f>SUM(AF40*$E40*$F40*$H40*$K40*$AG$10)</f>
        <v>0</v>
      </c>
      <c r="AH40" s="57"/>
      <c r="AI40" s="58">
        <f t="shared" si="191"/>
        <v>0</v>
      </c>
      <c r="AJ40" s="57">
        <v>0</v>
      </c>
      <c r="AK40" s="58">
        <f t="shared" si="192"/>
        <v>0</v>
      </c>
      <c r="AL40" s="115"/>
      <c r="AM40" s="58">
        <f t="shared" si="193"/>
        <v>0</v>
      </c>
      <c r="AN40" s="57"/>
      <c r="AO40" s="58">
        <f t="shared" si="194"/>
        <v>0</v>
      </c>
      <c r="AP40" s="57"/>
      <c r="AQ40" s="58">
        <f t="shared" si="195"/>
        <v>0</v>
      </c>
      <c r="AR40" s="57"/>
      <c r="AS40" s="58">
        <f t="shared" si="196"/>
        <v>0</v>
      </c>
      <c r="AT40" s="57"/>
      <c r="AU40" s="58">
        <f t="shared" si="197"/>
        <v>0</v>
      </c>
      <c r="AV40" s="57"/>
      <c r="AW40" s="58">
        <f t="shared" si="198"/>
        <v>0</v>
      </c>
      <c r="AX40" s="57"/>
      <c r="AY40" s="58">
        <f t="shared" si="199"/>
        <v>0</v>
      </c>
      <c r="AZ40" s="57"/>
      <c r="BA40" s="58">
        <f t="shared" si="200"/>
        <v>0</v>
      </c>
      <c r="BB40" s="57"/>
      <c r="BC40" s="58">
        <f t="shared" si="201"/>
        <v>0</v>
      </c>
      <c r="BD40" s="57"/>
      <c r="BE40" s="58">
        <f t="shared" si="202"/>
        <v>0</v>
      </c>
      <c r="BF40" s="57"/>
      <c r="BG40" s="58">
        <f t="shared" si="203"/>
        <v>0</v>
      </c>
      <c r="BH40" s="57"/>
      <c r="BI40" s="58">
        <f t="shared" si="204"/>
        <v>0</v>
      </c>
      <c r="BJ40" s="57"/>
      <c r="BK40" s="58">
        <f t="shared" si="205"/>
        <v>0</v>
      </c>
      <c r="BL40" s="57"/>
      <c r="BM40" s="58">
        <f t="shared" si="206"/>
        <v>0</v>
      </c>
      <c r="BN40" s="57"/>
      <c r="BO40" s="58">
        <f t="shared" si="207"/>
        <v>0</v>
      </c>
      <c r="BP40" s="61"/>
      <c r="BQ40" s="58">
        <f t="shared" si="208"/>
        <v>0</v>
      </c>
      <c r="BR40" s="57"/>
      <c r="BS40" s="58"/>
      <c r="BT40" s="59">
        <v>0</v>
      </c>
      <c r="BU40" s="58"/>
      <c r="BV40" s="57"/>
      <c r="BW40" s="58">
        <f t="shared" si="209"/>
        <v>0</v>
      </c>
      <c r="BX40" s="57"/>
      <c r="BY40" s="58">
        <f t="shared" si="210"/>
        <v>0</v>
      </c>
      <c r="BZ40" s="57"/>
      <c r="CA40" s="58"/>
      <c r="CB40" s="57"/>
      <c r="CC40" s="58"/>
      <c r="CD40" s="59"/>
      <c r="CE40" s="62">
        <f>SUM(CD40*$E40*$F40*$H40*$K40*$CE$10)</f>
        <v>0</v>
      </c>
      <c r="CF40" s="57"/>
      <c r="CG40" s="62">
        <f>SUM(CF40*$E40*$F40*$H40*$K40*$CE$10)</f>
        <v>0</v>
      </c>
      <c r="CH40" s="59"/>
      <c r="CI40" s="62">
        <f>SUM(CH40*$E40*$F40*$H40*$K40*$CE$10)</f>
        <v>0</v>
      </c>
      <c r="CJ40" s="59"/>
      <c r="CK40" s="62">
        <f>SUM(CJ40*$E40*$F40*$H40*$K40*$CE$10)</f>
        <v>0</v>
      </c>
      <c r="CL40" s="59"/>
      <c r="CM40" s="62">
        <f>SUM(CL40*$E40*$F40*$H40*$K40*$CE$10)</f>
        <v>0</v>
      </c>
      <c r="CN40" s="57"/>
      <c r="CO40" s="62">
        <f>SUM(CN40*$E40*$F40*$H40*$K40*$CE$10)</f>
        <v>0</v>
      </c>
      <c r="CP40" s="57"/>
      <c r="CQ40" s="62">
        <f>SUM(CP40*$E40*$F40*$H40*$K40*$CE$10)</f>
        <v>0</v>
      </c>
      <c r="CR40" s="59"/>
      <c r="CS40" s="62"/>
      <c r="CT40" s="57"/>
      <c r="CU40" s="62"/>
      <c r="CV40" s="57">
        <v>0</v>
      </c>
      <c r="CW40" s="62">
        <f>SUM(CV40*$E40*$F40*$H40*$K40*$CE$10)</f>
        <v>0</v>
      </c>
      <c r="CX40" s="57"/>
      <c r="CY40" s="62"/>
      <c r="CZ40" s="57"/>
      <c r="DA40" s="62"/>
      <c r="DB40" s="57"/>
      <c r="DC40" s="62"/>
      <c r="DD40" s="57"/>
      <c r="DE40" s="62">
        <f>SUM(DD40*$E40*$F40*$H40*$K40*$CE$10)</f>
        <v>0</v>
      </c>
      <c r="DF40" s="57"/>
      <c r="DG40" s="62">
        <f>SUM(DF40*$E40*$F40*$H40*$K40*$CE$10)</f>
        <v>0</v>
      </c>
      <c r="DH40" s="57"/>
      <c r="DI40" s="62"/>
      <c r="DJ40" s="57"/>
      <c r="DK40" s="62"/>
      <c r="DL40" s="57">
        <v>0</v>
      </c>
      <c r="DM40" s="62"/>
      <c r="DN40" s="122"/>
      <c r="DO40" s="58">
        <f t="shared" si="211"/>
        <v>0</v>
      </c>
      <c r="DP40" s="57"/>
      <c r="DQ40" s="58">
        <f t="shared" si="212"/>
        <v>0</v>
      </c>
      <c r="DR40" s="57"/>
      <c r="DS40" s="59"/>
      <c r="DT40" s="57"/>
      <c r="DU40" s="59"/>
      <c r="DV40" s="57"/>
      <c r="DW40" s="58">
        <f t="shared" si="213"/>
        <v>0</v>
      </c>
      <c r="DX40" s="57"/>
      <c r="DY40" s="58">
        <f t="shared" si="214"/>
        <v>0</v>
      </c>
      <c r="DZ40" s="57"/>
      <c r="EA40" s="59"/>
      <c r="EB40" s="63"/>
      <c r="EC40" s="63"/>
      <c r="ED40" s="76"/>
      <c r="EE40" s="76"/>
      <c r="EF40" s="76"/>
      <c r="EG40" s="76"/>
      <c r="EH40" s="76"/>
      <c r="EI40" s="76"/>
      <c r="EJ40" s="64">
        <f t="shared" si="215"/>
        <v>0</v>
      </c>
      <c r="EK40" s="64">
        <f t="shared" si="215"/>
        <v>0</v>
      </c>
    </row>
    <row r="41" spans="1:141" s="116" customFormat="1" ht="45" customHeight="1" x14ac:dyDescent="0.25">
      <c r="A41" s="49"/>
      <c r="B41" s="85">
        <v>23</v>
      </c>
      <c r="C41" s="50" t="s">
        <v>199</v>
      </c>
      <c r="D41" s="103" t="s">
        <v>200</v>
      </c>
      <c r="E41" s="52">
        <v>16026</v>
      </c>
      <c r="F41" s="105">
        <v>10.34</v>
      </c>
      <c r="G41" s="54"/>
      <c r="H41" s="55">
        <v>1</v>
      </c>
      <c r="I41" s="114"/>
      <c r="J41" s="117">
        <v>1.4</v>
      </c>
      <c r="K41" s="117">
        <v>1.68</v>
      </c>
      <c r="L41" s="117">
        <v>2.23</v>
      </c>
      <c r="M41" s="118">
        <v>2.57</v>
      </c>
      <c r="N41" s="115"/>
      <c r="O41" s="58">
        <f t="shared" si="183"/>
        <v>0</v>
      </c>
      <c r="P41" s="108"/>
      <c r="Q41" s="58">
        <f t="shared" si="184"/>
        <v>0</v>
      </c>
      <c r="R41" s="108"/>
      <c r="S41" s="58">
        <f t="shared" si="185"/>
        <v>0</v>
      </c>
      <c r="T41" s="115"/>
      <c r="U41" s="58">
        <f t="shared" si="186"/>
        <v>0</v>
      </c>
      <c r="V41" s="115"/>
      <c r="W41" s="58">
        <f t="shared" si="187"/>
        <v>0</v>
      </c>
      <c r="X41" s="115"/>
      <c r="Y41" s="58">
        <f t="shared" si="188"/>
        <v>0</v>
      </c>
      <c r="Z41" s="108"/>
      <c r="AA41" s="58">
        <f t="shared" si="189"/>
        <v>0</v>
      </c>
      <c r="AB41" s="108"/>
      <c r="AC41" s="58">
        <f t="shared" si="190"/>
        <v>0</v>
      </c>
      <c r="AD41" s="108"/>
      <c r="AE41" s="59"/>
      <c r="AF41" s="108"/>
      <c r="AG41" s="62">
        <f>SUM(AF41*$E41*$F41*$H41*$K41*$AG$10)</f>
        <v>0</v>
      </c>
      <c r="AH41" s="115"/>
      <c r="AI41" s="58">
        <f t="shared" si="191"/>
        <v>0</v>
      </c>
      <c r="AJ41" s="115"/>
      <c r="AK41" s="58">
        <f t="shared" si="192"/>
        <v>0</v>
      </c>
      <c r="AL41" s="57"/>
      <c r="AM41" s="58">
        <f t="shared" si="193"/>
        <v>0</v>
      </c>
      <c r="AN41" s="115"/>
      <c r="AO41" s="58">
        <f t="shared" si="194"/>
        <v>0</v>
      </c>
      <c r="AP41" s="115"/>
      <c r="AQ41" s="58">
        <f t="shared" si="195"/>
        <v>0</v>
      </c>
      <c r="AR41" s="115"/>
      <c r="AS41" s="58">
        <f t="shared" si="196"/>
        <v>0</v>
      </c>
      <c r="AT41" s="115"/>
      <c r="AU41" s="58">
        <f t="shared" si="197"/>
        <v>0</v>
      </c>
      <c r="AV41" s="115"/>
      <c r="AW41" s="58">
        <f t="shared" si="198"/>
        <v>0</v>
      </c>
      <c r="AX41" s="115"/>
      <c r="AY41" s="58">
        <f t="shared" si="199"/>
        <v>0</v>
      </c>
      <c r="AZ41" s="115"/>
      <c r="BA41" s="58">
        <f t="shared" si="200"/>
        <v>0</v>
      </c>
      <c r="BB41" s="115"/>
      <c r="BC41" s="58">
        <f t="shared" si="201"/>
        <v>0</v>
      </c>
      <c r="BD41" s="115"/>
      <c r="BE41" s="58">
        <f t="shared" si="202"/>
        <v>0</v>
      </c>
      <c r="BF41" s="115"/>
      <c r="BG41" s="58">
        <f t="shared" si="203"/>
        <v>0</v>
      </c>
      <c r="BH41" s="115"/>
      <c r="BI41" s="58">
        <f t="shared" si="204"/>
        <v>0</v>
      </c>
      <c r="BJ41" s="115"/>
      <c r="BK41" s="58">
        <f t="shared" si="205"/>
        <v>0</v>
      </c>
      <c r="BL41" s="115"/>
      <c r="BM41" s="58">
        <f t="shared" si="206"/>
        <v>0</v>
      </c>
      <c r="BN41" s="115"/>
      <c r="BO41" s="58">
        <f t="shared" si="207"/>
        <v>0</v>
      </c>
      <c r="BP41" s="121"/>
      <c r="BQ41" s="58">
        <f t="shared" si="208"/>
        <v>0</v>
      </c>
      <c r="BR41" s="115"/>
      <c r="BS41" s="58"/>
      <c r="BT41" s="108"/>
      <c r="BU41" s="58"/>
      <c r="BV41" s="57"/>
      <c r="BW41" s="58">
        <f t="shared" si="209"/>
        <v>0</v>
      </c>
      <c r="BX41" s="115"/>
      <c r="BY41" s="58">
        <f t="shared" si="210"/>
        <v>0</v>
      </c>
      <c r="BZ41" s="115"/>
      <c r="CA41" s="58"/>
      <c r="CB41" s="115"/>
      <c r="CC41" s="58"/>
      <c r="CD41" s="108"/>
      <c r="CE41" s="62">
        <f>SUM(CD41*$E41*$F41*$H41*$K41*$CE$10)</f>
        <v>0</v>
      </c>
      <c r="CF41" s="115"/>
      <c r="CG41" s="62">
        <f>SUM(CF41*$E41*$F41*$H41*$K41*$CE$10)</f>
        <v>0</v>
      </c>
      <c r="CH41" s="108"/>
      <c r="CI41" s="62">
        <f>SUM(CH41*$E41*$F41*$H41*$K41*$CE$10)</f>
        <v>0</v>
      </c>
      <c r="CJ41" s="108"/>
      <c r="CK41" s="62">
        <f>SUM(CJ41*$E41*$F41*$H41*$K41*$CE$10)</f>
        <v>0</v>
      </c>
      <c r="CL41" s="108"/>
      <c r="CM41" s="62">
        <f>SUM(CL41*$E41*$F41*$H41*$K41*$CE$10)</f>
        <v>0</v>
      </c>
      <c r="CN41" s="115"/>
      <c r="CO41" s="62">
        <f>SUM(CN41*$E41*$F41*$H41*$K41*$CE$10)</f>
        <v>0</v>
      </c>
      <c r="CP41" s="115"/>
      <c r="CQ41" s="62">
        <f>SUM(CP41*$E41*$F41*$H41*$K41*$CE$10)</f>
        <v>0</v>
      </c>
      <c r="CR41" s="108"/>
      <c r="CS41" s="62"/>
      <c r="CT41" s="115"/>
      <c r="CU41" s="62"/>
      <c r="CV41" s="115"/>
      <c r="CW41" s="62">
        <f>SUM(CV41*$E41*$F41*$H41*$K41*$CE$10)</f>
        <v>0</v>
      </c>
      <c r="CX41" s="115"/>
      <c r="CY41" s="62"/>
      <c r="CZ41" s="115"/>
      <c r="DA41" s="62"/>
      <c r="DB41" s="115"/>
      <c r="DC41" s="62"/>
      <c r="DD41" s="115"/>
      <c r="DE41" s="62">
        <f>SUM(DD41*$E41*$F41*$H41*$K41*$CE$10)</f>
        <v>0</v>
      </c>
      <c r="DF41" s="115"/>
      <c r="DG41" s="62">
        <f>SUM(DF41*$E41*$F41*$H41*$K41*$CE$10)</f>
        <v>0</v>
      </c>
      <c r="DH41" s="115"/>
      <c r="DI41" s="62"/>
      <c r="DJ41" s="115"/>
      <c r="DK41" s="62"/>
      <c r="DL41" s="115"/>
      <c r="DM41" s="62"/>
      <c r="DN41" s="57"/>
      <c r="DO41" s="58">
        <f t="shared" si="211"/>
        <v>0</v>
      </c>
      <c r="DP41" s="57"/>
      <c r="DQ41" s="58">
        <f t="shared" si="212"/>
        <v>0</v>
      </c>
      <c r="DR41" s="115"/>
      <c r="DS41" s="59"/>
      <c r="DT41" s="115"/>
      <c r="DU41" s="59"/>
      <c r="DV41" s="57"/>
      <c r="DW41" s="58">
        <f t="shared" si="213"/>
        <v>0</v>
      </c>
      <c r="DX41" s="57"/>
      <c r="DY41" s="58">
        <f t="shared" si="214"/>
        <v>0</v>
      </c>
      <c r="DZ41" s="57"/>
      <c r="EA41" s="59"/>
      <c r="EB41" s="63"/>
      <c r="EC41" s="63"/>
      <c r="ED41" s="76"/>
      <c r="EE41" s="76"/>
      <c r="EF41" s="76"/>
      <c r="EG41" s="76"/>
      <c r="EH41" s="76"/>
      <c r="EI41" s="76"/>
      <c r="EJ41" s="64">
        <f t="shared" si="215"/>
        <v>0</v>
      </c>
      <c r="EK41" s="64">
        <f t="shared" si="215"/>
        <v>0</v>
      </c>
    </row>
    <row r="42" spans="1:141" s="102" customFormat="1" ht="15" customHeight="1" x14ac:dyDescent="0.25">
      <c r="A42" s="119">
        <v>9</v>
      </c>
      <c r="B42" s="119"/>
      <c r="C42" s="40" t="s">
        <v>201</v>
      </c>
      <c r="D42" s="109" t="s">
        <v>202</v>
      </c>
      <c r="E42" s="52">
        <v>16026</v>
      </c>
      <c r="F42" s="110"/>
      <c r="G42" s="54"/>
      <c r="H42" s="44"/>
      <c r="I42" s="99"/>
      <c r="J42" s="120"/>
      <c r="K42" s="120"/>
      <c r="L42" s="120"/>
      <c r="M42" s="101"/>
      <c r="N42" s="123">
        <f t="shared" ref="N42:BY42" si="216">SUM(N43:N44)</f>
        <v>0</v>
      </c>
      <c r="O42" s="123">
        <f t="shared" si="216"/>
        <v>0</v>
      </c>
      <c r="P42" s="123">
        <f t="shared" si="216"/>
        <v>24</v>
      </c>
      <c r="Q42" s="123">
        <f t="shared" si="216"/>
        <v>743093.56799999997</v>
      </c>
      <c r="R42" s="123">
        <f t="shared" si="216"/>
        <v>0</v>
      </c>
      <c r="S42" s="123">
        <f t="shared" si="216"/>
        <v>0</v>
      </c>
      <c r="T42" s="123">
        <f t="shared" si="216"/>
        <v>0</v>
      </c>
      <c r="U42" s="123">
        <f t="shared" si="216"/>
        <v>0</v>
      </c>
      <c r="V42" s="123">
        <f t="shared" si="216"/>
        <v>0</v>
      </c>
      <c r="W42" s="123">
        <f t="shared" si="216"/>
        <v>0</v>
      </c>
      <c r="X42" s="123">
        <f t="shared" si="216"/>
        <v>0</v>
      </c>
      <c r="Y42" s="123">
        <f t="shared" si="216"/>
        <v>0</v>
      </c>
      <c r="Z42" s="123">
        <f t="shared" si="216"/>
        <v>0</v>
      </c>
      <c r="AA42" s="123">
        <f t="shared" si="216"/>
        <v>0</v>
      </c>
      <c r="AB42" s="123">
        <f t="shared" si="216"/>
        <v>0</v>
      </c>
      <c r="AC42" s="123">
        <f t="shared" si="216"/>
        <v>0</v>
      </c>
      <c r="AD42" s="123">
        <f t="shared" si="216"/>
        <v>0</v>
      </c>
      <c r="AE42" s="123">
        <f t="shared" si="216"/>
        <v>0</v>
      </c>
      <c r="AF42" s="123">
        <f t="shared" si="216"/>
        <v>0</v>
      </c>
      <c r="AG42" s="123">
        <f t="shared" si="216"/>
        <v>0</v>
      </c>
      <c r="AH42" s="123">
        <f t="shared" si="216"/>
        <v>0</v>
      </c>
      <c r="AI42" s="123">
        <f t="shared" si="216"/>
        <v>0</v>
      </c>
      <c r="AJ42" s="123">
        <f t="shared" si="216"/>
        <v>0</v>
      </c>
      <c r="AK42" s="123">
        <f t="shared" si="216"/>
        <v>0</v>
      </c>
      <c r="AL42" s="123">
        <f t="shared" si="216"/>
        <v>0</v>
      </c>
      <c r="AM42" s="123">
        <f t="shared" si="216"/>
        <v>0</v>
      </c>
      <c r="AN42" s="123">
        <f t="shared" si="216"/>
        <v>0</v>
      </c>
      <c r="AO42" s="123">
        <f t="shared" si="216"/>
        <v>0</v>
      </c>
      <c r="AP42" s="123">
        <f t="shared" si="216"/>
        <v>0</v>
      </c>
      <c r="AQ42" s="123">
        <f t="shared" si="216"/>
        <v>0</v>
      </c>
      <c r="AR42" s="123">
        <f t="shared" si="216"/>
        <v>0</v>
      </c>
      <c r="AS42" s="123">
        <f t="shared" si="216"/>
        <v>0</v>
      </c>
      <c r="AT42" s="123">
        <f t="shared" si="216"/>
        <v>0</v>
      </c>
      <c r="AU42" s="123">
        <f t="shared" si="216"/>
        <v>0</v>
      </c>
      <c r="AV42" s="123">
        <f t="shared" si="216"/>
        <v>0</v>
      </c>
      <c r="AW42" s="123">
        <f t="shared" si="216"/>
        <v>0</v>
      </c>
      <c r="AX42" s="123">
        <f t="shared" si="216"/>
        <v>0</v>
      </c>
      <c r="AY42" s="123">
        <f t="shared" si="216"/>
        <v>0</v>
      </c>
      <c r="AZ42" s="123">
        <f t="shared" si="216"/>
        <v>0</v>
      </c>
      <c r="BA42" s="123">
        <f t="shared" si="216"/>
        <v>0</v>
      </c>
      <c r="BB42" s="123">
        <f t="shared" si="216"/>
        <v>0</v>
      </c>
      <c r="BC42" s="123">
        <f t="shared" si="216"/>
        <v>0</v>
      </c>
      <c r="BD42" s="123">
        <f t="shared" si="216"/>
        <v>0</v>
      </c>
      <c r="BE42" s="123">
        <f t="shared" si="216"/>
        <v>0</v>
      </c>
      <c r="BF42" s="123">
        <f t="shared" si="216"/>
        <v>0</v>
      </c>
      <c r="BG42" s="123">
        <f t="shared" si="216"/>
        <v>0</v>
      </c>
      <c r="BH42" s="123">
        <f t="shared" si="216"/>
        <v>0</v>
      </c>
      <c r="BI42" s="123">
        <f t="shared" si="216"/>
        <v>0</v>
      </c>
      <c r="BJ42" s="123">
        <f t="shared" si="216"/>
        <v>0</v>
      </c>
      <c r="BK42" s="123">
        <f t="shared" si="216"/>
        <v>0</v>
      </c>
      <c r="BL42" s="123">
        <f t="shared" si="216"/>
        <v>0</v>
      </c>
      <c r="BM42" s="123">
        <f t="shared" si="216"/>
        <v>0</v>
      </c>
      <c r="BN42" s="123">
        <f t="shared" si="216"/>
        <v>0</v>
      </c>
      <c r="BO42" s="123">
        <f t="shared" si="216"/>
        <v>0</v>
      </c>
      <c r="BP42" s="123">
        <f t="shared" si="216"/>
        <v>0</v>
      </c>
      <c r="BQ42" s="123">
        <f t="shared" si="216"/>
        <v>0</v>
      </c>
      <c r="BR42" s="123">
        <f t="shared" si="216"/>
        <v>0</v>
      </c>
      <c r="BS42" s="123"/>
      <c r="BT42" s="123">
        <f t="shared" si="216"/>
        <v>0</v>
      </c>
      <c r="BU42" s="123"/>
      <c r="BV42" s="123">
        <f t="shared" si="216"/>
        <v>0</v>
      </c>
      <c r="BW42" s="123">
        <f t="shared" si="216"/>
        <v>0</v>
      </c>
      <c r="BX42" s="123">
        <f t="shared" si="216"/>
        <v>0</v>
      </c>
      <c r="BY42" s="123">
        <f t="shared" si="216"/>
        <v>0</v>
      </c>
      <c r="BZ42" s="123">
        <f t="shared" ref="BZ42:EK42" si="217">SUM(BZ43:BZ44)</f>
        <v>0</v>
      </c>
      <c r="CA42" s="123"/>
      <c r="CB42" s="123">
        <f t="shared" si="217"/>
        <v>0</v>
      </c>
      <c r="CC42" s="123"/>
      <c r="CD42" s="123">
        <f t="shared" si="217"/>
        <v>0</v>
      </c>
      <c r="CE42" s="123">
        <f t="shared" si="217"/>
        <v>0</v>
      </c>
      <c r="CF42" s="123">
        <f t="shared" si="217"/>
        <v>0</v>
      </c>
      <c r="CG42" s="123">
        <f t="shared" si="217"/>
        <v>0</v>
      </c>
      <c r="CH42" s="123">
        <f t="shared" si="217"/>
        <v>0</v>
      </c>
      <c r="CI42" s="123">
        <f t="shared" si="217"/>
        <v>0</v>
      </c>
      <c r="CJ42" s="123">
        <f t="shared" si="217"/>
        <v>0</v>
      </c>
      <c r="CK42" s="123">
        <f t="shared" si="217"/>
        <v>0</v>
      </c>
      <c r="CL42" s="123">
        <f t="shared" si="217"/>
        <v>0</v>
      </c>
      <c r="CM42" s="123">
        <f t="shared" si="217"/>
        <v>0</v>
      </c>
      <c r="CN42" s="123">
        <f t="shared" si="217"/>
        <v>0</v>
      </c>
      <c r="CO42" s="123">
        <f t="shared" si="217"/>
        <v>0</v>
      </c>
      <c r="CP42" s="123">
        <f t="shared" si="217"/>
        <v>0</v>
      </c>
      <c r="CQ42" s="123">
        <f t="shared" si="217"/>
        <v>0</v>
      </c>
      <c r="CR42" s="123">
        <f t="shared" si="217"/>
        <v>0</v>
      </c>
      <c r="CS42" s="123"/>
      <c r="CT42" s="123">
        <f t="shared" si="217"/>
        <v>0</v>
      </c>
      <c r="CU42" s="123"/>
      <c r="CV42" s="123">
        <f t="shared" si="217"/>
        <v>0</v>
      </c>
      <c r="CW42" s="123">
        <f t="shared" si="217"/>
        <v>0</v>
      </c>
      <c r="CX42" s="123">
        <f t="shared" si="217"/>
        <v>0</v>
      </c>
      <c r="CY42" s="123"/>
      <c r="CZ42" s="123">
        <f t="shared" si="217"/>
        <v>0</v>
      </c>
      <c r="DA42" s="123"/>
      <c r="DB42" s="123">
        <f t="shared" si="217"/>
        <v>0</v>
      </c>
      <c r="DC42" s="123"/>
      <c r="DD42" s="123">
        <f t="shared" si="217"/>
        <v>0</v>
      </c>
      <c r="DE42" s="123">
        <f t="shared" si="217"/>
        <v>0</v>
      </c>
      <c r="DF42" s="123">
        <f t="shared" si="217"/>
        <v>0</v>
      </c>
      <c r="DG42" s="123">
        <f t="shared" si="217"/>
        <v>0</v>
      </c>
      <c r="DH42" s="123">
        <f t="shared" si="217"/>
        <v>0</v>
      </c>
      <c r="DI42" s="123"/>
      <c r="DJ42" s="123">
        <f t="shared" si="217"/>
        <v>0</v>
      </c>
      <c r="DK42" s="123"/>
      <c r="DL42" s="123">
        <f t="shared" si="217"/>
        <v>0</v>
      </c>
      <c r="DM42" s="123"/>
      <c r="DN42" s="123">
        <f t="shared" si="217"/>
        <v>0</v>
      </c>
      <c r="DO42" s="123">
        <f t="shared" si="217"/>
        <v>0</v>
      </c>
      <c r="DP42" s="123">
        <f t="shared" si="217"/>
        <v>0</v>
      </c>
      <c r="DQ42" s="123">
        <f t="shared" si="217"/>
        <v>0</v>
      </c>
      <c r="DR42" s="123">
        <f t="shared" si="217"/>
        <v>0</v>
      </c>
      <c r="DS42" s="123">
        <f t="shared" si="217"/>
        <v>0</v>
      </c>
      <c r="DT42" s="123">
        <f t="shared" si="217"/>
        <v>0</v>
      </c>
      <c r="DU42" s="123">
        <f t="shared" si="217"/>
        <v>0</v>
      </c>
      <c r="DV42" s="123">
        <f t="shared" si="217"/>
        <v>0</v>
      </c>
      <c r="DW42" s="123">
        <f t="shared" si="217"/>
        <v>0</v>
      </c>
      <c r="DX42" s="123">
        <f t="shared" si="217"/>
        <v>0</v>
      </c>
      <c r="DY42" s="123">
        <f t="shared" si="217"/>
        <v>0</v>
      </c>
      <c r="DZ42" s="123">
        <f t="shared" si="217"/>
        <v>0</v>
      </c>
      <c r="EA42" s="123">
        <f t="shared" si="217"/>
        <v>0</v>
      </c>
      <c r="EB42" s="123">
        <f t="shared" si="217"/>
        <v>0</v>
      </c>
      <c r="EC42" s="123">
        <f t="shared" si="217"/>
        <v>0</v>
      </c>
      <c r="ED42" s="123">
        <f t="shared" si="217"/>
        <v>0</v>
      </c>
      <c r="EE42" s="123">
        <f t="shared" si="217"/>
        <v>0</v>
      </c>
      <c r="EF42" s="123">
        <f t="shared" si="217"/>
        <v>0</v>
      </c>
      <c r="EG42" s="123">
        <f t="shared" si="217"/>
        <v>0</v>
      </c>
      <c r="EH42" s="123"/>
      <c r="EI42" s="123"/>
      <c r="EJ42" s="123">
        <f t="shared" si="217"/>
        <v>24</v>
      </c>
      <c r="EK42" s="123">
        <f t="shared" si="217"/>
        <v>743093.56799999997</v>
      </c>
    </row>
    <row r="43" spans="1:141" s="126" customFormat="1" ht="30" customHeight="1" x14ac:dyDescent="0.25">
      <c r="A43" s="49"/>
      <c r="B43" s="85">
        <v>24</v>
      </c>
      <c r="C43" s="50" t="s">
        <v>203</v>
      </c>
      <c r="D43" s="113" t="s">
        <v>204</v>
      </c>
      <c r="E43" s="52">
        <v>16026</v>
      </c>
      <c r="F43" s="53">
        <v>1.38</v>
      </c>
      <c r="G43" s="54"/>
      <c r="H43" s="106">
        <v>1</v>
      </c>
      <c r="I43" s="106"/>
      <c r="J43" s="104">
        <v>1.4</v>
      </c>
      <c r="K43" s="104">
        <v>1.68</v>
      </c>
      <c r="L43" s="104">
        <v>2.23</v>
      </c>
      <c r="M43" s="107">
        <v>2.57</v>
      </c>
      <c r="N43" s="57"/>
      <c r="O43" s="58">
        <f t="shared" ref="O43:O44" si="218">N43*$E43*$F43*$H43*$J43*O$10</f>
        <v>0</v>
      </c>
      <c r="P43" s="108">
        <v>24</v>
      </c>
      <c r="Q43" s="58">
        <f t="shared" ref="Q43:Q44" si="219">P43*$E43*$F43*$H43*$J43*Q$10</f>
        <v>743093.56799999997</v>
      </c>
      <c r="R43" s="59"/>
      <c r="S43" s="58">
        <f t="shared" ref="S43:S44" si="220">R43*$E43*$F43*$H43*$J43*S$10</f>
        <v>0</v>
      </c>
      <c r="T43" s="57"/>
      <c r="U43" s="58">
        <f t="shared" ref="U43:U44" si="221">T43*$E43*$F43*$H43*$J43*U$10</f>
        <v>0</v>
      </c>
      <c r="V43" s="57"/>
      <c r="W43" s="58">
        <f t="shared" ref="W43:W44" si="222">V43*$E43*$F43*$H43*$J43*W$10</f>
        <v>0</v>
      </c>
      <c r="X43" s="57"/>
      <c r="Y43" s="58">
        <f t="shared" ref="Y43:Y44" si="223">X43*$E43*$F43*$H43*$J43*Y$10</f>
        <v>0</v>
      </c>
      <c r="Z43" s="59"/>
      <c r="AA43" s="58">
        <f t="shared" ref="AA43:AA44" si="224">Z43*$E43*$F43*$H43*$J43*AA$10</f>
        <v>0</v>
      </c>
      <c r="AB43" s="59"/>
      <c r="AC43" s="58">
        <f t="shared" ref="AC43:AC44" si="225">AB43*$E43*$F43*$H43*$J43*AC$10</f>
        <v>0</v>
      </c>
      <c r="AD43" s="59"/>
      <c r="AE43" s="124"/>
      <c r="AF43" s="124"/>
      <c r="AG43" s="62">
        <f>SUM(AF43*$E43*$F43*$H43*$K43*$AG$10)</f>
        <v>0</v>
      </c>
      <c r="AH43" s="57"/>
      <c r="AI43" s="58">
        <f t="shared" ref="AI43:AI44" si="226">AH43*$E43*$F43*$H43*$J43*AI$10</f>
        <v>0</v>
      </c>
      <c r="AJ43" s="57"/>
      <c r="AK43" s="58">
        <f t="shared" ref="AK43:AK44" si="227">AJ43*$E43*$F43*$H43*$J43*AK$10</f>
        <v>0</v>
      </c>
      <c r="AL43" s="57"/>
      <c r="AM43" s="58">
        <f t="shared" ref="AM43:AM44" si="228">AL43*$E43*$F43*$H43*$J43*AM$10</f>
        <v>0</v>
      </c>
      <c r="AN43" s="57"/>
      <c r="AO43" s="58">
        <f t="shared" ref="AO43:AO44" si="229">AN43*$E43*$F43*$H43*$J43*AO$10</f>
        <v>0</v>
      </c>
      <c r="AP43" s="57"/>
      <c r="AQ43" s="58">
        <f t="shared" ref="AQ43:AQ44" si="230">AP43*$E43*$F43*$H43*$J43*AQ$10</f>
        <v>0</v>
      </c>
      <c r="AR43" s="57"/>
      <c r="AS43" s="58">
        <f t="shared" ref="AS43:AS44" si="231">AR43*$E43*$F43*$H43*$J43*AS$10</f>
        <v>0</v>
      </c>
      <c r="AT43" s="57"/>
      <c r="AU43" s="58">
        <f t="shared" ref="AU43:AU44" si="232">AT43*$E43*$F43*$H43*$J43*AU$10</f>
        <v>0</v>
      </c>
      <c r="AV43" s="57"/>
      <c r="AW43" s="58">
        <f t="shared" ref="AW43:AW44" si="233">AV43*$E43*$F43*$H43*$J43*AW$10</f>
        <v>0</v>
      </c>
      <c r="AX43" s="57"/>
      <c r="AY43" s="58">
        <f t="shared" ref="AY43:AY44" si="234">AX43*$E43*$F43*$H43*$J43*AY$10</f>
        <v>0</v>
      </c>
      <c r="AZ43" s="57"/>
      <c r="BA43" s="58">
        <f t="shared" ref="BA43:BA44" si="235">AZ43*$E43*$F43*$H43*$J43*BA$10</f>
        <v>0</v>
      </c>
      <c r="BB43" s="57"/>
      <c r="BC43" s="58">
        <f t="shared" ref="BC43:BC44" si="236">BB43*$E43*$F43*$H43*$J43*BC$10</f>
        <v>0</v>
      </c>
      <c r="BD43" s="57"/>
      <c r="BE43" s="58">
        <f t="shared" ref="BE43:BE44" si="237">BD43*$E43*$F43*$H43*$J43*BE$10</f>
        <v>0</v>
      </c>
      <c r="BF43" s="57"/>
      <c r="BG43" s="58">
        <f t="shared" ref="BG43:BG44" si="238">BF43*$E43*$F43*$H43*$J43*BG$10</f>
        <v>0</v>
      </c>
      <c r="BH43" s="57"/>
      <c r="BI43" s="58">
        <f t="shared" ref="BI43:BI44" si="239">BH43*$E43*$F43*$H43*$J43*BI$10</f>
        <v>0</v>
      </c>
      <c r="BJ43" s="57"/>
      <c r="BK43" s="58">
        <f t="shared" ref="BK43:BK44" si="240">BJ43*$E43*$F43*$H43*$J43*BK$10</f>
        <v>0</v>
      </c>
      <c r="BL43" s="57"/>
      <c r="BM43" s="58">
        <f t="shared" ref="BM43:BM44" si="241">BL43*$E43*$F43*$H43*$J43*BM$10</f>
        <v>0</v>
      </c>
      <c r="BN43" s="57"/>
      <c r="BO43" s="58">
        <f t="shared" ref="BO43:BO44" si="242">BN43*$E43*$F43*$H43*$J43*BO$10</f>
        <v>0</v>
      </c>
      <c r="BP43" s="61"/>
      <c r="BQ43" s="58">
        <f t="shared" ref="BQ43:BQ44" si="243">BP43*$E43*$F43*$H43*$J43*BQ$10</f>
        <v>0</v>
      </c>
      <c r="BR43" s="57"/>
      <c r="BS43" s="58"/>
      <c r="BT43" s="59"/>
      <c r="BU43" s="58"/>
      <c r="BV43" s="57"/>
      <c r="BW43" s="58">
        <f t="shared" ref="BW43:BW44" si="244">BV43*$E43*$F43*$H43*$J43*BW$10</f>
        <v>0</v>
      </c>
      <c r="BX43" s="57"/>
      <c r="BY43" s="58">
        <f t="shared" ref="BY43:BY44" si="245">BX43*$E43*$F43*$H43*$J43*BY$10</f>
        <v>0</v>
      </c>
      <c r="BZ43" s="57"/>
      <c r="CA43" s="58"/>
      <c r="CB43" s="57"/>
      <c r="CC43" s="58"/>
      <c r="CD43" s="59"/>
      <c r="CE43" s="62">
        <f>SUM(CD43*$E43*$F43*$H43*$K43*$CE$10)</f>
        <v>0</v>
      </c>
      <c r="CF43" s="57"/>
      <c r="CG43" s="62">
        <f>SUM(CF43*$E43*$F43*$H43*$K43*$CE$10)</f>
        <v>0</v>
      </c>
      <c r="CH43" s="59"/>
      <c r="CI43" s="62">
        <f>SUM(CH43*$E43*$F43*$H43*$K43*$CE$10)</f>
        <v>0</v>
      </c>
      <c r="CJ43" s="59"/>
      <c r="CK43" s="62">
        <f>SUM(CJ43*$E43*$F43*$H43*$K43*$CE$10)</f>
        <v>0</v>
      </c>
      <c r="CL43" s="59"/>
      <c r="CM43" s="62">
        <f>SUM(CL43*$E43*$F43*$H43*$K43*$CE$10)</f>
        <v>0</v>
      </c>
      <c r="CN43" s="57"/>
      <c r="CO43" s="62">
        <f>SUM(CN43*$E43*$F43*$H43*$K43*$CE$10)</f>
        <v>0</v>
      </c>
      <c r="CP43" s="57"/>
      <c r="CQ43" s="62">
        <f>SUM(CP43*$E43*$F43*$H43*$K43*$CE$10)</f>
        <v>0</v>
      </c>
      <c r="CR43" s="59"/>
      <c r="CS43" s="62"/>
      <c r="CT43" s="57"/>
      <c r="CU43" s="62"/>
      <c r="CV43" s="57"/>
      <c r="CW43" s="62">
        <f>SUM(CV43*$E43*$F43*$H43*$K43*$CE$10)</f>
        <v>0</v>
      </c>
      <c r="CX43" s="57"/>
      <c r="CY43" s="62"/>
      <c r="CZ43" s="57"/>
      <c r="DA43" s="62"/>
      <c r="DB43" s="57"/>
      <c r="DC43" s="62"/>
      <c r="DD43" s="57"/>
      <c r="DE43" s="62">
        <f>SUM(DD43*$E43*$F43*$H43*$K43*$CE$10)</f>
        <v>0</v>
      </c>
      <c r="DF43" s="57"/>
      <c r="DG43" s="62">
        <f>SUM(DF43*$E43*$F43*$H43*$K43*$CE$10)</f>
        <v>0</v>
      </c>
      <c r="DH43" s="57"/>
      <c r="DI43" s="62"/>
      <c r="DJ43" s="57"/>
      <c r="DK43" s="62"/>
      <c r="DL43" s="57"/>
      <c r="DM43" s="62"/>
      <c r="DN43" s="57"/>
      <c r="DO43" s="58">
        <f t="shared" ref="DO43:DO44" si="246">DN43*$E43*$F43*$H43*$J43*DO$10</f>
        <v>0</v>
      </c>
      <c r="DP43" s="57"/>
      <c r="DQ43" s="58">
        <f t="shared" ref="DQ43:DQ44" si="247">DP43*$E43*$F43*$H43*$J43*DQ$10</f>
        <v>0</v>
      </c>
      <c r="DR43" s="57"/>
      <c r="DS43" s="124"/>
      <c r="DT43" s="57"/>
      <c r="DU43" s="124"/>
      <c r="DV43" s="57"/>
      <c r="DW43" s="58">
        <f t="shared" ref="DW43:DW44" si="248">DV43*$E43*$F43*$H43*$J43*DW$10</f>
        <v>0</v>
      </c>
      <c r="DX43" s="57"/>
      <c r="DY43" s="58">
        <f t="shared" ref="DY43:DY44" si="249">DX43*$E43*$F43*$H43*$J43*DY$10</f>
        <v>0</v>
      </c>
      <c r="DZ43" s="125"/>
      <c r="EA43" s="124"/>
      <c r="EB43" s="63"/>
      <c r="EC43" s="63"/>
      <c r="ED43" s="76"/>
      <c r="EE43" s="76"/>
      <c r="EF43" s="76"/>
      <c r="EG43" s="76"/>
      <c r="EH43" s="76"/>
      <c r="EI43" s="76"/>
      <c r="EJ43" s="64">
        <f>SUM(N43,P43,R43,T43,V43,X43,Z43,AB43,AD43,AF43,AH43,AJ43,AL43,AN43,AP43,AR43,AT43,AV43,AX43,AZ43,BB43,BD43,BF43,BH43,BJ43,BL43,BN43,BP43,BR43,BT43,BV43,BX43,BZ43,CB43,CD43,CF43,CH43,CJ43,CL43,CN43,CP43,CR43,CT43,CV43,CX43,CZ43,DB43,DD43,DF43,DH43,DJ43,DL43,DN43,DP43,DR43,DT43,DV43,DX43,DZ43,EB43,ED43,EF43)</f>
        <v>24</v>
      </c>
      <c r="EK43" s="64">
        <f>SUM(O43,Q43,S43,U43,W43,Y43,AA43,AC43,AE43,AG43,AI43,AK43,AM43,AO43,AQ43,AS43,AU43,AW43,AY43,BA43,BC43,BE43,BG43,BI43,BK43,BM43,BO43,BQ43,BS43,BU43,BW43,BY43,CA43,CC43,CE43,CG43,CI43,CK43,CM43,CO43,CQ43,CS43,CU43,CW43,CY43,DA43,DC43,DE43,DG43,DI43,DK43,DM43,DO43,DQ43,DS43,DU43,DW43,DY43,EA43,EC43,EE43,EG43)</f>
        <v>743093.56799999997</v>
      </c>
    </row>
    <row r="44" spans="1:141" s="116" customFormat="1" ht="30" customHeight="1" x14ac:dyDescent="0.25">
      <c r="A44" s="49"/>
      <c r="B44" s="85">
        <v>25</v>
      </c>
      <c r="C44" s="50" t="s">
        <v>205</v>
      </c>
      <c r="D44" s="113" t="s">
        <v>206</v>
      </c>
      <c r="E44" s="52">
        <v>16026</v>
      </c>
      <c r="F44" s="55">
        <v>2.09</v>
      </c>
      <c r="G44" s="54"/>
      <c r="H44" s="106">
        <v>1</v>
      </c>
      <c r="I44" s="106"/>
      <c r="J44" s="104">
        <v>1.4</v>
      </c>
      <c r="K44" s="104">
        <v>1.68</v>
      </c>
      <c r="L44" s="104">
        <v>2.23</v>
      </c>
      <c r="M44" s="107">
        <v>2.57</v>
      </c>
      <c r="N44" s="115"/>
      <c r="O44" s="58">
        <f t="shared" si="218"/>
        <v>0</v>
      </c>
      <c r="P44" s="108"/>
      <c r="Q44" s="58">
        <f t="shared" si="219"/>
        <v>0</v>
      </c>
      <c r="R44" s="108"/>
      <c r="S44" s="58">
        <f t="shared" si="220"/>
        <v>0</v>
      </c>
      <c r="T44" s="115"/>
      <c r="U44" s="58">
        <f t="shared" si="221"/>
        <v>0</v>
      </c>
      <c r="V44" s="115"/>
      <c r="W44" s="58">
        <f t="shared" si="222"/>
        <v>0</v>
      </c>
      <c r="X44" s="115"/>
      <c r="Y44" s="58">
        <f t="shared" si="223"/>
        <v>0</v>
      </c>
      <c r="Z44" s="108"/>
      <c r="AA44" s="58">
        <f t="shared" si="224"/>
        <v>0</v>
      </c>
      <c r="AB44" s="108"/>
      <c r="AC44" s="58">
        <f t="shared" si="225"/>
        <v>0</v>
      </c>
      <c r="AD44" s="108"/>
      <c r="AE44" s="124"/>
      <c r="AF44" s="127"/>
      <c r="AG44" s="62">
        <f>SUM(AF44*$E44*$F44*$H44*$K44*$AG$10)</f>
        <v>0</v>
      </c>
      <c r="AH44" s="115"/>
      <c r="AI44" s="58">
        <f t="shared" si="226"/>
        <v>0</v>
      </c>
      <c r="AJ44" s="115"/>
      <c r="AK44" s="58">
        <f t="shared" si="227"/>
        <v>0</v>
      </c>
      <c r="AL44" s="57"/>
      <c r="AM44" s="58">
        <f t="shared" si="228"/>
        <v>0</v>
      </c>
      <c r="AN44" s="115"/>
      <c r="AO44" s="58">
        <f t="shared" si="229"/>
        <v>0</v>
      </c>
      <c r="AP44" s="115"/>
      <c r="AQ44" s="58">
        <f t="shared" si="230"/>
        <v>0</v>
      </c>
      <c r="AR44" s="115"/>
      <c r="AS44" s="58">
        <f t="shared" si="231"/>
        <v>0</v>
      </c>
      <c r="AT44" s="115"/>
      <c r="AU44" s="58">
        <f t="shared" si="232"/>
        <v>0</v>
      </c>
      <c r="AV44" s="115"/>
      <c r="AW44" s="58">
        <f t="shared" si="233"/>
        <v>0</v>
      </c>
      <c r="AX44" s="115"/>
      <c r="AY44" s="58">
        <f t="shared" si="234"/>
        <v>0</v>
      </c>
      <c r="AZ44" s="115"/>
      <c r="BA44" s="58">
        <f t="shared" si="235"/>
        <v>0</v>
      </c>
      <c r="BB44" s="115"/>
      <c r="BC44" s="58">
        <f t="shared" si="236"/>
        <v>0</v>
      </c>
      <c r="BD44" s="115"/>
      <c r="BE44" s="58">
        <f t="shared" si="237"/>
        <v>0</v>
      </c>
      <c r="BF44" s="115"/>
      <c r="BG44" s="58">
        <f t="shared" si="238"/>
        <v>0</v>
      </c>
      <c r="BH44" s="115"/>
      <c r="BI44" s="58">
        <f t="shared" si="239"/>
        <v>0</v>
      </c>
      <c r="BJ44" s="115"/>
      <c r="BK44" s="58">
        <f t="shared" si="240"/>
        <v>0</v>
      </c>
      <c r="BL44" s="115"/>
      <c r="BM44" s="58">
        <f t="shared" si="241"/>
        <v>0</v>
      </c>
      <c r="BN44" s="115"/>
      <c r="BO44" s="58">
        <f t="shared" si="242"/>
        <v>0</v>
      </c>
      <c r="BP44" s="121"/>
      <c r="BQ44" s="58">
        <f t="shared" si="243"/>
        <v>0</v>
      </c>
      <c r="BR44" s="115"/>
      <c r="BS44" s="58"/>
      <c r="BT44" s="108"/>
      <c r="BU44" s="58"/>
      <c r="BV44" s="57"/>
      <c r="BW44" s="58">
        <f t="shared" si="244"/>
        <v>0</v>
      </c>
      <c r="BX44" s="115"/>
      <c r="BY44" s="58">
        <f t="shared" si="245"/>
        <v>0</v>
      </c>
      <c r="BZ44" s="115"/>
      <c r="CA44" s="58"/>
      <c r="CB44" s="115"/>
      <c r="CC44" s="58"/>
      <c r="CD44" s="108"/>
      <c r="CE44" s="62">
        <f>SUM(CD44*$E44*$F44*$H44*$K44*$CE$10)</f>
        <v>0</v>
      </c>
      <c r="CF44" s="115"/>
      <c r="CG44" s="62">
        <f>SUM(CF44*$E44*$F44*$H44*$K44*$CE$10)</f>
        <v>0</v>
      </c>
      <c r="CH44" s="108"/>
      <c r="CI44" s="62">
        <f>SUM(CH44*$E44*$F44*$H44*$K44*$CE$10)</f>
        <v>0</v>
      </c>
      <c r="CJ44" s="108"/>
      <c r="CK44" s="62">
        <f>SUM(CJ44*$E44*$F44*$H44*$K44*$CE$10)</f>
        <v>0</v>
      </c>
      <c r="CL44" s="108"/>
      <c r="CM44" s="62">
        <f>SUM(CL44*$E44*$F44*$H44*$K44*$CE$10)</f>
        <v>0</v>
      </c>
      <c r="CN44" s="115"/>
      <c r="CO44" s="62">
        <f>SUM(CN44*$E44*$F44*$H44*$K44*$CE$10)</f>
        <v>0</v>
      </c>
      <c r="CP44" s="115"/>
      <c r="CQ44" s="62">
        <f>SUM(CP44*$E44*$F44*$H44*$K44*$CE$10)</f>
        <v>0</v>
      </c>
      <c r="CR44" s="108"/>
      <c r="CS44" s="62"/>
      <c r="CT44" s="115"/>
      <c r="CU44" s="62"/>
      <c r="CV44" s="115"/>
      <c r="CW44" s="62">
        <f>SUM(CV44*$E44*$F44*$H44*$K44*$CE$10)</f>
        <v>0</v>
      </c>
      <c r="CX44" s="115"/>
      <c r="CY44" s="62"/>
      <c r="CZ44" s="115"/>
      <c r="DA44" s="62"/>
      <c r="DB44" s="115"/>
      <c r="DC44" s="62"/>
      <c r="DD44" s="115"/>
      <c r="DE44" s="62">
        <f>SUM(DD44*$E44*$F44*$H44*$K44*$CE$10)</f>
        <v>0</v>
      </c>
      <c r="DF44" s="115"/>
      <c r="DG44" s="62">
        <f>SUM(DF44*$E44*$F44*$H44*$K44*$CE$10)</f>
        <v>0</v>
      </c>
      <c r="DH44" s="115"/>
      <c r="DI44" s="62"/>
      <c r="DJ44" s="115"/>
      <c r="DK44" s="62"/>
      <c r="DL44" s="115"/>
      <c r="DM44" s="62"/>
      <c r="DN44" s="76"/>
      <c r="DO44" s="58">
        <f t="shared" si="246"/>
        <v>0</v>
      </c>
      <c r="DP44" s="57"/>
      <c r="DQ44" s="58">
        <f t="shared" si="247"/>
        <v>0</v>
      </c>
      <c r="DR44" s="115"/>
      <c r="DS44" s="124"/>
      <c r="DT44" s="115"/>
      <c r="DU44" s="124"/>
      <c r="DV44" s="57"/>
      <c r="DW44" s="58">
        <f t="shared" si="248"/>
        <v>0</v>
      </c>
      <c r="DX44" s="57"/>
      <c r="DY44" s="58">
        <f t="shared" si="249"/>
        <v>0</v>
      </c>
      <c r="DZ44" s="125"/>
      <c r="EA44" s="124"/>
      <c r="EB44" s="63"/>
      <c r="EC44" s="63"/>
      <c r="ED44" s="76"/>
      <c r="EE44" s="76"/>
      <c r="EF44" s="76"/>
      <c r="EG44" s="76"/>
      <c r="EH44" s="76"/>
      <c r="EI44" s="76"/>
      <c r="EJ44" s="64">
        <f>SUM(N44,P44,R44,T44,V44,X44,Z44,AB44,AD44,AF44,AH44,AJ44,AL44,AN44,AP44,AR44,AT44,AV44,AX44,AZ44,BB44,BD44,BF44,BH44,BJ44,BL44,BN44,BP44,BR44,BT44,BV44,BX44,BZ44,CB44,CD44,CF44,CH44,CJ44,CL44,CN44,CP44,CR44,CT44,CV44,CX44,CZ44,DB44,DD44,DF44,DH44,DJ44,DL44,DN44,DP44,DR44,DT44,DV44,DX44,DZ44,EB44,ED44,EF44)</f>
        <v>0</v>
      </c>
      <c r="EK44" s="64">
        <f>SUM(O44,Q44,S44,U44,W44,Y44,AA44,AC44,AE44,AG44,AI44,AK44,AM44,AO44,AQ44,AS44,AU44,AW44,AY44,BA44,BC44,BE44,BG44,BI44,BK44,BM44,BO44,BQ44,BS44,BU44,BW44,BY44,CA44,CC44,CE44,CG44,CI44,CK44,CM44,CO44,CQ44,CS44,CU44,CW44,CY44,DA44,DC44,DE44,DG44,DI44,DK44,DM44,DO44,DQ44,DS44,DU44,DW44,DY44,EA44,EC44,EE44,EG44)</f>
        <v>0</v>
      </c>
    </row>
    <row r="45" spans="1:141" s="102" customFormat="1" ht="15" customHeight="1" x14ac:dyDescent="0.25">
      <c r="A45" s="119">
        <v>10</v>
      </c>
      <c r="B45" s="119"/>
      <c r="C45" s="40" t="s">
        <v>207</v>
      </c>
      <c r="D45" s="109" t="s">
        <v>208</v>
      </c>
      <c r="E45" s="52">
        <v>16026</v>
      </c>
      <c r="F45" s="110"/>
      <c r="G45" s="54"/>
      <c r="H45" s="44"/>
      <c r="I45" s="99"/>
      <c r="J45" s="120"/>
      <c r="K45" s="120"/>
      <c r="L45" s="120"/>
      <c r="M45" s="128">
        <v>2.57</v>
      </c>
      <c r="N45" s="123">
        <f t="shared" ref="N45:BY45" si="250">N46</f>
        <v>0</v>
      </c>
      <c r="O45" s="123">
        <f t="shared" si="250"/>
        <v>0</v>
      </c>
      <c r="P45" s="123">
        <f t="shared" si="250"/>
        <v>29</v>
      </c>
      <c r="Q45" s="123">
        <f t="shared" si="250"/>
        <v>1041048.96</v>
      </c>
      <c r="R45" s="123">
        <f t="shared" si="250"/>
        <v>0</v>
      </c>
      <c r="S45" s="123">
        <f t="shared" si="250"/>
        <v>0</v>
      </c>
      <c r="T45" s="123">
        <f t="shared" si="250"/>
        <v>0</v>
      </c>
      <c r="U45" s="123">
        <f t="shared" si="250"/>
        <v>0</v>
      </c>
      <c r="V45" s="123">
        <f t="shared" si="250"/>
        <v>0</v>
      </c>
      <c r="W45" s="123">
        <f t="shared" si="250"/>
        <v>0</v>
      </c>
      <c r="X45" s="123">
        <f t="shared" si="250"/>
        <v>0</v>
      </c>
      <c r="Y45" s="123">
        <f t="shared" si="250"/>
        <v>0</v>
      </c>
      <c r="Z45" s="123">
        <f t="shared" si="250"/>
        <v>0</v>
      </c>
      <c r="AA45" s="123">
        <f t="shared" si="250"/>
        <v>0</v>
      </c>
      <c r="AB45" s="123">
        <f t="shared" si="250"/>
        <v>0</v>
      </c>
      <c r="AC45" s="123">
        <f t="shared" si="250"/>
        <v>0</v>
      </c>
      <c r="AD45" s="123">
        <f t="shared" si="250"/>
        <v>0</v>
      </c>
      <c r="AE45" s="123">
        <f t="shared" si="250"/>
        <v>0</v>
      </c>
      <c r="AF45" s="123">
        <f t="shared" si="250"/>
        <v>0</v>
      </c>
      <c r="AG45" s="123">
        <f t="shared" si="250"/>
        <v>0</v>
      </c>
      <c r="AH45" s="123">
        <f t="shared" si="250"/>
        <v>0</v>
      </c>
      <c r="AI45" s="123">
        <f t="shared" si="250"/>
        <v>0</v>
      </c>
      <c r="AJ45" s="123">
        <f t="shared" si="250"/>
        <v>0</v>
      </c>
      <c r="AK45" s="123">
        <f t="shared" si="250"/>
        <v>0</v>
      </c>
      <c r="AL45" s="123">
        <f t="shared" si="250"/>
        <v>0</v>
      </c>
      <c r="AM45" s="123">
        <f t="shared" si="250"/>
        <v>0</v>
      </c>
      <c r="AN45" s="123">
        <f t="shared" si="250"/>
        <v>0</v>
      </c>
      <c r="AO45" s="123">
        <f t="shared" si="250"/>
        <v>0</v>
      </c>
      <c r="AP45" s="123">
        <f t="shared" si="250"/>
        <v>0</v>
      </c>
      <c r="AQ45" s="123">
        <f t="shared" si="250"/>
        <v>0</v>
      </c>
      <c r="AR45" s="123">
        <f t="shared" si="250"/>
        <v>0</v>
      </c>
      <c r="AS45" s="123">
        <f t="shared" si="250"/>
        <v>0</v>
      </c>
      <c r="AT45" s="123">
        <f t="shared" si="250"/>
        <v>0</v>
      </c>
      <c r="AU45" s="123">
        <f t="shared" si="250"/>
        <v>0</v>
      </c>
      <c r="AV45" s="123">
        <f t="shared" si="250"/>
        <v>0</v>
      </c>
      <c r="AW45" s="123">
        <f t="shared" si="250"/>
        <v>0</v>
      </c>
      <c r="AX45" s="123">
        <f t="shared" si="250"/>
        <v>0</v>
      </c>
      <c r="AY45" s="123">
        <f t="shared" si="250"/>
        <v>0</v>
      </c>
      <c r="AZ45" s="123">
        <f t="shared" si="250"/>
        <v>0</v>
      </c>
      <c r="BA45" s="123">
        <f t="shared" si="250"/>
        <v>0</v>
      </c>
      <c r="BB45" s="123">
        <f t="shared" si="250"/>
        <v>0</v>
      </c>
      <c r="BC45" s="123">
        <f t="shared" si="250"/>
        <v>0</v>
      </c>
      <c r="BD45" s="123">
        <f t="shared" si="250"/>
        <v>0</v>
      </c>
      <c r="BE45" s="123">
        <f t="shared" si="250"/>
        <v>0</v>
      </c>
      <c r="BF45" s="123">
        <f t="shared" si="250"/>
        <v>0</v>
      </c>
      <c r="BG45" s="123">
        <f t="shared" si="250"/>
        <v>0</v>
      </c>
      <c r="BH45" s="123">
        <f t="shared" si="250"/>
        <v>0</v>
      </c>
      <c r="BI45" s="123">
        <f t="shared" si="250"/>
        <v>0</v>
      </c>
      <c r="BJ45" s="123">
        <f t="shared" si="250"/>
        <v>0</v>
      </c>
      <c r="BK45" s="123">
        <f t="shared" si="250"/>
        <v>0</v>
      </c>
      <c r="BL45" s="123">
        <f t="shared" si="250"/>
        <v>0</v>
      </c>
      <c r="BM45" s="123">
        <f t="shared" si="250"/>
        <v>0</v>
      </c>
      <c r="BN45" s="123">
        <f t="shared" si="250"/>
        <v>0</v>
      </c>
      <c r="BO45" s="123">
        <f t="shared" si="250"/>
        <v>0</v>
      </c>
      <c r="BP45" s="123">
        <f t="shared" si="250"/>
        <v>0</v>
      </c>
      <c r="BQ45" s="123">
        <f t="shared" si="250"/>
        <v>0</v>
      </c>
      <c r="BR45" s="123">
        <f t="shared" si="250"/>
        <v>0</v>
      </c>
      <c r="BS45" s="123"/>
      <c r="BT45" s="123">
        <f t="shared" si="250"/>
        <v>0</v>
      </c>
      <c r="BU45" s="123"/>
      <c r="BV45" s="123">
        <f t="shared" si="250"/>
        <v>0</v>
      </c>
      <c r="BW45" s="123">
        <f t="shared" si="250"/>
        <v>0</v>
      </c>
      <c r="BX45" s="123">
        <f t="shared" si="250"/>
        <v>0</v>
      </c>
      <c r="BY45" s="123">
        <f t="shared" si="250"/>
        <v>0</v>
      </c>
      <c r="BZ45" s="123">
        <f t="shared" ref="BZ45:EK45" si="251">BZ46</f>
        <v>0</v>
      </c>
      <c r="CA45" s="123"/>
      <c r="CB45" s="123">
        <f t="shared" si="251"/>
        <v>0</v>
      </c>
      <c r="CC45" s="123"/>
      <c r="CD45" s="123">
        <f t="shared" si="251"/>
        <v>0</v>
      </c>
      <c r="CE45" s="123">
        <f t="shared" si="251"/>
        <v>0</v>
      </c>
      <c r="CF45" s="123">
        <f t="shared" si="251"/>
        <v>0</v>
      </c>
      <c r="CG45" s="123">
        <f t="shared" si="251"/>
        <v>0</v>
      </c>
      <c r="CH45" s="123">
        <f t="shared" si="251"/>
        <v>0</v>
      </c>
      <c r="CI45" s="123">
        <f t="shared" si="251"/>
        <v>0</v>
      </c>
      <c r="CJ45" s="123">
        <f t="shared" si="251"/>
        <v>0</v>
      </c>
      <c r="CK45" s="123">
        <f t="shared" si="251"/>
        <v>0</v>
      </c>
      <c r="CL45" s="123">
        <f t="shared" si="251"/>
        <v>0</v>
      </c>
      <c r="CM45" s="123">
        <f t="shared" si="251"/>
        <v>0</v>
      </c>
      <c r="CN45" s="123">
        <f t="shared" si="251"/>
        <v>0</v>
      </c>
      <c r="CO45" s="123">
        <f t="shared" si="251"/>
        <v>0</v>
      </c>
      <c r="CP45" s="123">
        <f t="shared" si="251"/>
        <v>0</v>
      </c>
      <c r="CQ45" s="123">
        <f t="shared" si="251"/>
        <v>0</v>
      </c>
      <c r="CR45" s="123">
        <f t="shared" si="251"/>
        <v>0</v>
      </c>
      <c r="CS45" s="123"/>
      <c r="CT45" s="123">
        <f t="shared" si="251"/>
        <v>0</v>
      </c>
      <c r="CU45" s="123"/>
      <c r="CV45" s="123">
        <f t="shared" si="251"/>
        <v>0</v>
      </c>
      <c r="CW45" s="123">
        <f t="shared" si="251"/>
        <v>0</v>
      </c>
      <c r="CX45" s="123">
        <f t="shared" si="251"/>
        <v>0</v>
      </c>
      <c r="CY45" s="123"/>
      <c r="CZ45" s="123">
        <f t="shared" si="251"/>
        <v>0</v>
      </c>
      <c r="DA45" s="123"/>
      <c r="DB45" s="123">
        <f t="shared" si="251"/>
        <v>0</v>
      </c>
      <c r="DC45" s="123"/>
      <c r="DD45" s="123">
        <f t="shared" si="251"/>
        <v>0</v>
      </c>
      <c r="DE45" s="123">
        <f t="shared" si="251"/>
        <v>0</v>
      </c>
      <c r="DF45" s="123">
        <f t="shared" si="251"/>
        <v>0</v>
      </c>
      <c r="DG45" s="123">
        <f t="shared" si="251"/>
        <v>0</v>
      </c>
      <c r="DH45" s="123">
        <f t="shared" si="251"/>
        <v>0</v>
      </c>
      <c r="DI45" s="123"/>
      <c r="DJ45" s="123">
        <f t="shared" si="251"/>
        <v>0</v>
      </c>
      <c r="DK45" s="123"/>
      <c r="DL45" s="123">
        <f t="shared" si="251"/>
        <v>0</v>
      </c>
      <c r="DM45" s="123"/>
      <c r="DN45" s="123">
        <f t="shared" si="251"/>
        <v>0</v>
      </c>
      <c r="DO45" s="123">
        <f t="shared" si="251"/>
        <v>0</v>
      </c>
      <c r="DP45" s="123">
        <f t="shared" si="251"/>
        <v>0</v>
      </c>
      <c r="DQ45" s="123">
        <f t="shared" si="251"/>
        <v>0</v>
      </c>
      <c r="DR45" s="123">
        <f t="shared" si="251"/>
        <v>0</v>
      </c>
      <c r="DS45" s="123">
        <f t="shared" si="251"/>
        <v>0</v>
      </c>
      <c r="DT45" s="123">
        <f t="shared" si="251"/>
        <v>0</v>
      </c>
      <c r="DU45" s="123">
        <f t="shared" si="251"/>
        <v>0</v>
      </c>
      <c r="DV45" s="123">
        <f t="shared" si="251"/>
        <v>0</v>
      </c>
      <c r="DW45" s="123">
        <f t="shared" si="251"/>
        <v>0</v>
      </c>
      <c r="DX45" s="123">
        <f t="shared" si="251"/>
        <v>0</v>
      </c>
      <c r="DY45" s="123">
        <f t="shared" si="251"/>
        <v>0</v>
      </c>
      <c r="DZ45" s="123">
        <f t="shared" si="251"/>
        <v>0</v>
      </c>
      <c r="EA45" s="123">
        <f t="shared" si="251"/>
        <v>0</v>
      </c>
      <c r="EB45" s="123">
        <f t="shared" si="251"/>
        <v>0</v>
      </c>
      <c r="EC45" s="123">
        <f t="shared" si="251"/>
        <v>0</v>
      </c>
      <c r="ED45" s="123">
        <f t="shared" si="251"/>
        <v>0</v>
      </c>
      <c r="EE45" s="123">
        <f t="shared" si="251"/>
        <v>0</v>
      </c>
      <c r="EF45" s="123">
        <f t="shared" si="251"/>
        <v>0</v>
      </c>
      <c r="EG45" s="123">
        <f t="shared" si="251"/>
        <v>0</v>
      </c>
      <c r="EH45" s="123"/>
      <c r="EI45" s="123"/>
      <c r="EJ45" s="123">
        <f t="shared" si="251"/>
        <v>29</v>
      </c>
      <c r="EK45" s="123">
        <f t="shared" si="251"/>
        <v>1041048.96</v>
      </c>
    </row>
    <row r="46" spans="1:141" s="126" customFormat="1" ht="15.75" customHeight="1" x14ac:dyDescent="0.25">
      <c r="A46" s="49"/>
      <c r="B46" s="85">
        <v>26</v>
      </c>
      <c r="C46" s="50" t="s">
        <v>209</v>
      </c>
      <c r="D46" s="113" t="s">
        <v>210</v>
      </c>
      <c r="E46" s="52">
        <v>16026</v>
      </c>
      <c r="F46" s="53">
        <v>1.6</v>
      </c>
      <c r="G46" s="54"/>
      <c r="H46" s="106">
        <v>1</v>
      </c>
      <c r="I46" s="106"/>
      <c r="J46" s="104">
        <v>1.4</v>
      </c>
      <c r="K46" s="104">
        <v>1.68</v>
      </c>
      <c r="L46" s="104">
        <v>2.23</v>
      </c>
      <c r="M46" s="107">
        <v>2.57</v>
      </c>
      <c r="N46" s="57"/>
      <c r="O46" s="58">
        <f>N46*$E46*$F46*$H46*$J46*O$10</f>
        <v>0</v>
      </c>
      <c r="P46" s="108">
        <v>29</v>
      </c>
      <c r="Q46" s="58">
        <f>P46*$E46*$F46*$H46*$J46*Q$10</f>
        <v>1041048.96</v>
      </c>
      <c r="R46" s="59"/>
      <c r="S46" s="58">
        <f>R46*$E46*$F46*$H46*$J46*S$10</f>
        <v>0</v>
      </c>
      <c r="T46" s="59"/>
      <c r="U46" s="58">
        <f>T46*$E46*$F46*$H46*$J46*U$10</f>
        <v>0</v>
      </c>
      <c r="V46" s="57"/>
      <c r="W46" s="58">
        <f>V46*$E46*$F46*$H46*$J46*W$10</f>
        <v>0</v>
      </c>
      <c r="X46" s="57"/>
      <c r="Y46" s="58">
        <f>X46*$E46*$F46*$H46*$J46*Y$10</f>
        <v>0</v>
      </c>
      <c r="Z46" s="59"/>
      <c r="AA46" s="58">
        <f>Z46*$E46*$F46*$H46*$J46*AA$10</f>
        <v>0</v>
      </c>
      <c r="AB46" s="59"/>
      <c r="AC46" s="58">
        <f>AB46*$E46*$F46*$H46*$J46*AC$10</f>
        <v>0</v>
      </c>
      <c r="AD46" s="59"/>
      <c r="AE46" s="124"/>
      <c r="AF46" s="124"/>
      <c r="AG46" s="62">
        <f>SUM(AF46*$E46*$F46*$H46*$K46*$AG$10)</f>
        <v>0</v>
      </c>
      <c r="AH46" s="57"/>
      <c r="AI46" s="58">
        <f>AH46*$E46*$F46*$H46*$J46*AI$10</f>
        <v>0</v>
      </c>
      <c r="AJ46" s="57"/>
      <c r="AK46" s="58">
        <f>AJ46*$E46*$F46*$H46*$J46*AK$10</f>
        <v>0</v>
      </c>
      <c r="AL46" s="57"/>
      <c r="AM46" s="58">
        <f>AL46*$E46*$F46*$H46*$J46*AM$10</f>
        <v>0</v>
      </c>
      <c r="AN46" s="57"/>
      <c r="AO46" s="58">
        <f>AN46*$E46*$F46*$H46*$J46*AO$10</f>
        <v>0</v>
      </c>
      <c r="AP46" s="57"/>
      <c r="AQ46" s="58">
        <f>AP46*$E46*$F46*$H46*$J46*AQ$10</f>
        <v>0</v>
      </c>
      <c r="AR46" s="57"/>
      <c r="AS46" s="58">
        <f>AR46*$E46*$F46*$H46*$J46*AS$10</f>
        <v>0</v>
      </c>
      <c r="AT46" s="57"/>
      <c r="AU46" s="58">
        <f>AT46*$E46*$F46*$H46*$J46*AU$10</f>
        <v>0</v>
      </c>
      <c r="AV46" s="57"/>
      <c r="AW46" s="58">
        <f>AV46*$E46*$F46*$H46*$J46*AW$10</f>
        <v>0</v>
      </c>
      <c r="AX46" s="57"/>
      <c r="AY46" s="58">
        <f>AX46*$E46*$F46*$H46*$J46*AY$10</f>
        <v>0</v>
      </c>
      <c r="AZ46" s="57"/>
      <c r="BA46" s="58">
        <f>AZ46*$E46*$F46*$H46*$J46*BA$10</f>
        <v>0</v>
      </c>
      <c r="BB46" s="57"/>
      <c r="BC46" s="58">
        <f>BB46*$E46*$F46*$H46*$J46*BC$10</f>
        <v>0</v>
      </c>
      <c r="BD46" s="57"/>
      <c r="BE46" s="58">
        <f>BD46*$E46*$F46*$H46*$J46*BE$10</f>
        <v>0</v>
      </c>
      <c r="BF46" s="57"/>
      <c r="BG46" s="58">
        <f>BF46*$E46*$F46*$H46*$J46*BG$10</f>
        <v>0</v>
      </c>
      <c r="BH46" s="57"/>
      <c r="BI46" s="58">
        <f>BH46*$E46*$F46*$H46*$J46*BI$10</f>
        <v>0</v>
      </c>
      <c r="BJ46" s="57"/>
      <c r="BK46" s="58">
        <f>BJ46*$E46*$F46*$H46*$J46*BK$10</f>
        <v>0</v>
      </c>
      <c r="BL46" s="57"/>
      <c r="BM46" s="58">
        <f>BL46*$E46*$F46*$H46*$J46*BM$10</f>
        <v>0</v>
      </c>
      <c r="BN46" s="57"/>
      <c r="BO46" s="58">
        <f>BN46*$E46*$F46*$H46*$J46*BO$10</f>
        <v>0</v>
      </c>
      <c r="BP46" s="61"/>
      <c r="BQ46" s="58">
        <f>BP46*$E46*$F46*$H46*$J46*BQ$10</f>
        <v>0</v>
      </c>
      <c r="BR46" s="57"/>
      <c r="BS46" s="58"/>
      <c r="BT46" s="59"/>
      <c r="BU46" s="58"/>
      <c r="BV46" s="57"/>
      <c r="BW46" s="58">
        <f>BV46*$E46*$F46*$H46*$J46*BW$10</f>
        <v>0</v>
      </c>
      <c r="BX46" s="57"/>
      <c r="BY46" s="58">
        <f>BX46*$E46*$F46*$H46*$J46*BY$10</f>
        <v>0</v>
      </c>
      <c r="BZ46" s="57"/>
      <c r="CA46" s="58"/>
      <c r="CB46" s="76"/>
      <c r="CC46" s="58"/>
      <c r="CD46" s="59"/>
      <c r="CE46" s="62">
        <f>SUM(CD46*$E46*$F46*$H46*$K46*$CE$10)</f>
        <v>0</v>
      </c>
      <c r="CF46" s="57"/>
      <c r="CG46" s="62">
        <f>SUM(CF46*$E46*$F46*$H46*$K46*$CE$10)</f>
        <v>0</v>
      </c>
      <c r="CH46" s="59"/>
      <c r="CI46" s="62">
        <f>SUM(CH46*$E46*$F46*$H46*$K46*$CE$10)</f>
        <v>0</v>
      </c>
      <c r="CJ46" s="59"/>
      <c r="CK46" s="62">
        <f>SUM(CJ46*$E46*$F46*$H46*$K46*$CE$10)</f>
        <v>0</v>
      </c>
      <c r="CL46" s="59"/>
      <c r="CM46" s="62">
        <f>SUM(CL46*$E46*$F46*$H46*$K46*$CE$10)</f>
        <v>0</v>
      </c>
      <c r="CN46" s="57"/>
      <c r="CO46" s="62">
        <f>SUM(CN46*$E46*$F46*$H46*$K46*$CE$10)</f>
        <v>0</v>
      </c>
      <c r="CP46" s="57"/>
      <c r="CQ46" s="62">
        <f>SUM(CP46*$E46*$F46*$H46*$K46*$CE$10)</f>
        <v>0</v>
      </c>
      <c r="CR46" s="59"/>
      <c r="CS46" s="62"/>
      <c r="CT46" s="57"/>
      <c r="CU46" s="62"/>
      <c r="CV46" s="57"/>
      <c r="CW46" s="62">
        <f>SUM(CV46*$E46*$F46*$H46*$K46*$CE$10)</f>
        <v>0</v>
      </c>
      <c r="CX46" s="57"/>
      <c r="CY46" s="62"/>
      <c r="CZ46" s="57"/>
      <c r="DA46" s="62"/>
      <c r="DB46" s="57"/>
      <c r="DC46" s="62"/>
      <c r="DD46" s="57"/>
      <c r="DE46" s="62">
        <f>SUM(DD46*$E46*$F46*$H46*$K46*$CE$10)</f>
        <v>0</v>
      </c>
      <c r="DF46" s="57"/>
      <c r="DG46" s="62">
        <f>SUM(DF46*$E46*$F46*$H46*$K46*$CE$10)</f>
        <v>0</v>
      </c>
      <c r="DH46" s="57"/>
      <c r="DI46" s="62"/>
      <c r="DJ46" s="57"/>
      <c r="DK46" s="62"/>
      <c r="DL46" s="57"/>
      <c r="DM46" s="62"/>
      <c r="DN46" s="57"/>
      <c r="DO46" s="58">
        <f>DN46*$E46*$F46*$H46*$J46*DO$10</f>
        <v>0</v>
      </c>
      <c r="DP46" s="57"/>
      <c r="DQ46" s="58">
        <f>DP46*$E46*$F46*$H46*$J46*DQ$10</f>
        <v>0</v>
      </c>
      <c r="DR46" s="57"/>
      <c r="DS46" s="124"/>
      <c r="DT46" s="57"/>
      <c r="DU46" s="124"/>
      <c r="DV46" s="57"/>
      <c r="DW46" s="58">
        <f>DV46*$E46*$F46*$H46*$J46*DW$10</f>
        <v>0</v>
      </c>
      <c r="DX46" s="57"/>
      <c r="DY46" s="58">
        <f>DX46*$E46*$F46*$H46*$J46*DY$10</f>
        <v>0</v>
      </c>
      <c r="DZ46" s="125"/>
      <c r="EA46" s="124"/>
      <c r="EB46" s="63"/>
      <c r="EC46" s="63"/>
      <c r="ED46" s="76"/>
      <c r="EE46" s="76"/>
      <c r="EF46" s="76"/>
      <c r="EG46" s="76"/>
      <c r="EH46" s="76"/>
      <c r="EI46" s="76"/>
      <c r="EJ46" s="64">
        <f>SUM(N46,P46,R46,T46,V46,X46,Z46,AB46,AD46,AF46,AH46,AJ46,AL46,AN46,AP46,AR46,AT46,AV46,AX46,AZ46,BB46,BD46,BF46,BH46,BJ46,BL46,BN46,BP46,BR46,BT46,BV46,BX46,BZ46,CB46,CD46,CF46,CH46,CJ46,CL46,CN46,CP46,CR46,CT46,CV46,CX46,CZ46,DB46,DD46,DF46,DH46,DJ46,DL46,DN46,DP46,DR46,DT46,DV46,DX46,DZ46,EB46,ED46,EF46)</f>
        <v>29</v>
      </c>
      <c r="EK46" s="64">
        <f>SUM(O46,Q46,S46,U46,W46,Y46,AA46,AC46,AE46,AG46,AI46,AK46,AM46,AO46,AQ46,AS46,AU46,AW46,AY46,BA46,BC46,BE46,BG46,BI46,BK46,BM46,BO46,BQ46,BS46,BU46,BW46,BY46,CA46,CC46,CE46,CG46,CI46,CK46,CM46,CO46,CQ46,CS46,CU46,CW46,CY46,DA46,DC46,DE46,DG46,DI46,DK46,DM46,DO46,DQ46,DS46,DU46,DW46,DY46,EA46,EC46,EE46,EG46)</f>
        <v>1041048.96</v>
      </c>
    </row>
    <row r="47" spans="1:141" s="102" customFormat="1" ht="15" customHeight="1" x14ac:dyDescent="0.25">
      <c r="A47" s="119">
        <v>11</v>
      </c>
      <c r="B47" s="119"/>
      <c r="C47" s="40" t="s">
        <v>211</v>
      </c>
      <c r="D47" s="109" t="s">
        <v>212</v>
      </c>
      <c r="E47" s="52">
        <v>16026</v>
      </c>
      <c r="F47" s="110"/>
      <c r="G47" s="54"/>
      <c r="H47" s="44"/>
      <c r="I47" s="99"/>
      <c r="J47" s="120"/>
      <c r="K47" s="120"/>
      <c r="L47" s="120"/>
      <c r="M47" s="128">
        <v>2.57</v>
      </c>
      <c r="N47" s="84">
        <f t="shared" ref="N47:BY47" si="252">SUM(N48:N49)</f>
        <v>0</v>
      </c>
      <c r="O47" s="84">
        <f t="shared" si="252"/>
        <v>0</v>
      </c>
      <c r="P47" s="84">
        <f t="shared" si="252"/>
        <v>110</v>
      </c>
      <c r="Q47" s="84">
        <f t="shared" si="252"/>
        <v>3589824</v>
      </c>
      <c r="R47" s="84">
        <f t="shared" si="252"/>
        <v>0</v>
      </c>
      <c r="S47" s="84">
        <f t="shared" si="252"/>
        <v>0</v>
      </c>
      <c r="T47" s="84">
        <f t="shared" si="252"/>
        <v>0</v>
      </c>
      <c r="U47" s="84">
        <f t="shared" si="252"/>
        <v>0</v>
      </c>
      <c r="V47" s="84">
        <f t="shared" si="252"/>
        <v>0</v>
      </c>
      <c r="W47" s="84">
        <f t="shared" si="252"/>
        <v>0</v>
      </c>
      <c r="X47" s="84">
        <f t="shared" si="252"/>
        <v>0</v>
      </c>
      <c r="Y47" s="84">
        <f t="shared" si="252"/>
        <v>0</v>
      </c>
      <c r="Z47" s="84">
        <f t="shared" si="252"/>
        <v>0</v>
      </c>
      <c r="AA47" s="84">
        <f t="shared" si="252"/>
        <v>0</v>
      </c>
      <c r="AB47" s="84">
        <f t="shared" si="252"/>
        <v>0</v>
      </c>
      <c r="AC47" s="84">
        <f t="shared" si="252"/>
        <v>0</v>
      </c>
      <c r="AD47" s="84">
        <f t="shared" si="252"/>
        <v>0</v>
      </c>
      <c r="AE47" s="84">
        <f t="shared" si="252"/>
        <v>0</v>
      </c>
      <c r="AF47" s="84">
        <f t="shared" si="252"/>
        <v>0</v>
      </c>
      <c r="AG47" s="84">
        <f t="shared" si="252"/>
        <v>0</v>
      </c>
      <c r="AH47" s="84">
        <f t="shared" si="252"/>
        <v>0</v>
      </c>
      <c r="AI47" s="84">
        <f t="shared" si="252"/>
        <v>0</v>
      </c>
      <c r="AJ47" s="84">
        <f t="shared" si="252"/>
        <v>20</v>
      </c>
      <c r="AK47" s="84">
        <f t="shared" si="252"/>
        <v>610270.07999999996</v>
      </c>
      <c r="AL47" s="84">
        <f t="shared" si="252"/>
        <v>50</v>
      </c>
      <c r="AM47" s="84">
        <f t="shared" si="252"/>
        <v>1525675.2</v>
      </c>
      <c r="AN47" s="84">
        <f t="shared" si="252"/>
        <v>0</v>
      </c>
      <c r="AO47" s="84">
        <f t="shared" si="252"/>
        <v>0</v>
      </c>
      <c r="AP47" s="84">
        <f t="shared" si="252"/>
        <v>0</v>
      </c>
      <c r="AQ47" s="84">
        <f t="shared" si="252"/>
        <v>0</v>
      </c>
      <c r="AR47" s="84">
        <f t="shared" si="252"/>
        <v>0</v>
      </c>
      <c r="AS47" s="84">
        <f t="shared" si="252"/>
        <v>0</v>
      </c>
      <c r="AT47" s="84">
        <f t="shared" si="252"/>
        <v>0</v>
      </c>
      <c r="AU47" s="84">
        <f t="shared" si="252"/>
        <v>0</v>
      </c>
      <c r="AV47" s="84">
        <f t="shared" si="252"/>
        <v>0</v>
      </c>
      <c r="AW47" s="84">
        <f t="shared" si="252"/>
        <v>0</v>
      </c>
      <c r="AX47" s="84">
        <f t="shared" si="252"/>
        <v>0</v>
      </c>
      <c r="AY47" s="84">
        <f t="shared" si="252"/>
        <v>0</v>
      </c>
      <c r="AZ47" s="84">
        <f t="shared" si="252"/>
        <v>0</v>
      </c>
      <c r="BA47" s="84">
        <f t="shared" si="252"/>
        <v>0</v>
      </c>
      <c r="BB47" s="84">
        <f t="shared" si="252"/>
        <v>0</v>
      </c>
      <c r="BC47" s="84">
        <f t="shared" si="252"/>
        <v>0</v>
      </c>
      <c r="BD47" s="84">
        <f t="shared" si="252"/>
        <v>0</v>
      </c>
      <c r="BE47" s="84">
        <f t="shared" si="252"/>
        <v>0</v>
      </c>
      <c r="BF47" s="84">
        <f t="shared" si="252"/>
        <v>0</v>
      </c>
      <c r="BG47" s="84">
        <f t="shared" si="252"/>
        <v>0</v>
      </c>
      <c r="BH47" s="84">
        <f t="shared" si="252"/>
        <v>17</v>
      </c>
      <c r="BI47" s="84">
        <f t="shared" si="252"/>
        <v>542063.424</v>
      </c>
      <c r="BJ47" s="84">
        <f t="shared" si="252"/>
        <v>0</v>
      </c>
      <c r="BK47" s="84">
        <f t="shared" si="252"/>
        <v>0</v>
      </c>
      <c r="BL47" s="84">
        <f t="shared" si="252"/>
        <v>0</v>
      </c>
      <c r="BM47" s="84">
        <f t="shared" si="252"/>
        <v>0</v>
      </c>
      <c r="BN47" s="84">
        <f t="shared" si="252"/>
        <v>0</v>
      </c>
      <c r="BO47" s="84">
        <f t="shared" si="252"/>
        <v>0</v>
      </c>
      <c r="BP47" s="84">
        <f t="shared" si="252"/>
        <v>0</v>
      </c>
      <c r="BQ47" s="84">
        <f t="shared" si="252"/>
        <v>0</v>
      </c>
      <c r="BR47" s="84">
        <f t="shared" si="252"/>
        <v>0</v>
      </c>
      <c r="BS47" s="84"/>
      <c r="BT47" s="84">
        <f t="shared" si="252"/>
        <v>0</v>
      </c>
      <c r="BU47" s="84"/>
      <c r="BV47" s="84">
        <f t="shared" si="252"/>
        <v>0</v>
      </c>
      <c r="BW47" s="84">
        <f t="shared" si="252"/>
        <v>0</v>
      </c>
      <c r="BX47" s="84">
        <f t="shared" si="252"/>
        <v>0</v>
      </c>
      <c r="BY47" s="84">
        <f t="shared" si="252"/>
        <v>0</v>
      </c>
      <c r="BZ47" s="84">
        <f t="shared" ref="BZ47:EK47" si="253">SUM(BZ48:BZ49)</f>
        <v>0</v>
      </c>
      <c r="CA47" s="84"/>
      <c r="CB47" s="84">
        <f t="shared" si="253"/>
        <v>0</v>
      </c>
      <c r="CC47" s="84"/>
      <c r="CD47" s="84">
        <f t="shared" si="253"/>
        <v>14</v>
      </c>
      <c r="CE47" s="84">
        <f t="shared" si="253"/>
        <v>512626.86720000004</v>
      </c>
      <c r="CF47" s="84">
        <f t="shared" si="253"/>
        <v>0</v>
      </c>
      <c r="CG47" s="84">
        <f t="shared" si="253"/>
        <v>0</v>
      </c>
      <c r="CH47" s="84">
        <f t="shared" si="253"/>
        <v>0</v>
      </c>
      <c r="CI47" s="84">
        <f t="shared" si="253"/>
        <v>0</v>
      </c>
      <c r="CJ47" s="84">
        <f t="shared" si="253"/>
        <v>5</v>
      </c>
      <c r="CK47" s="84">
        <f t="shared" si="253"/>
        <v>183081.024</v>
      </c>
      <c r="CL47" s="84">
        <f t="shared" si="253"/>
        <v>0</v>
      </c>
      <c r="CM47" s="84">
        <f t="shared" si="253"/>
        <v>0</v>
      </c>
      <c r="CN47" s="84">
        <f t="shared" si="253"/>
        <v>0</v>
      </c>
      <c r="CO47" s="84">
        <f t="shared" si="253"/>
        <v>0</v>
      </c>
      <c r="CP47" s="84">
        <f t="shared" si="253"/>
        <v>0</v>
      </c>
      <c r="CQ47" s="84">
        <f t="shared" si="253"/>
        <v>0</v>
      </c>
      <c r="CR47" s="84">
        <f t="shared" si="253"/>
        <v>0</v>
      </c>
      <c r="CS47" s="84"/>
      <c r="CT47" s="84">
        <f t="shared" si="253"/>
        <v>0</v>
      </c>
      <c r="CU47" s="84"/>
      <c r="CV47" s="84">
        <f t="shared" si="253"/>
        <v>0</v>
      </c>
      <c r="CW47" s="84">
        <f t="shared" si="253"/>
        <v>0</v>
      </c>
      <c r="CX47" s="84">
        <f t="shared" si="253"/>
        <v>0</v>
      </c>
      <c r="CY47" s="84"/>
      <c r="CZ47" s="84">
        <f t="shared" si="253"/>
        <v>0</v>
      </c>
      <c r="DA47" s="84"/>
      <c r="DB47" s="84">
        <f t="shared" si="253"/>
        <v>0</v>
      </c>
      <c r="DC47" s="84"/>
      <c r="DD47" s="84">
        <f t="shared" si="253"/>
        <v>0</v>
      </c>
      <c r="DE47" s="84">
        <f t="shared" si="253"/>
        <v>0</v>
      </c>
      <c r="DF47" s="84">
        <f t="shared" si="253"/>
        <v>1</v>
      </c>
      <c r="DG47" s="84">
        <f t="shared" si="253"/>
        <v>40116.283199999998</v>
      </c>
      <c r="DH47" s="84">
        <f t="shared" si="253"/>
        <v>0</v>
      </c>
      <c r="DI47" s="84"/>
      <c r="DJ47" s="84">
        <f t="shared" si="253"/>
        <v>0</v>
      </c>
      <c r="DK47" s="84"/>
      <c r="DL47" s="84">
        <f t="shared" si="253"/>
        <v>0</v>
      </c>
      <c r="DM47" s="84"/>
      <c r="DN47" s="84">
        <f t="shared" si="253"/>
        <v>0</v>
      </c>
      <c r="DO47" s="84">
        <f t="shared" si="253"/>
        <v>0</v>
      </c>
      <c r="DP47" s="84">
        <f t="shared" si="253"/>
        <v>0</v>
      </c>
      <c r="DQ47" s="84">
        <f t="shared" si="253"/>
        <v>0</v>
      </c>
      <c r="DR47" s="84">
        <f t="shared" si="253"/>
        <v>0</v>
      </c>
      <c r="DS47" s="84">
        <f t="shared" si="253"/>
        <v>0</v>
      </c>
      <c r="DT47" s="84">
        <f t="shared" si="253"/>
        <v>0</v>
      </c>
      <c r="DU47" s="84">
        <f t="shared" si="253"/>
        <v>0</v>
      </c>
      <c r="DV47" s="84">
        <f t="shared" si="253"/>
        <v>0</v>
      </c>
      <c r="DW47" s="84">
        <f t="shared" si="253"/>
        <v>0</v>
      </c>
      <c r="DX47" s="84">
        <f t="shared" si="253"/>
        <v>0</v>
      </c>
      <c r="DY47" s="84">
        <f t="shared" si="253"/>
        <v>0</v>
      </c>
      <c r="DZ47" s="84">
        <f t="shared" si="253"/>
        <v>0</v>
      </c>
      <c r="EA47" s="84">
        <f t="shared" si="253"/>
        <v>0</v>
      </c>
      <c r="EB47" s="84">
        <f t="shared" si="253"/>
        <v>0</v>
      </c>
      <c r="EC47" s="84">
        <f t="shared" si="253"/>
        <v>0</v>
      </c>
      <c r="ED47" s="84">
        <f t="shared" si="253"/>
        <v>0</v>
      </c>
      <c r="EE47" s="84">
        <f t="shared" si="253"/>
        <v>0</v>
      </c>
      <c r="EF47" s="84">
        <f t="shared" si="253"/>
        <v>0</v>
      </c>
      <c r="EG47" s="84">
        <f t="shared" si="253"/>
        <v>0</v>
      </c>
      <c r="EH47" s="84"/>
      <c r="EI47" s="84"/>
      <c r="EJ47" s="84">
        <f t="shared" si="253"/>
        <v>217</v>
      </c>
      <c r="EK47" s="84">
        <f t="shared" si="253"/>
        <v>7003656.8783999998</v>
      </c>
    </row>
    <row r="48" spans="1:141" s="2" customFormat="1" ht="15.75" customHeight="1" x14ac:dyDescent="0.25">
      <c r="A48" s="49"/>
      <c r="B48" s="85">
        <v>27</v>
      </c>
      <c r="C48" s="50" t="s">
        <v>213</v>
      </c>
      <c r="D48" s="103" t="s">
        <v>214</v>
      </c>
      <c r="E48" s="52">
        <v>16026</v>
      </c>
      <c r="F48" s="53">
        <v>1.49</v>
      </c>
      <c r="G48" s="54"/>
      <c r="H48" s="55">
        <v>1</v>
      </c>
      <c r="I48" s="114"/>
      <c r="J48" s="104">
        <v>1.4</v>
      </c>
      <c r="K48" s="104">
        <v>1.68</v>
      </c>
      <c r="L48" s="104">
        <v>2.23</v>
      </c>
      <c r="M48" s="107">
        <v>2.57</v>
      </c>
      <c r="N48" s="57"/>
      <c r="O48" s="58">
        <f t="shared" ref="O48:O49" si="254">N48*$E48*$F48*$H48*$J48*O$10</f>
        <v>0</v>
      </c>
      <c r="P48" s="108">
        <v>80</v>
      </c>
      <c r="Q48" s="58">
        <f t="shared" ref="Q48:Q49" si="255">P48*$E48*$F48*$H48*$J48*Q$10</f>
        <v>2674418.88</v>
      </c>
      <c r="R48" s="59"/>
      <c r="S48" s="58">
        <f t="shared" ref="S48:S49" si="256">R48*$E48*$F48*$H48*$J48*S$10</f>
        <v>0</v>
      </c>
      <c r="T48" s="57"/>
      <c r="U48" s="58">
        <f t="shared" ref="U48:U49" si="257">T48*$E48*$F48*$H48*$J48*U$10</f>
        <v>0</v>
      </c>
      <c r="V48" s="57"/>
      <c r="W48" s="58">
        <f t="shared" ref="W48:W49" si="258">V48*$E48*$F48*$H48*$J48*W$10</f>
        <v>0</v>
      </c>
      <c r="X48" s="57"/>
      <c r="Y48" s="58">
        <f t="shared" ref="Y48:Y49" si="259">X48*$E48*$F48*$H48*$J48*Y$10</f>
        <v>0</v>
      </c>
      <c r="Z48" s="59"/>
      <c r="AA48" s="58">
        <f t="shared" ref="AA48:AA49" si="260">Z48*$E48*$F48*$H48*$J48*AA$10</f>
        <v>0</v>
      </c>
      <c r="AB48" s="59"/>
      <c r="AC48" s="58">
        <f t="shared" ref="AC48:AC49" si="261">AB48*$E48*$F48*$H48*$J48*AC$10</f>
        <v>0</v>
      </c>
      <c r="AD48" s="59"/>
      <c r="AE48" s="59"/>
      <c r="AF48" s="59">
        <v>0</v>
      </c>
      <c r="AG48" s="62">
        <f>SUM(AF48*$E48*$F48*$H48*$K48*$AG$10)</f>
        <v>0</v>
      </c>
      <c r="AH48" s="57"/>
      <c r="AI48" s="58">
        <f t="shared" ref="AI48:AI49" si="262">AH48*$E48*$F48*$H48*$J48*AI$10</f>
        <v>0</v>
      </c>
      <c r="AJ48" s="57"/>
      <c r="AK48" s="58">
        <f t="shared" ref="AK48:AK49" si="263">AJ48*$E48*$F48*$H48*$J48*AK$10</f>
        <v>0</v>
      </c>
      <c r="AL48" s="57"/>
      <c r="AM48" s="58">
        <f t="shared" ref="AM48:AM49" si="264">AL48*$E48*$F48*$H48*$J48*AM$10</f>
        <v>0</v>
      </c>
      <c r="AN48" s="57"/>
      <c r="AO48" s="58">
        <f t="shared" ref="AO48:AO49" si="265">AN48*$E48*$F48*$H48*$J48*AO$10</f>
        <v>0</v>
      </c>
      <c r="AP48" s="57"/>
      <c r="AQ48" s="58">
        <f t="shared" ref="AQ48:AQ49" si="266">AP48*$E48*$F48*$H48*$J48*AQ$10</f>
        <v>0</v>
      </c>
      <c r="AR48" s="57"/>
      <c r="AS48" s="58">
        <f t="shared" ref="AS48:AS49" si="267">AR48*$E48*$F48*$H48*$J48*AS$10</f>
        <v>0</v>
      </c>
      <c r="AT48" s="57"/>
      <c r="AU48" s="58">
        <f t="shared" ref="AU48:AU49" si="268">AT48*$E48*$F48*$H48*$J48*AU$10</f>
        <v>0</v>
      </c>
      <c r="AV48" s="57"/>
      <c r="AW48" s="58">
        <f t="shared" ref="AW48:AW49" si="269">AV48*$E48*$F48*$H48*$J48*AW$10</f>
        <v>0</v>
      </c>
      <c r="AX48" s="57"/>
      <c r="AY48" s="58">
        <f t="shared" ref="AY48:AY49" si="270">AX48*$E48*$F48*$H48*$J48*AY$10</f>
        <v>0</v>
      </c>
      <c r="AZ48" s="57"/>
      <c r="BA48" s="58">
        <f t="shared" ref="BA48:BA49" si="271">AZ48*$E48*$F48*$H48*$J48*BA$10</f>
        <v>0</v>
      </c>
      <c r="BB48" s="57"/>
      <c r="BC48" s="58">
        <f t="shared" ref="BC48:BC49" si="272">BB48*$E48*$F48*$H48*$J48*BC$10</f>
        <v>0</v>
      </c>
      <c r="BD48" s="57"/>
      <c r="BE48" s="58">
        <f t="shared" ref="BE48:BE49" si="273">BD48*$E48*$F48*$H48*$J48*BE$10</f>
        <v>0</v>
      </c>
      <c r="BF48" s="57"/>
      <c r="BG48" s="58">
        <f t="shared" ref="BG48:BG49" si="274">BF48*$E48*$F48*$H48*$J48*BG$10</f>
        <v>0</v>
      </c>
      <c r="BH48" s="57">
        <v>8</v>
      </c>
      <c r="BI48" s="58">
        <f t="shared" ref="BI48:BI49" si="275">BH48*$E48*$F48*$H48*$J48*BI$10</f>
        <v>267441.88799999998</v>
      </c>
      <c r="BJ48" s="57"/>
      <c r="BK48" s="58">
        <f t="shared" ref="BK48:BK49" si="276">BJ48*$E48*$F48*$H48*$J48*BK$10</f>
        <v>0</v>
      </c>
      <c r="BL48" s="57"/>
      <c r="BM48" s="58">
        <f t="shared" ref="BM48:BM49" si="277">BL48*$E48*$F48*$H48*$J48*BM$10</f>
        <v>0</v>
      </c>
      <c r="BN48" s="57"/>
      <c r="BO48" s="58">
        <f t="shared" ref="BO48:BO49" si="278">BN48*$E48*$F48*$H48*$J48*BO$10</f>
        <v>0</v>
      </c>
      <c r="BP48" s="61"/>
      <c r="BQ48" s="58">
        <f t="shared" ref="BQ48:BQ49" si="279">BP48*$E48*$F48*$H48*$J48*BQ$10</f>
        <v>0</v>
      </c>
      <c r="BR48" s="57"/>
      <c r="BS48" s="58"/>
      <c r="BT48" s="59">
        <v>0</v>
      </c>
      <c r="BU48" s="58"/>
      <c r="BV48" s="57"/>
      <c r="BW48" s="58">
        <f t="shared" ref="BW48:BW49" si="280">BV48*$E48*$F48*$H48*$J48*BW$10</f>
        <v>0</v>
      </c>
      <c r="BX48" s="57"/>
      <c r="BY48" s="58">
        <f t="shared" ref="BY48:BY49" si="281">BX48*$E48*$F48*$H48*$J48*BY$10</f>
        <v>0</v>
      </c>
      <c r="BZ48" s="57"/>
      <c r="CA48" s="58"/>
      <c r="CB48" s="57"/>
      <c r="CC48" s="58"/>
      <c r="CD48" s="59"/>
      <c r="CE48" s="62">
        <f>SUM(CD48*$E48*$F48*$H48*$K48*$CE$10)</f>
        <v>0</v>
      </c>
      <c r="CF48" s="57"/>
      <c r="CG48" s="62">
        <f>SUM(CF48*$E48*$F48*$H48*$K48*$CE$10)</f>
        <v>0</v>
      </c>
      <c r="CH48" s="59"/>
      <c r="CI48" s="62">
        <f>SUM(CH48*$E48*$F48*$H48*$K48*$CE$10)</f>
        <v>0</v>
      </c>
      <c r="CJ48" s="59"/>
      <c r="CK48" s="62">
        <f>SUM(CJ48*$E48*$F48*$H48*$K48*$CE$10)</f>
        <v>0</v>
      </c>
      <c r="CL48" s="59"/>
      <c r="CM48" s="62">
        <f>SUM(CL48*$E48*$F48*$H48*$K48*$CE$10)</f>
        <v>0</v>
      </c>
      <c r="CN48" s="57"/>
      <c r="CO48" s="62">
        <f>SUM(CN48*$E48*$F48*$H48*$K48*$CE$10)</f>
        <v>0</v>
      </c>
      <c r="CP48" s="57"/>
      <c r="CQ48" s="62">
        <f>SUM(CP48*$E48*$F48*$H48*$K48*$CE$10)</f>
        <v>0</v>
      </c>
      <c r="CR48" s="59"/>
      <c r="CS48" s="62"/>
      <c r="CT48" s="57"/>
      <c r="CU48" s="62"/>
      <c r="CV48" s="57">
        <v>0</v>
      </c>
      <c r="CW48" s="62">
        <f>SUM(CV48*$E48*$F48*$H48*$K48*$CE$10)</f>
        <v>0</v>
      </c>
      <c r="CX48" s="57"/>
      <c r="CY48" s="62"/>
      <c r="CZ48" s="57"/>
      <c r="DA48" s="62"/>
      <c r="DB48" s="57"/>
      <c r="DC48" s="62"/>
      <c r="DD48" s="57"/>
      <c r="DE48" s="62">
        <f>SUM(DD48*$E48*$F48*$H48*$K48*$CE$10)</f>
        <v>0</v>
      </c>
      <c r="DF48" s="57">
        <v>1</v>
      </c>
      <c r="DG48" s="62">
        <f>SUM(DF48*$E48*$F48*$H48*$K48*$CE$10)</f>
        <v>40116.283199999998</v>
      </c>
      <c r="DH48" s="57"/>
      <c r="DI48" s="62"/>
      <c r="DJ48" s="57"/>
      <c r="DK48" s="62"/>
      <c r="DL48" s="57"/>
      <c r="DM48" s="62"/>
      <c r="DN48" s="57"/>
      <c r="DO48" s="58">
        <f t="shared" ref="DO48:DO49" si="282">DN48*$E48*$F48*$H48*$J48*DO$10</f>
        <v>0</v>
      </c>
      <c r="DP48" s="57"/>
      <c r="DQ48" s="58">
        <f t="shared" ref="DQ48:DQ49" si="283">DP48*$E48*$F48*$H48*$J48*DQ$10</f>
        <v>0</v>
      </c>
      <c r="DR48" s="57"/>
      <c r="DS48" s="59"/>
      <c r="DT48" s="57"/>
      <c r="DU48" s="59"/>
      <c r="DV48" s="57"/>
      <c r="DW48" s="58">
        <f t="shared" ref="DW48:DW49" si="284">DV48*$E48*$F48*$H48*$J48*DW$10</f>
        <v>0</v>
      </c>
      <c r="DX48" s="57"/>
      <c r="DY48" s="58">
        <f t="shared" ref="DY48:DY49" si="285">DX48*$E48*$F48*$H48*$J48*DY$10</f>
        <v>0</v>
      </c>
      <c r="DZ48" s="57"/>
      <c r="EA48" s="59"/>
      <c r="EB48" s="63"/>
      <c r="EC48" s="63"/>
      <c r="ED48" s="76"/>
      <c r="EE48" s="76"/>
      <c r="EF48" s="76"/>
      <c r="EG48" s="76"/>
      <c r="EH48" s="76"/>
      <c r="EI48" s="76"/>
      <c r="EJ48" s="64">
        <f>SUM(N48,P48,R48,T48,V48,X48,Z48,AB48,AD48,AF48,AH48,AJ48,AL48,AN48,AP48,AR48,AT48,AV48,AX48,AZ48,BB48,BD48,BF48,BH48,BJ48,BL48,BN48,BP48,BR48,BT48,BV48,BX48,BZ48,CB48,CD48,CF48,CH48,CJ48,CL48,CN48,CP48,CR48,CT48,CV48,CX48,CZ48,DB48,DD48,DF48,DH48,DJ48,DL48,DN48,DP48,DR48,DT48,DV48,DX48,DZ48,EB48,ED48,EF48)</f>
        <v>89</v>
      </c>
      <c r="EK48" s="64">
        <f>SUM(O48,Q48,S48,U48,W48,Y48,AA48,AC48,AE48,AG48,AI48,AK48,AM48,AO48,AQ48,AS48,AU48,AW48,AY48,BA48,BC48,BE48,BG48,BI48,BK48,BM48,BO48,BQ48,BS48,BU48,BW48,BY48,CA48,CC48,CE48,CG48,CI48,CK48,CM48,CO48,CQ48,CS48,CU48,CW48,CY48,DA48,DC48,DE48,DG48,DI48,DK48,DM48,DO48,DQ48,DS48,DU48,DW48,DY48,EA48,EC48,EE48,EG48)</f>
        <v>2981977.0511999996</v>
      </c>
    </row>
    <row r="49" spans="1:141" s="2" customFormat="1" ht="30" customHeight="1" x14ac:dyDescent="0.25">
      <c r="A49" s="49"/>
      <c r="B49" s="85">
        <v>28</v>
      </c>
      <c r="C49" s="50" t="s">
        <v>215</v>
      </c>
      <c r="D49" s="113" t="s">
        <v>216</v>
      </c>
      <c r="E49" s="52">
        <v>16026</v>
      </c>
      <c r="F49" s="53">
        <v>1.36</v>
      </c>
      <c r="G49" s="54"/>
      <c r="H49" s="55">
        <v>1</v>
      </c>
      <c r="I49" s="114"/>
      <c r="J49" s="104">
        <v>1.4</v>
      </c>
      <c r="K49" s="104">
        <v>1.68</v>
      </c>
      <c r="L49" s="104">
        <v>2.23</v>
      </c>
      <c r="M49" s="107">
        <v>2.57</v>
      </c>
      <c r="N49" s="57"/>
      <c r="O49" s="58">
        <f t="shared" si="254"/>
        <v>0</v>
      </c>
      <c r="P49" s="108">
        <v>30</v>
      </c>
      <c r="Q49" s="58">
        <f t="shared" si="255"/>
        <v>915405.12</v>
      </c>
      <c r="R49" s="59"/>
      <c r="S49" s="58">
        <f t="shared" si="256"/>
        <v>0</v>
      </c>
      <c r="T49" s="57"/>
      <c r="U49" s="58">
        <f t="shared" si="257"/>
        <v>0</v>
      </c>
      <c r="V49" s="57"/>
      <c r="W49" s="58">
        <f t="shared" si="258"/>
        <v>0</v>
      </c>
      <c r="X49" s="57"/>
      <c r="Y49" s="58">
        <f t="shared" si="259"/>
        <v>0</v>
      </c>
      <c r="Z49" s="59"/>
      <c r="AA49" s="58">
        <f t="shared" si="260"/>
        <v>0</v>
      </c>
      <c r="AB49" s="59"/>
      <c r="AC49" s="58">
        <f t="shared" si="261"/>
        <v>0</v>
      </c>
      <c r="AD49" s="59"/>
      <c r="AE49" s="59"/>
      <c r="AF49" s="59"/>
      <c r="AG49" s="62">
        <f>SUM(AF49*$E49*$F49*$H49*$K49*$AG$10)</f>
        <v>0</v>
      </c>
      <c r="AH49" s="57"/>
      <c r="AI49" s="58">
        <f t="shared" si="262"/>
        <v>0</v>
      </c>
      <c r="AJ49" s="57">
        <v>20</v>
      </c>
      <c r="AK49" s="58">
        <f t="shared" si="263"/>
        <v>610270.07999999996</v>
      </c>
      <c r="AL49" s="57">
        <v>50</v>
      </c>
      <c r="AM49" s="58">
        <f t="shared" si="264"/>
        <v>1525675.2</v>
      </c>
      <c r="AN49" s="57"/>
      <c r="AO49" s="58">
        <f t="shared" si="265"/>
        <v>0</v>
      </c>
      <c r="AP49" s="57"/>
      <c r="AQ49" s="58">
        <f t="shared" si="266"/>
        <v>0</v>
      </c>
      <c r="AR49" s="57"/>
      <c r="AS49" s="58">
        <f t="shared" si="267"/>
        <v>0</v>
      </c>
      <c r="AT49" s="57"/>
      <c r="AU49" s="58">
        <f t="shared" si="268"/>
        <v>0</v>
      </c>
      <c r="AV49" s="57"/>
      <c r="AW49" s="58">
        <f t="shared" si="269"/>
        <v>0</v>
      </c>
      <c r="AX49" s="57"/>
      <c r="AY49" s="58">
        <f t="shared" si="270"/>
        <v>0</v>
      </c>
      <c r="AZ49" s="57"/>
      <c r="BA49" s="58">
        <f t="shared" si="271"/>
        <v>0</v>
      </c>
      <c r="BB49" s="57"/>
      <c r="BC49" s="58">
        <f t="shared" si="272"/>
        <v>0</v>
      </c>
      <c r="BD49" s="57"/>
      <c r="BE49" s="58">
        <f t="shared" si="273"/>
        <v>0</v>
      </c>
      <c r="BF49" s="57"/>
      <c r="BG49" s="58">
        <f t="shared" si="274"/>
        <v>0</v>
      </c>
      <c r="BH49" s="57">
        <v>9</v>
      </c>
      <c r="BI49" s="58">
        <f t="shared" si="275"/>
        <v>274621.53600000002</v>
      </c>
      <c r="BJ49" s="57"/>
      <c r="BK49" s="58">
        <f t="shared" si="276"/>
        <v>0</v>
      </c>
      <c r="BL49" s="57"/>
      <c r="BM49" s="58">
        <f t="shared" si="277"/>
        <v>0</v>
      </c>
      <c r="BN49" s="57"/>
      <c r="BO49" s="58">
        <f t="shared" si="278"/>
        <v>0</v>
      </c>
      <c r="BP49" s="61"/>
      <c r="BQ49" s="58">
        <f t="shared" si="279"/>
        <v>0</v>
      </c>
      <c r="BR49" s="57"/>
      <c r="BS49" s="58"/>
      <c r="BT49" s="59"/>
      <c r="BU49" s="58"/>
      <c r="BV49" s="57"/>
      <c r="BW49" s="58">
        <f t="shared" si="280"/>
        <v>0</v>
      </c>
      <c r="BX49" s="57"/>
      <c r="BY49" s="58">
        <f t="shared" si="281"/>
        <v>0</v>
      </c>
      <c r="BZ49" s="57"/>
      <c r="CA49" s="58"/>
      <c r="CB49" s="57"/>
      <c r="CC49" s="58"/>
      <c r="CD49" s="59">
        <v>14</v>
      </c>
      <c r="CE49" s="62">
        <f>SUM(CD49*$E49*$F49*$H49*$K49*$CE$10)</f>
        <v>512626.86720000004</v>
      </c>
      <c r="CF49" s="57"/>
      <c r="CG49" s="62">
        <f>SUM(CF49*$E49*$F49*$H49*$K49*$CE$10)</f>
        <v>0</v>
      </c>
      <c r="CH49" s="59"/>
      <c r="CI49" s="62">
        <f>SUM(CH49*$E49*$F49*$H49*$K49*$CE$10)</f>
        <v>0</v>
      </c>
      <c r="CJ49" s="59">
        <v>5</v>
      </c>
      <c r="CK49" s="62">
        <f>SUM(CJ49*$E49*$F49*$H49*$K49*$CE$10)</f>
        <v>183081.024</v>
      </c>
      <c r="CL49" s="59"/>
      <c r="CM49" s="62">
        <f>SUM(CL49*$E49*$F49*$H49*$K49*$CE$10)</f>
        <v>0</v>
      </c>
      <c r="CN49" s="57"/>
      <c r="CO49" s="62">
        <f>SUM(CN49*$E49*$F49*$H49*$K49*$CE$10)</f>
        <v>0</v>
      </c>
      <c r="CP49" s="57"/>
      <c r="CQ49" s="62">
        <f>SUM(CP49*$E49*$F49*$H49*$K49*$CE$10)</f>
        <v>0</v>
      </c>
      <c r="CR49" s="59"/>
      <c r="CS49" s="62"/>
      <c r="CT49" s="57"/>
      <c r="CU49" s="62"/>
      <c r="CV49" s="57"/>
      <c r="CW49" s="62">
        <f>SUM(CV49*$E49*$F49*$H49*$K49*$CE$10)</f>
        <v>0</v>
      </c>
      <c r="CX49" s="57"/>
      <c r="CY49" s="62"/>
      <c r="CZ49" s="57"/>
      <c r="DA49" s="62"/>
      <c r="DB49" s="57"/>
      <c r="DC49" s="62"/>
      <c r="DD49" s="57"/>
      <c r="DE49" s="62">
        <f>SUM(DD49*$E49*$F49*$H49*$K49*$CE$10)</f>
        <v>0</v>
      </c>
      <c r="DF49" s="57"/>
      <c r="DG49" s="62">
        <f>SUM(DF49*$E49*$F49*$H49*$K49*$CE$10)</f>
        <v>0</v>
      </c>
      <c r="DH49" s="57"/>
      <c r="DI49" s="62"/>
      <c r="DJ49" s="57"/>
      <c r="DK49" s="62"/>
      <c r="DL49" s="57"/>
      <c r="DM49" s="62"/>
      <c r="DN49" s="57"/>
      <c r="DO49" s="58">
        <f t="shared" si="282"/>
        <v>0</v>
      </c>
      <c r="DP49" s="57"/>
      <c r="DQ49" s="58">
        <f t="shared" si="283"/>
        <v>0</v>
      </c>
      <c r="DR49" s="57"/>
      <c r="DS49" s="59"/>
      <c r="DT49" s="57"/>
      <c r="DU49" s="59"/>
      <c r="DV49" s="57"/>
      <c r="DW49" s="58">
        <f t="shared" si="284"/>
        <v>0</v>
      </c>
      <c r="DX49" s="57"/>
      <c r="DY49" s="58">
        <f t="shared" si="285"/>
        <v>0</v>
      </c>
      <c r="DZ49" s="57"/>
      <c r="EA49" s="59"/>
      <c r="EB49" s="63"/>
      <c r="EC49" s="63"/>
      <c r="ED49" s="76"/>
      <c r="EE49" s="76"/>
      <c r="EF49" s="76"/>
      <c r="EG49" s="76"/>
      <c r="EH49" s="76"/>
      <c r="EI49" s="76"/>
      <c r="EJ49" s="64">
        <f>SUM(N49,P49,R49,T49,V49,X49,Z49,AB49,AD49,AF49,AH49,AJ49,AL49,AN49,AP49,AR49,AT49,AV49,AX49,AZ49,BB49,BD49,BF49,BH49,BJ49,BL49,BN49,BP49,BR49,BT49,BV49,BX49,BZ49,CB49,CD49,CF49,CH49,CJ49,CL49,CN49,CP49,CR49,CT49,CV49,CX49,CZ49,DB49,DD49,DF49,DH49,DJ49,DL49,DN49,DP49,DR49,DT49,DV49,DX49,DZ49,EB49,ED49,EF49)</f>
        <v>128</v>
      </c>
      <c r="EK49" s="64">
        <f>SUM(O49,Q49,S49,U49,W49,Y49,AA49,AC49,AE49,AG49,AI49,AK49,AM49,AO49,AQ49,AS49,AU49,AW49,AY49,BA49,BC49,BE49,BG49,BI49,BK49,BM49,BO49,BQ49,BS49,BU49,BW49,BY49,CA49,CC49,CE49,CG49,CI49,CK49,CM49,CO49,CQ49,CS49,CU49,CW49,CY49,DA49,DC49,DE49,DG49,DI49,DK49,DM49,DO49,DQ49,DS49,DU49,DW49,DY49,EA49,EC49,EE49,EG49)</f>
        <v>4021679.8272000002</v>
      </c>
    </row>
    <row r="50" spans="1:141" s="47" customFormat="1" ht="15" x14ac:dyDescent="0.25">
      <c r="A50" s="119">
        <v>12</v>
      </c>
      <c r="B50" s="119"/>
      <c r="C50" s="40" t="s">
        <v>217</v>
      </c>
      <c r="D50" s="42" t="s">
        <v>218</v>
      </c>
      <c r="E50" s="52">
        <v>16026</v>
      </c>
      <c r="F50" s="110"/>
      <c r="G50" s="54"/>
      <c r="H50" s="44"/>
      <c r="I50" s="99"/>
      <c r="J50" s="83">
        <v>1.4</v>
      </c>
      <c r="K50" s="120">
        <v>1.68</v>
      </c>
      <c r="L50" s="120">
        <v>2.23</v>
      </c>
      <c r="M50" s="128">
        <v>2.57</v>
      </c>
      <c r="N50" s="84">
        <f t="shared" ref="N50:AS50" si="286">SUM(N51:N59)</f>
        <v>0</v>
      </c>
      <c r="O50" s="84">
        <f t="shared" si="286"/>
        <v>0</v>
      </c>
      <c r="P50" s="84">
        <f t="shared" si="286"/>
        <v>0</v>
      </c>
      <c r="Q50" s="84">
        <f t="shared" si="286"/>
        <v>0</v>
      </c>
      <c r="R50" s="84">
        <f t="shared" si="286"/>
        <v>0</v>
      </c>
      <c r="S50" s="84">
        <f t="shared" si="286"/>
        <v>0</v>
      </c>
      <c r="T50" s="84">
        <f t="shared" si="286"/>
        <v>0</v>
      </c>
      <c r="U50" s="84">
        <f t="shared" si="286"/>
        <v>0</v>
      </c>
      <c r="V50" s="84">
        <f t="shared" si="286"/>
        <v>0</v>
      </c>
      <c r="W50" s="84">
        <f t="shared" si="286"/>
        <v>0</v>
      </c>
      <c r="X50" s="84">
        <f t="shared" si="286"/>
        <v>0</v>
      </c>
      <c r="Y50" s="84">
        <f t="shared" si="286"/>
        <v>0</v>
      </c>
      <c r="Z50" s="84">
        <f t="shared" si="286"/>
        <v>17</v>
      </c>
      <c r="AA50" s="84">
        <f t="shared" si="286"/>
        <v>369976.23599999998</v>
      </c>
      <c r="AB50" s="84">
        <f t="shared" si="286"/>
        <v>3</v>
      </c>
      <c r="AC50" s="84">
        <f t="shared" si="286"/>
        <v>65289.923999999992</v>
      </c>
      <c r="AD50" s="84">
        <f t="shared" si="286"/>
        <v>0</v>
      </c>
      <c r="AE50" s="84">
        <f t="shared" si="286"/>
        <v>0</v>
      </c>
      <c r="AF50" s="84">
        <f t="shared" si="286"/>
        <v>0</v>
      </c>
      <c r="AG50" s="84">
        <f t="shared" si="286"/>
        <v>0</v>
      </c>
      <c r="AH50" s="84">
        <f t="shared" si="286"/>
        <v>0</v>
      </c>
      <c r="AI50" s="84">
        <f t="shared" si="286"/>
        <v>0</v>
      </c>
      <c r="AJ50" s="84">
        <f t="shared" si="286"/>
        <v>300</v>
      </c>
      <c r="AK50" s="84">
        <f t="shared" si="286"/>
        <v>4734080.4000000004</v>
      </c>
      <c r="AL50" s="84">
        <f t="shared" si="286"/>
        <v>150</v>
      </c>
      <c r="AM50" s="84">
        <f t="shared" si="286"/>
        <v>2187549</v>
      </c>
      <c r="AN50" s="84">
        <f t="shared" si="286"/>
        <v>0</v>
      </c>
      <c r="AO50" s="84">
        <f t="shared" si="286"/>
        <v>0</v>
      </c>
      <c r="AP50" s="84">
        <f t="shared" si="286"/>
        <v>15</v>
      </c>
      <c r="AQ50" s="84">
        <f t="shared" si="286"/>
        <v>326449.61999999994</v>
      </c>
      <c r="AR50" s="84">
        <f t="shared" si="286"/>
        <v>10</v>
      </c>
      <c r="AS50" s="84">
        <f t="shared" si="286"/>
        <v>217633.07999999996</v>
      </c>
      <c r="AT50" s="84">
        <f t="shared" ref="AT50:BY50" si="287">SUM(AT51:AT59)</f>
        <v>78</v>
      </c>
      <c r="AU50" s="84">
        <f t="shared" si="287"/>
        <v>1697538.0239999997</v>
      </c>
      <c r="AV50" s="84">
        <f t="shared" si="287"/>
        <v>186</v>
      </c>
      <c r="AW50" s="84">
        <f t="shared" si="287"/>
        <v>3358729.08</v>
      </c>
      <c r="AX50" s="84">
        <f t="shared" si="287"/>
        <v>0</v>
      </c>
      <c r="AY50" s="84">
        <f t="shared" si="287"/>
        <v>0</v>
      </c>
      <c r="AZ50" s="84">
        <f t="shared" si="287"/>
        <v>80</v>
      </c>
      <c r="BA50" s="84">
        <f t="shared" si="287"/>
        <v>1741064.6399999997</v>
      </c>
      <c r="BB50" s="84">
        <f t="shared" si="287"/>
        <v>10</v>
      </c>
      <c r="BC50" s="84">
        <f t="shared" si="287"/>
        <v>217633.07999999996</v>
      </c>
      <c r="BD50" s="84">
        <f t="shared" si="287"/>
        <v>6</v>
      </c>
      <c r="BE50" s="84">
        <f t="shared" si="287"/>
        <v>130579.84799999998</v>
      </c>
      <c r="BF50" s="84">
        <f t="shared" si="287"/>
        <v>580</v>
      </c>
      <c r="BG50" s="84">
        <f t="shared" si="287"/>
        <v>8458522.7999999989</v>
      </c>
      <c r="BH50" s="84">
        <f t="shared" si="287"/>
        <v>573</v>
      </c>
      <c r="BI50" s="84">
        <f t="shared" si="287"/>
        <v>8363616.8279999997</v>
      </c>
      <c r="BJ50" s="84">
        <f t="shared" si="287"/>
        <v>517</v>
      </c>
      <c r="BK50" s="84">
        <f t="shared" si="287"/>
        <v>7575650.459999999</v>
      </c>
      <c r="BL50" s="84">
        <f t="shared" si="287"/>
        <v>424</v>
      </c>
      <c r="BM50" s="84">
        <f t="shared" si="287"/>
        <v>6183471.8400000008</v>
      </c>
      <c r="BN50" s="84">
        <f t="shared" si="287"/>
        <v>1</v>
      </c>
      <c r="BO50" s="84">
        <f t="shared" si="287"/>
        <v>21763.307999999997</v>
      </c>
      <c r="BP50" s="84">
        <f t="shared" si="287"/>
        <v>0</v>
      </c>
      <c r="BQ50" s="84">
        <f t="shared" si="287"/>
        <v>0</v>
      </c>
      <c r="BR50" s="84">
        <f t="shared" si="287"/>
        <v>5</v>
      </c>
      <c r="BS50" s="84"/>
      <c r="BT50" s="84">
        <f t="shared" si="287"/>
        <v>0</v>
      </c>
      <c r="BU50" s="84"/>
      <c r="BV50" s="84">
        <f t="shared" si="287"/>
        <v>0</v>
      </c>
      <c r="BW50" s="84">
        <f t="shared" si="287"/>
        <v>0</v>
      </c>
      <c r="BX50" s="84">
        <f t="shared" si="287"/>
        <v>1</v>
      </c>
      <c r="BY50" s="84">
        <f t="shared" si="287"/>
        <v>21763.307999999997</v>
      </c>
      <c r="BZ50" s="84">
        <f t="shared" ref="BZ50:DE50" si="288">SUM(BZ51:BZ59)</f>
        <v>10</v>
      </c>
      <c r="CA50" s="84"/>
      <c r="CB50" s="84">
        <f t="shared" si="288"/>
        <v>788</v>
      </c>
      <c r="CC50" s="84"/>
      <c r="CD50" s="84">
        <f t="shared" si="288"/>
        <v>56</v>
      </c>
      <c r="CE50" s="84">
        <f t="shared" si="288"/>
        <v>962252.32319999998</v>
      </c>
      <c r="CF50" s="84">
        <f t="shared" si="288"/>
        <v>0</v>
      </c>
      <c r="CG50" s="84">
        <f t="shared" si="288"/>
        <v>0</v>
      </c>
      <c r="CH50" s="84">
        <f t="shared" si="288"/>
        <v>0</v>
      </c>
      <c r="CI50" s="84">
        <f t="shared" si="288"/>
        <v>0</v>
      </c>
      <c r="CJ50" s="84">
        <f t="shared" si="288"/>
        <v>82</v>
      </c>
      <c r="CK50" s="84">
        <f t="shared" si="288"/>
        <v>1538419.0751999998</v>
      </c>
      <c r="CL50" s="84">
        <f t="shared" si="288"/>
        <v>0</v>
      </c>
      <c r="CM50" s="84">
        <f t="shared" si="288"/>
        <v>0</v>
      </c>
      <c r="CN50" s="84">
        <f t="shared" si="288"/>
        <v>0</v>
      </c>
      <c r="CO50" s="84">
        <f t="shared" si="288"/>
        <v>0</v>
      </c>
      <c r="CP50" s="84">
        <f t="shared" si="288"/>
        <v>0</v>
      </c>
      <c r="CQ50" s="84">
        <f t="shared" si="288"/>
        <v>0</v>
      </c>
      <c r="CR50" s="84">
        <f t="shared" si="288"/>
        <v>0</v>
      </c>
      <c r="CS50" s="84"/>
      <c r="CT50" s="84">
        <f t="shared" si="288"/>
        <v>0</v>
      </c>
      <c r="CU50" s="84"/>
      <c r="CV50" s="84">
        <f t="shared" si="288"/>
        <v>124</v>
      </c>
      <c r="CW50" s="84">
        <f t="shared" si="288"/>
        <v>2149048.1376</v>
      </c>
      <c r="CX50" s="84">
        <f t="shared" si="288"/>
        <v>6</v>
      </c>
      <c r="CY50" s="84"/>
      <c r="CZ50" s="84">
        <f t="shared" si="288"/>
        <v>5</v>
      </c>
      <c r="DA50" s="84"/>
      <c r="DB50" s="84">
        <f t="shared" si="288"/>
        <v>2</v>
      </c>
      <c r="DC50" s="84"/>
      <c r="DD50" s="84">
        <f t="shared" si="288"/>
        <v>10</v>
      </c>
      <c r="DE50" s="84">
        <f t="shared" si="288"/>
        <v>261159.69599999997</v>
      </c>
      <c r="DF50" s="84">
        <f t="shared" ref="DF50:EG50" si="289">SUM(DF51:DF59)</f>
        <v>15</v>
      </c>
      <c r="DG50" s="84">
        <f t="shared" si="289"/>
        <v>262505.88</v>
      </c>
      <c r="DH50" s="84">
        <f t="shared" si="289"/>
        <v>13</v>
      </c>
      <c r="DI50" s="84"/>
      <c r="DJ50" s="84">
        <f t="shared" si="289"/>
        <v>5</v>
      </c>
      <c r="DK50" s="84"/>
      <c r="DL50" s="84">
        <f t="shared" si="289"/>
        <v>2</v>
      </c>
      <c r="DM50" s="84">
        <f t="shared" si="289"/>
        <v>0</v>
      </c>
      <c r="DN50" s="84">
        <f>SUM(DN51:DN61)</f>
        <v>304</v>
      </c>
      <c r="DO50" s="84">
        <f>SUM(DO51:DO61)</f>
        <v>52221939.283699192</v>
      </c>
      <c r="DP50" s="84">
        <f t="shared" si="289"/>
        <v>0</v>
      </c>
      <c r="DQ50" s="84">
        <f t="shared" si="289"/>
        <v>0</v>
      </c>
      <c r="DR50" s="84">
        <f t="shared" si="289"/>
        <v>0</v>
      </c>
      <c r="DS50" s="84">
        <f t="shared" si="289"/>
        <v>0</v>
      </c>
      <c r="DT50" s="84">
        <f t="shared" si="289"/>
        <v>0</v>
      </c>
      <c r="DU50" s="84">
        <f t="shared" si="289"/>
        <v>0</v>
      </c>
      <c r="DV50" s="84">
        <f t="shared" si="289"/>
        <v>0</v>
      </c>
      <c r="DW50" s="84">
        <f t="shared" si="289"/>
        <v>0</v>
      </c>
      <c r="DX50" s="84">
        <f t="shared" si="289"/>
        <v>0</v>
      </c>
      <c r="DY50" s="84">
        <f t="shared" si="289"/>
        <v>0</v>
      </c>
      <c r="DZ50" s="84">
        <f t="shared" si="289"/>
        <v>0</v>
      </c>
      <c r="EA50" s="84">
        <f t="shared" si="289"/>
        <v>0</v>
      </c>
      <c r="EB50" s="84">
        <f t="shared" si="289"/>
        <v>0</v>
      </c>
      <c r="EC50" s="84">
        <f t="shared" si="289"/>
        <v>0</v>
      </c>
      <c r="ED50" s="84">
        <f t="shared" si="289"/>
        <v>0</v>
      </c>
      <c r="EE50" s="84">
        <f t="shared" si="289"/>
        <v>0</v>
      </c>
      <c r="EF50" s="84">
        <f t="shared" si="289"/>
        <v>0</v>
      </c>
      <c r="EG50" s="84">
        <f t="shared" si="289"/>
        <v>0</v>
      </c>
      <c r="EH50" s="84"/>
      <c r="EI50" s="84"/>
      <c r="EJ50" s="84">
        <f>SUM(EJ51:EJ59)</f>
        <v>4369</v>
      </c>
      <c r="EK50" s="84">
        <f>SUM(EK51:EK59)</f>
        <v>101457707.44789439</v>
      </c>
    </row>
    <row r="51" spans="1:141" s="2" customFormat="1" ht="30" customHeight="1" x14ac:dyDescent="0.25">
      <c r="A51" s="49"/>
      <c r="B51" s="85">
        <v>29</v>
      </c>
      <c r="C51" s="131" t="s">
        <v>219</v>
      </c>
      <c r="D51" s="113" t="s">
        <v>220</v>
      </c>
      <c r="E51" s="52">
        <v>16026</v>
      </c>
      <c r="F51" s="53">
        <v>5.74</v>
      </c>
      <c r="G51" s="141">
        <v>0.11260000000000001</v>
      </c>
      <c r="H51" s="55">
        <v>1</v>
      </c>
      <c r="I51" s="114"/>
      <c r="J51" s="117">
        <v>1.4</v>
      </c>
      <c r="K51" s="117">
        <v>1.68</v>
      </c>
      <c r="L51" s="117">
        <v>2.23</v>
      </c>
      <c r="M51" s="118">
        <v>2.57</v>
      </c>
      <c r="N51" s="57"/>
      <c r="O51" s="74">
        <f t="shared" ref="O51:O54" si="290">(N51*$E51*$F51*((1-$G51)+$G51*$J51*$H51*O$10))</f>
        <v>0</v>
      </c>
      <c r="P51" s="108"/>
      <c r="Q51" s="74">
        <f t="shared" ref="Q51:Q54" si="291">(P51*$E51*$F51*((1-$G51)+$G51*$J51*$H51*Q$10))</f>
        <v>0</v>
      </c>
      <c r="R51" s="59"/>
      <c r="S51" s="74">
        <f t="shared" ref="S51:S54" si="292">(R51*$E51*$F51*((1-$G51)+$G51*$J51*$H51*S$10))</f>
        <v>0</v>
      </c>
      <c r="T51" s="57"/>
      <c r="U51" s="74">
        <f t="shared" ref="U51:U54" si="293">(T51*$E51*$F51*((1-$G51)+$G51*$J51*$H51*U$10))</f>
        <v>0</v>
      </c>
      <c r="V51" s="57"/>
      <c r="W51" s="74">
        <f t="shared" ref="W51:W54" si="294">(V51*$E51*$F51*((1-$G51)+$G51*$J51*$H51*W$10))</f>
        <v>0</v>
      </c>
      <c r="X51" s="57"/>
      <c r="Y51" s="74">
        <f t="shared" ref="Y51:Y54" si="295">(X51*$E51*$F51*((1-$G51)+$G51*$J51*$H51*Y$10))</f>
        <v>0</v>
      </c>
      <c r="Z51" s="59"/>
      <c r="AA51" s="74">
        <f t="shared" ref="AA51:AA54" si="296">(Z51*$E51*$F51*((1-$G51)+$G51*$J51*$H51*AA$10))</f>
        <v>0</v>
      </c>
      <c r="AB51" s="59"/>
      <c r="AC51" s="74">
        <f t="shared" ref="AC51:AC54" si="297">(AB51*$E51*$F51*((1-$G51)+$G51*$J51*$H51*AC$10))</f>
        <v>0</v>
      </c>
      <c r="AD51" s="59"/>
      <c r="AE51" s="74">
        <f>(AD51*$E51*$F51*((1-$G51)+$G51*$J51*$H51*AE$10))</f>
        <v>0</v>
      </c>
      <c r="AF51" s="59"/>
      <c r="AG51" s="74">
        <f t="shared" ref="AG51:AG54" si="298">(AF51*$E51*$F51*((1-$G51)+$G51*$K51*$H51))</f>
        <v>0</v>
      </c>
      <c r="AH51" s="57"/>
      <c r="AI51" s="74">
        <f t="shared" ref="AI51:AI54" si="299">(AH51*$E51*$F51*((1-$G51)+$G51*$J51*$H51*AI$10))</f>
        <v>0</v>
      </c>
      <c r="AJ51" s="57"/>
      <c r="AK51" s="74">
        <f t="shared" ref="AK51:AK54" si="300">(AJ51*$E51*$F51*((1-$G51)+$G51*$J51*$H51*AK$10))</f>
        <v>0</v>
      </c>
      <c r="AL51" s="57"/>
      <c r="AM51" s="74"/>
      <c r="AN51" s="57"/>
      <c r="AO51" s="74">
        <f t="shared" ref="AO51:AO54" si="301">(AN51*$E51*$F51*((1-$G51)+$G51*$J51*$H51*AO$10))</f>
        <v>0</v>
      </c>
      <c r="AP51" s="57"/>
      <c r="AQ51" s="74">
        <f t="shared" ref="AQ51:AQ54" si="302">(AP51*$E51*$F51*((1-$G51)+$G51*$J51*$H51*AQ$10))</f>
        <v>0</v>
      </c>
      <c r="AR51" s="57"/>
      <c r="AS51" s="74">
        <f t="shared" ref="AS51:AS54" si="303">(AR51*$E51*$F51*((1-$G51)+$G51*$J51*$H51*AS$10))</f>
        <v>0</v>
      </c>
      <c r="AT51" s="57"/>
      <c r="AU51" s="74">
        <f t="shared" ref="AU51:AU54" si="304">(AT51*$E51*$F51*((1-$G51)+$G51*$J51*$H51*AU$10))</f>
        <v>0</v>
      </c>
      <c r="AV51" s="57"/>
      <c r="AW51" s="74">
        <f t="shared" ref="AW51:AW54" si="305">(AV51*$E51*$F51*((1-$G51)+$G51*$J51*$H51*AW$10))</f>
        <v>0</v>
      </c>
      <c r="AX51" s="57"/>
      <c r="AY51" s="74">
        <f t="shared" ref="AY51:AY54" si="306">(AX51*$E51*$F51*((1-$G51)+$G51*$J51*$H51*AY$10))</f>
        <v>0</v>
      </c>
      <c r="AZ51" s="57"/>
      <c r="BA51" s="74">
        <f t="shared" ref="BA51:BA54" si="307">(AZ51*$E51*$F51*((1-$G51)+$G51*$J51*$H51*BA$10))</f>
        <v>0</v>
      </c>
      <c r="BB51" s="57"/>
      <c r="BC51" s="74">
        <f t="shared" ref="BC51:BC54" si="308">(BB51*$E51*$F51*((1-$G51)+$G51*$J51*$H51*BC$10))</f>
        <v>0</v>
      </c>
      <c r="BD51" s="57"/>
      <c r="BE51" s="74">
        <f t="shared" ref="BE51:BE54" si="309">(BD51*$E51*$F51*((1-$G51)+$G51*$J51*$H51*BE$10))</f>
        <v>0</v>
      </c>
      <c r="BF51" s="57"/>
      <c r="BG51" s="74">
        <f t="shared" ref="BG51:BG54" si="310">(BF51*$E51*$F51*((1-$G51)+$G51*$J51*$H51*BG$10))</f>
        <v>0</v>
      </c>
      <c r="BH51" s="57"/>
      <c r="BI51" s="74">
        <f t="shared" ref="BI51:BI54" si="311">(BH51*$E51*$F51*((1-$G51)+$G51*$J51*$H51*BI$10))</f>
        <v>0</v>
      </c>
      <c r="BJ51" s="57"/>
      <c r="BK51" s="74">
        <f t="shared" ref="BK51:BK54" si="312">(BJ51*$E51*$F51*((1-$G51)+$G51*$J51*$H51*BK$10))</f>
        <v>0</v>
      </c>
      <c r="BL51" s="57"/>
      <c r="BM51" s="74">
        <f t="shared" ref="BM51:BM54" si="313">(BL51*$E51*$F51*((1-$G51)+$G51*$J51*$H51*BM$10))</f>
        <v>0</v>
      </c>
      <c r="BN51" s="57"/>
      <c r="BO51" s="74">
        <f t="shared" ref="BO51:BO54" si="314">(BN51*$E51*$F51*((1-$G51)+$G51*$J51*$H51*BO$10))</f>
        <v>0</v>
      </c>
      <c r="BP51" s="61"/>
      <c r="BQ51" s="74">
        <f t="shared" ref="BQ51:BQ54" si="315">(BP51*$E51*$F51*((1-$G51)+$G51*$J51*$H51*BQ$10))</f>
        <v>0</v>
      </c>
      <c r="BR51" s="57"/>
      <c r="BS51" s="74"/>
      <c r="BT51" s="59"/>
      <c r="BU51" s="74"/>
      <c r="BV51" s="57"/>
      <c r="BW51" s="74">
        <f t="shared" ref="BW51:BW54" si="316">(BV51*$E51*$F51*((1-$G51)+$G51*$J51*$H51*BW$10))</f>
        <v>0</v>
      </c>
      <c r="BX51" s="57"/>
      <c r="BY51" s="74">
        <f t="shared" ref="BY51:BY54" si="317">(BX51*$E51*$F51*((1-$G51)+$G51*$J51*$H51*BY$10))</f>
        <v>0</v>
      </c>
      <c r="BZ51" s="57"/>
      <c r="CA51" s="74"/>
      <c r="CB51" s="57"/>
      <c r="CC51" s="74"/>
      <c r="CD51" s="59"/>
      <c r="CE51" s="74">
        <f t="shared" ref="CE51:CE54" si="318">(CD51*$E51*$F51*((1-$G51)+$G51*$K51*$H51))</f>
        <v>0</v>
      </c>
      <c r="CF51" s="57"/>
      <c r="CG51" s="74">
        <f t="shared" ref="CG51:CG54" si="319">(CF51*$E51*$F51*((1-$G51)+$G51*$K51*$H51))</f>
        <v>0</v>
      </c>
      <c r="CH51" s="59"/>
      <c r="CI51" s="74">
        <f t="shared" ref="CI51:CI54" si="320">(CH51*$E51*$F51*((1-$G51)+$G51*$K51*$H51))</f>
        <v>0</v>
      </c>
      <c r="CJ51" s="59"/>
      <c r="CK51" s="74">
        <f t="shared" ref="CK51:CK54" si="321">(CJ51*$E51*$F51*((1-$G51)+$G51*$K51*$H51))</f>
        <v>0</v>
      </c>
      <c r="CL51" s="59"/>
      <c r="CM51" s="74">
        <f t="shared" ref="CM51:CM54" si="322">(CL51*$E51*$F51*((1-$G51)+$G51*$K51*$H51))</f>
        <v>0</v>
      </c>
      <c r="CN51" s="57"/>
      <c r="CO51" s="74">
        <f t="shared" ref="CO51:CO54" si="323">(CN51*$E51*$F51*((1-$G51)+$G51*$K51*$H51))</f>
        <v>0</v>
      </c>
      <c r="CP51" s="57"/>
      <c r="CQ51" s="74">
        <f t="shared" ref="CQ51:CQ54" si="324">(CP51*$E51*$F51*((1-$G51)+$G51*$K51*$H51))</f>
        <v>0</v>
      </c>
      <c r="CR51" s="59"/>
      <c r="CS51" s="74"/>
      <c r="CT51" s="57"/>
      <c r="CU51" s="74"/>
      <c r="CV51" s="57"/>
      <c r="CW51" s="74">
        <f t="shared" ref="CW51:CW54" si="325">(CV51*$E51*$F51*((1-$G51)+$G51*$K51*$H51))</f>
        <v>0</v>
      </c>
      <c r="CX51" s="57"/>
      <c r="CY51" s="74"/>
      <c r="CZ51" s="57"/>
      <c r="DA51" s="74"/>
      <c r="DB51" s="57"/>
      <c r="DC51" s="74"/>
      <c r="DD51" s="57"/>
      <c r="DE51" s="74">
        <f t="shared" ref="DE51:DE54" si="326">(DD51*$E51*$F51*((1-$G51)+$G51*$K51*$H51))</f>
        <v>0</v>
      </c>
      <c r="DF51" s="57"/>
      <c r="DG51" s="74">
        <f t="shared" ref="DG51:DG54" si="327">(DF51*$E51*$F51*((1-$G51)+$G51*$K51*$H51))</f>
        <v>0</v>
      </c>
      <c r="DH51" s="57"/>
      <c r="DI51" s="74"/>
      <c r="DJ51" s="57"/>
      <c r="DK51" s="74"/>
      <c r="DL51" s="57"/>
      <c r="DM51" s="74"/>
      <c r="DN51" s="57">
        <v>24</v>
      </c>
      <c r="DO51" s="74">
        <f t="shared" ref="DO51:DO54" si="328">(DN51*$E51*$F51*((1-$G51)+$G51*$J51*$H51*DO$10))</f>
        <v>2307178.4488704</v>
      </c>
      <c r="DP51" s="57"/>
      <c r="DQ51" s="74">
        <f t="shared" ref="DQ51:DQ54" si="329">(DP51*$E51*$F51*((1-$G51)+$G51*$J51*$H51*DQ$10))</f>
        <v>0</v>
      </c>
      <c r="DR51" s="57"/>
      <c r="DS51" s="74">
        <f>(DR51*$E51*$F51*((1-$G51)+$G51*$J51*$H51*DS$10))</f>
        <v>0</v>
      </c>
      <c r="DT51" s="57"/>
      <c r="DU51" s="74">
        <f>(DT51*$E51*$F51*((1-$G51)+$G51*$J51*$H51*DU$10))</f>
        <v>0</v>
      </c>
      <c r="DV51" s="57"/>
      <c r="DW51" s="74">
        <f t="shared" ref="DW51:DW54" si="330">(DV51*$E51*$F51*((1-$G51)+$G51*$J51*$H51*DW$10))</f>
        <v>0</v>
      </c>
      <c r="DX51" s="57"/>
      <c r="DY51" s="74">
        <f t="shared" ref="DY51:DY54" si="331">(DX51*$E51*$F51*((1-$G51)+$G51*$J51*$H51*DY$10))</f>
        <v>0</v>
      </c>
      <c r="DZ51" s="57"/>
      <c r="EA51" s="59"/>
      <c r="EB51" s="63"/>
      <c r="EC51" s="74">
        <f t="shared" ref="EC51:EC54" si="332">(EB51*$E51*$F51*((1-$G51)+$G51*$J51*$H51))</f>
        <v>0</v>
      </c>
      <c r="ED51" s="76"/>
      <c r="EE51" s="76"/>
      <c r="EF51" s="76"/>
      <c r="EG51" s="74">
        <f t="shared" ref="EG51:EG54" si="333">(EF51*$E51*$F51*((1-$G51)+$G51*$H51))</f>
        <v>0</v>
      </c>
      <c r="EH51" s="76"/>
      <c r="EI51" s="76"/>
      <c r="EJ51" s="64">
        <f t="shared" ref="EJ51:EJ61" si="334">SUM(N51,P51,R51,T51,V51,X51,Z51,AB51,AD51,AF51,AH51,AJ51,AL51,AN51,AP51,AR51,AT51,AV51,AX51,AZ51,BB51,BD51,BF51,BH51,BJ51,BL51,BN51,BP51,BR51,BT51,BV51,BX51,BZ51,CB51,CD51,CF51,CH51,CJ51,CL51,CN51,CP51,CR51,CT51,CV51,CX51,CZ51,DB51,DD51,DF51,DH51,DJ51,DL51,DN51,DP51,DR51,DT51,DV51,DX51,DZ51,EB51,ED51,EF51)</f>
        <v>24</v>
      </c>
      <c r="EK51" s="64">
        <f t="shared" ref="EK51:EK61" si="335">SUM(O51,Q51,S51,U51,W51,Y51,AA51,AC51,AE51,AG51,AI51,AK51,AM51,AO51,AQ51,AS51,AU51,AW51,AY51,BA51,BC51,BE51,BG51,BI51,BK51,BM51,BO51,BQ51,BS51,BU51,BW51,BY51,CA51,CC51,CE51,CG51,CI51,CK51,CM51,CO51,CQ51,CS51,CU51,CW51,CY51,DA51,DC51,DE51,DG51,DI51,DK51,DM51,DO51,DQ51,DS51,DU51,DW51,DY51,EA51,EC51,EE51,EG51)</f>
        <v>2307178.4488704</v>
      </c>
    </row>
    <row r="52" spans="1:141" s="2" customFormat="1" ht="30" customHeight="1" x14ac:dyDescent="0.25">
      <c r="A52" s="49"/>
      <c r="B52" s="85">
        <v>30</v>
      </c>
      <c r="C52" s="131" t="s">
        <v>221</v>
      </c>
      <c r="D52" s="70" t="s">
        <v>222</v>
      </c>
      <c r="E52" s="52">
        <v>16026</v>
      </c>
      <c r="F52" s="53">
        <v>8.4</v>
      </c>
      <c r="G52" s="141">
        <v>7.8299999999999995E-2</v>
      </c>
      <c r="H52" s="55">
        <v>1</v>
      </c>
      <c r="I52" s="129"/>
      <c r="J52" s="130">
        <v>1.4</v>
      </c>
      <c r="K52" s="117">
        <v>1.68</v>
      </c>
      <c r="L52" s="117">
        <v>2.23</v>
      </c>
      <c r="M52" s="118">
        <v>2.57</v>
      </c>
      <c r="N52" s="57"/>
      <c r="O52" s="74">
        <f t="shared" si="290"/>
        <v>0</v>
      </c>
      <c r="P52" s="108"/>
      <c r="Q52" s="74">
        <f t="shared" si="291"/>
        <v>0</v>
      </c>
      <c r="R52" s="59"/>
      <c r="S52" s="74">
        <f t="shared" si="292"/>
        <v>0</v>
      </c>
      <c r="T52" s="57"/>
      <c r="U52" s="74">
        <f t="shared" si="293"/>
        <v>0</v>
      </c>
      <c r="V52" s="57"/>
      <c r="W52" s="74">
        <f t="shared" si="294"/>
        <v>0</v>
      </c>
      <c r="X52" s="57"/>
      <c r="Y52" s="74">
        <f t="shared" si="295"/>
        <v>0</v>
      </c>
      <c r="Z52" s="59"/>
      <c r="AA52" s="74">
        <f t="shared" si="296"/>
        <v>0</v>
      </c>
      <c r="AB52" s="59"/>
      <c r="AC52" s="74">
        <f t="shared" si="297"/>
        <v>0</v>
      </c>
      <c r="AD52" s="59"/>
      <c r="AE52" s="74">
        <f t="shared" ref="AE52:AE54" si="336">(AD52*$E52*$F52*((1-$G52)+$G52*$J52*$H52*AE$10))</f>
        <v>0</v>
      </c>
      <c r="AF52" s="59"/>
      <c r="AG52" s="74">
        <f t="shared" si="298"/>
        <v>0</v>
      </c>
      <c r="AH52" s="57"/>
      <c r="AI52" s="74">
        <f t="shared" si="299"/>
        <v>0</v>
      </c>
      <c r="AJ52" s="57"/>
      <c r="AK52" s="74">
        <f t="shared" si="300"/>
        <v>0</v>
      </c>
      <c r="AL52" s="57"/>
      <c r="AM52" s="74">
        <f t="shared" ref="AM52:AM54" si="337">(AL52*$E52*$F52*((1-$G52)+$G52*$J52*$H52*AM$10))</f>
        <v>0</v>
      </c>
      <c r="AN52" s="57"/>
      <c r="AO52" s="74">
        <f t="shared" si="301"/>
        <v>0</v>
      </c>
      <c r="AP52" s="57"/>
      <c r="AQ52" s="74">
        <f t="shared" si="302"/>
        <v>0</v>
      </c>
      <c r="AR52" s="57"/>
      <c r="AS52" s="74">
        <f t="shared" si="303"/>
        <v>0</v>
      </c>
      <c r="AT52" s="57"/>
      <c r="AU52" s="74">
        <f t="shared" si="304"/>
        <v>0</v>
      </c>
      <c r="AV52" s="57"/>
      <c r="AW52" s="74">
        <f t="shared" si="305"/>
        <v>0</v>
      </c>
      <c r="AX52" s="57"/>
      <c r="AY52" s="74">
        <f t="shared" si="306"/>
        <v>0</v>
      </c>
      <c r="AZ52" s="57"/>
      <c r="BA52" s="74">
        <f t="shared" si="307"/>
        <v>0</v>
      </c>
      <c r="BB52" s="57"/>
      <c r="BC52" s="74">
        <f t="shared" si="308"/>
        <v>0</v>
      </c>
      <c r="BD52" s="57"/>
      <c r="BE52" s="74">
        <f t="shared" si="309"/>
        <v>0</v>
      </c>
      <c r="BF52" s="57"/>
      <c r="BG52" s="74">
        <f t="shared" si="310"/>
        <v>0</v>
      </c>
      <c r="BH52" s="57"/>
      <c r="BI52" s="74">
        <f t="shared" si="311"/>
        <v>0</v>
      </c>
      <c r="BJ52" s="57"/>
      <c r="BK52" s="74">
        <f t="shared" si="312"/>
        <v>0</v>
      </c>
      <c r="BL52" s="57"/>
      <c r="BM52" s="74">
        <f t="shared" si="313"/>
        <v>0</v>
      </c>
      <c r="BN52" s="57"/>
      <c r="BO52" s="74">
        <f t="shared" si="314"/>
        <v>0</v>
      </c>
      <c r="BP52" s="61"/>
      <c r="BQ52" s="74">
        <f t="shared" si="315"/>
        <v>0</v>
      </c>
      <c r="BR52" s="57"/>
      <c r="BS52" s="74"/>
      <c r="BT52" s="59"/>
      <c r="BU52" s="74"/>
      <c r="BV52" s="57"/>
      <c r="BW52" s="74">
        <f t="shared" si="316"/>
        <v>0</v>
      </c>
      <c r="BX52" s="57"/>
      <c r="BY52" s="74">
        <f t="shared" si="317"/>
        <v>0</v>
      </c>
      <c r="BZ52" s="57"/>
      <c r="CA52" s="74"/>
      <c r="CB52" s="57"/>
      <c r="CC52" s="74"/>
      <c r="CD52" s="59"/>
      <c r="CE52" s="74">
        <f t="shared" si="318"/>
        <v>0</v>
      </c>
      <c r="CF52" s="57"/>
      <c r="CG52" s="74">
        <f t="shared" si="319"/>
        <v>0</v>
      </c>
      <c r="CH52" s="59"/>
      <c r="CI52" s="74">
        <f t="shared" si="320"/>
        <v>0</v>
      </c>
      <c r="CJ52" s="59"/>
      <c r="CK52" s="74">
        <f t="shared" si="321"/>
        <v>0</v>
      </c>
      <c r="CL52" s="59"/>
      <c r="CM52" s="74">
        <f t="shared" si="322"/>
        <v>0</v>
      </c>
      <c r="CN52" s="57"/>
      <c r="CO52" s="74">
        <f t="shared" si="323"/>
        <v>0</v>
      </c>
      <c r="CP52" s="57"/>
      <c r="CQ52" s="74">
        <f t="shared" si="324"/>
        <v>0</v>
      </c>
      <c r="CR52" s="59"/>
      <c r="CS52" s="74"/>
      <c r="CT52" s="57"/>
      <c r="CU52" s="74"/>
      <c r="CV52" s="57"/>
      <c r="CW52" s="74">
        <f t="shared" si="325"/>
        <v>0</v>
      </c>
      <c r="CX52" s="57"/>
      <c r="CY52" s="74"/>
      <c r="CZ52" s="57"/>
      <c r="DA52" s="74"/>
      <c r="DB52" s="57"/>
      <c r="DC52" s="74"/>
      <c r="DD52" s="57"/>
      <c r="DE52" s="74">
        <f t="shared" si="326"/>
        <v>0</v>
      </c>
      <c r="DF52" s="57"/>
      <c r="DG52" s="74">
        <f t="shared" si="327"/>
        <v>0</v>
      </c>
      <c r="DH52" s="57"/>
      <c r="DI52" s="74"/>
      <c r="DJ52" s="57"/>
      <c r="DK52" s="74"/>
      <c r="DL52" s="57"/>
      <c r="DM52" s="74"/>
      <c r="DN52" s="57">
        <v>93</v>
      </c>
      <c r="DO52" s="74">
        <f t="shared" si="328"/>
        <v>12911622.290784001</v>
      </c>
      <c r="DP52" s="57"/>
      <c r="DQ52" s="74">
        <f t="shared" si="329"/>
        <v>0</v>
      </c>
      <c r="DR52" s="57"/>
      <c r="DS52" s="74">
        <f t="shared" ref="DS52:DS54" si="338">(DR52*$E52*$F52*((1-$G52)+$G52*$J52*$H52*DS$10))</f>
        <v>0</v>
      </c>
      <c r="DT52" s="57"/>
      <c r="DU52" s="74">
        <f>(DT52*$E52*$F52*((1-$G52)+$G52*$J52*$H52*DU$10))</f>
        <v>0</v>
      </c>
      <c r="DV52" s="57"/>
      <c r="DW52" s="74">
        <f t="shared" si="330"/>
        <v>0</v>
      </c>
      <c r="DX52" s="57"/>
      <c r="DY52" s="74">
        <f t="shared" si="331"/>
        <v>0</v>
      </c>
      <c r="DZ52" s="57"/>
      <c r="EA52" s="59"/>
      <c r="EB52" s="63"/>
      <c r="EC52" s="74">
        <f t="shared" si="332"/>
        <v>0</v>
      </c>
      <c r="ED52" s="76"/>
      <c r="EE52" s="76"/>
      <c r="EF52" s="76"/>
      <c r="EG52" s="74">
        <f t="shared" si="333"/>
        <v>0</v>
      </c>
      <c r="EH52" s="76"/>
      <c r="EI52" s="76"/>
      <c r="EJ52" s="64">
        <f t="shared" si="334"/>
        <v>93</v>
      </c>
      <c r="EK52" s="64">
        <f t="shared" si="335"/>
        <v>12911622.290784001</v>
      </c>
    </row>
    <row r="53" spans="1:141" s="2" customFormat="1" ht="30" customHeight="1" x14ac:dyDescent="0.25">
      <c r="A53" s="49"/>
      <c r="B53" s="85">
        <v>31</v>
      </c>
      <c r="C53" s="131" t="s">
        <v>223</v>
      </c>
      <c r="D53" s="113" t="s">
        <v>224</v>
      </c>
      <c r="E53" s="52">
        <v>16026</v>
      </c>
      <c r="F53" s="53">
        <v>12.15</v>
      </c>
      <c r="G53" s="141">
        <v>5.2999999999999999E-2</v>
      </c>
      <c r="H53" s="55">
        <v>1</v>
      </c>
      <c r="I53" s="129"/>
      <c r="J53" s="130">
        <v>1.4</v>
      </c>
      <c r="K53" s="117">
        <v>1.68</v>
      </c>
      <c r="L53" s="117">
        <v>2.23</v>
      </c>
      <c r="M53" s="118">
        <v>2.57</v>
      </c>
      <c r="N53" s="57"/>
      <c r="O53" s="74">
        <f t="shared" si="290"/>
        <v>0</v>
      </c>
      <c r="P53" s="108"/>
      <c r="Q53" s="74">
        <f t="shared" si="291"/>
        <v>0</v>
      </c>
      <c r="R53" s="59"/>
      <c r="S53" s="74">
        <f t="shared" si="292"/>
        <v>0</v>
      </c>
      <c r="T53" s="57"/>
      <c r="U53" s="74">
        <f t="shared" si="293"/>
        <v>0</v>
      </c>
      <c r="V53" s="57"/>
      <c r="W53" s="74">
        <f t="shared" si="294"/>
        <v>0</v>
      </c>
      <c r="X53" s="57"/>
      <c r="Y53" s="74">
        <f t="shared" si="295"/>
        <v>0</v>
      </c>
      <c r="Z53" s="59"/>
      <c r="AA53" s="74">
        <f t="shared" si="296"/>
        <v>0</v>
      </c>
      <c r="AB53" s="59"/>
      <c r="AC53" s="74">
        <f t="shared" si="297"/>
        <v>0</v>
      </c>
      <c r="AD53" s="59"/>
      <c r="AE53" s="74">
        <f t="shared" si="336"/>
        <v>0</v>
      </c>
      <c r="AF53" s="59"/>
      <c r="AG53" s="74">
        <f t="shared" si="298"/>
        <v>0</v>
      </c>
      <c r="AH53" s="57"/>
      <c r="AI53" s="74">
        <f t="shared" si="299"/>
        <v>0</v>
      </c>
      <c r="AJ53" s="57"/>
      <c r="AK53" s="74">
        <f t="shared" si="300"/>
        <v>0</v>
      </c>
      <c r="AL53" s="57"/>
      <c r="AM53" s="74">
        <f t="shared" si="337"/>
        <v>0</v>
      </c>
      <c r="AN53" s="57"/>
      <c r="AO53" s="74">
        <f t="shared" si="301"/>
        <v>0</v>
      </c>
      <c r="AP53" s="57"/>
      <c r="AQ53" s="74">
        <f t="shared" si="302"/>
        <v>0</v>
      </c>
      <c r="AR53" s="57"/>
      <c r="AS53" s="74">
        <f t="shared" si="303"/>
        <v>0</v>
      </c>
      <c r="AT53" s="57"/>
      <c r="AU53" s="74">
        <f t="shared" si="304"/>
        <v>0</v>
      </c>
      <c r="AV53" s="57"/>
      <c r="AW53" s="74">
        <f t="shared" si="305"/>
        <v>0</v>
      </c>
      <c r="AX53" s="57"/>
      <c r="AY53" s="74">
        <f t="shared" si="306"/>
        <v>0</v>
      </c>
      <c r="AZ53" s="57"/>
      <c r="BA53" s="74">
        <f t="shared" si="307"/>
        <v>0</v>
      </c>
      <c r="BB53" s="57"/>
      <c r="BC53" s="74">
        <f t="shared" si="308"/>
        <v>0</v>
      </c>
      <c r="BD53" s="57"/>
      <c r="BE53" s="74">
        <f t="shared" si="309"/>
        <v>0</v>
      </c>
      <c r="BF53" s="57"/>
      <c r="BG53" s="74">
        <f t="shared" si="310"/>
        <v>0</v>
      </c>
      <c r="BH53" s="57"/>
      <c r="BI53" s="74">
        <f t="shared" si="311"/>
        <v>0</v>
      </c>
      <c r="BJ53" s="57"/>
      <c r="BK53" s="74">
        <f t="shared" si="312"/>
        <v>0</v>
      </c>
      <c r="BL53" s="57"/>
      <c r="BM53" s="74">
        <f t="shared" si="313"/>
        <v>0</v>
      </c>
      <c r="BN53" s="57"/>
      <c r="BO53" s="74">
        <f t="shared" si="314"/>
        <v>0</v>
      </c>
      <c r="BP53" s="61"/>
      <c r="BQ53" s="74">
        <f t="shared" si="315"/>
        <v>0</v>
      </c>
      <c r="BR53" s="57"/>
      <c r="BS53" s="74"/>
      <c r="BT53" s="59"/>
      <c r="BU53" s="74"/>
      <c r="BV53" s="57"/>
      <c r="BW53" s="74">
        <f t="shared" si="316"/>
        <v>0</v>
      </c>
      <c r="BX53" s="57"/>
      <c r="BY53" s="74">
        <f t="shared" si="317"/>
        <v>0</v>
      </c>
      <c r="BZ53" s="57"/>
      <c r="CA53" s="74"/>
      <c r="CB53" s="57"/>
      <c r="CC53" s="74"/>
      <c r="CD53" s="59"/>
      <c r="CE53" s="74">
        <f t="shared" si="318"/>
        <v>0</v>
      </c>
      <c r="CF53" s="57"/>
      <c r="CG53" s="74">
        <f t="shared" si="319"/>
        <v>0</v>
      </c>
      <c r="CH53" s="59"/>
      <c r="CI53" s="74">
        <f t="shared" si="320"/>
        <v>0</v>
      </c>
      <c r="CJ53" s="59"/>
      <c r="CK53" s="74">
        <f t="shared" si="321"/>
        <v>0</v>
      </c>
      <c r="CL53" s="59"/>
      <c r="CM53" s="74">
        <f t="shared" si="322"/>
        <v>0</v>
      </c>
      <c r="CN53" s="57"/>
      <c r="CO53" s="74">
        <f t="shared" si="323"/>
        <v>0</v>
      </c>
      <c r="CP53" s="57"/>
      <c r="CQ53" s="74">
        <f t="shared" si="324"/>
        <v>0</v>
      </c>
      <c r="CR53" s="59"/>
      <c r="CS53" s="74"/>
      <c r="CT53" s="57"/>
      <c r="CU53" s="74"/>
      <c r="CV53" s="57"/>
      <c r="CW53" s="74">
        <f t="shared" si="325"/>
        <v>0</v>
      </c>
      <c r="CX53" s="57"/>
      <c r="CY53" s="74"/>
      <c r="CZ53" s="57"/>
      <c r="DA53" s="74"/>
      <c r="DB53" s="57"/>
      <c r="DC53" s="74"/>
      <c r="DD53" s="57"/>
      <c r="DE53" s="74">
        <f t="shared" si="326"/>
        <v>0</v>
      </c>
      <c r="DF53" s="57"/>
      <c r="DG53" s="74">
        <f t="shared" si="327"/>
        <v>0</v>
      </c>
      <c r="DH53" s="57"/>
      <c r="DI53" s="74"/>
      <c r="DJ53" s="57"/>
      <c r="DK53" s="74"/>
      <c r="DL53" s="57"/>
      <c r="DM53" s="74"/>
      <c r="DN53" s="57">
        <v>178</v>
      </c>
      <c r="DO53" s="74">
        <f t="shared" si="328"/>
        <v>35394210.120239995</v>
      </c>
      <c r="DP53" s="57"/>
      <c r="DQ53" s="74">
        <f t="shared" si="329"/>
        <v>0</v>
      </c>
      <c r="DR53" s="57"/>
      <c r="DS53" s="74">
        <f t="shared" si="338"/>
        <v>0</v>
      </c>
      <c r="DT53" s="57"/>
      <c r="DU53" s="59"/>
      <c r="DV53" s="57"/>
      <c r="DW53" s="74">
        <f t="shared" si="330"/>
        <v>0</v>
      </c>
      <c r="DX53" s="57"/>
      <c r="DY53" s="74">
        <f t="shared" si="331"/>
        <v>0</v>
      </c>
      <c r="DZ53" s="57"/>
      <c r="EA53" s="59"/>
      <c r="EB53" s="63"/>
      <c r="EC53" s="74">
        <f t="shared" si="332"/>
        <v>0</v>
      </c>
      <c r="ED53" s="76"/>
      <c r="EE53" s="76"/>
      <c r="EF53" s="76"/>
      <c r="EG53" s="74">
        <f t="shared" si="333"/>
        <v>0</v>
      </c>
      <c r="EH53" s="76"/>
      <c r="EI53" s="76"/>
      <c r="EJ53" s="64">
        <f t="shared" si="334"/>
        <v>178</v>
      </c>
      <c r="EK53" s="64">
        <f t="shared" si="335"/>
        <v>35394210.120239995</v>
      </c>
    </row>
    <row r="54" spans="1:141" s="2" customFormat="1" ht="30" customHeight="1" x14ac:dyDescent="0.25">
      <c r="A54" s="49"/>
      <c r="B54" s="85">
        <v>32</v>
      </c>
      <c r="C54" s="131" t="s">
        <v>225</v>
      </c>
      <c r="D54" s="113" t="s">
        <v>226</v>
      </c>
      <c r="E54" s="52">
        <v>16026</v>
      </c>
      <c r="F54" s="53">
        <v>17.190000000000001</v>
      </c>
      <c r="G54" s="141">
        <v>3.8600000000000002E-2</v>
      </c>
      <c r="H54" s="55">
        <v>1</v>
      </c>
      <c r="I54" s="129"/>
      <c r="J54" s="130">
        <v>1.4</v>
      </c>
      <c r="K54" s="117">
        <v>1.68</v>
      </c>
      <c r="L54" s="117">
        <v>2.23</v>
      </c>
      <c r="M54" s="118">
        <v>2.57</v>
      </c>
      <c r="N54" s="57"/>
      <c r="O54" s="74">
        <f t="shared" si="290"/>
        <v>0</v>
      </c>
      <c r="P54" s="108"/>
      <c r="Q54" s="74">
        <f t="shared" si="291"/>
        <v>0</v>
      </c>
      <c r="R54" s="59"/>
      <c r="S54" s="74">
        <f t="shared" si="292"/>
        <v>0</v>
      </c>
      <c r="T54" s="57"/>
      <c r="U54" s="74">
        <f t="shared" si="293"/>
        <v>0</v>
      </c>
      <c r="V54" s="57"/>
      <c r="W54" s="74">
        <f t="shared" si="294"/>
        <v>0</v>
      </c>
      <c r="X54" s="57"/>
      <c r="Y54" s="74">
        <f t="shared" si="295"/>
        <v>0</v>
      </c>
      <c r="Z54" s="59"/>
      <c r="AA54" s="74">
        <f t="shared" si="296"/>
        <v>0</v>
      </c>
      <c r="AB54" s="59"/>
      <c r="AC54" s="74">
        <f t="shared" si="297"/>
        <v>0</v>
      </c>
      <c r="AD54" s="59"/>
      <c r="AE54" s="74">
        <f t="shared" si="336"/>
        <v>0</v>
      </c>
      <c r="AF54" s="59"/>
      <c r="AG54" s="74">
        <f t="shared" si="298"/>
        <v>0</v>
      </c>
      <c r="AH54" s="57"/>
      <c r="AI54" s="74">
        <f t="shared" si="299"/>
        <v>0</v>
      </c>
      <c r="AJ54" s="57"/>
      <c r="AK54" s="74">
        <f t="shared" si="300"/>
        <v>0</v>
      </c>
      <c r="AL54" s="57"/>
      <c r="AM54" s="74">
        <f t="shared" si="337"/>
        <v>0</v>
      </c>
      <c r="AN54" s="57"/>
      <c r="AO54" s="74">
        <f t="shared" si="301"/>
        <v>0</v>
      </c>
      <c r="AP54" s="57"/>
      <c r="AQ54" s="74">
        <f t="shared" si="302"/>
        <v>0</v>
      </c>
      <c r="AR54" s="57"/>
      <c r="AS54" s="74">
        <f t="shared" si="303"/>
        <v>0</v>
      </c>
      <c r="AT54" s="57"/>
      <c r="AU54" s="74">
        <f t="shared" si="304"/>
        <v>0</v>
      </c>
      <c r="AV54" s="57"/>
      <c r="AW54" s="74">
        <f t="shared" si="305"/>
        <v>0</v>
      </c>
      <c r="AX54" s="57"/>
      <c r="AY54" s="74">
        <f t="shared" si="306"/>
        <v>0</v>
      </c>
      <c r="AZ54" s="57"/>
      <c r="BA54" s="74">
        <f t="shared" si="307"/>
        <v>0</v>
      </c>
      <c r="BB54" s="57"/>
      <c r="BC54" s="74">
        <f t="shared" si="308"/>
        <v>0</v>
      </c>
      <c r="BD54" s="57"/>
      <c r="BE54" s="74">
        <f t="shared" si="309"/>
        <v>0</v>
      </c>
      <c r="BF54" s="57"/>
      <c r="BG54" s="74">
        <f t="shared" si="310"/>
        <v>0</v>
      </c>
      <c r="BH54" s="57"/>
      <c r="BI54" s="74">
        <f t="shared" si="311"/>
        <v>0</v>
      </c>
      <c r="BJ54" s="57"/>
      <c r="BK54" s="74">
        <f t="shared" si="312"/>
        <v>0</v>
      </c>
      <c r="BL54" s="57"/>
      <c r="BM54" s="74">
        <f t="shared" si="313"/>
        <v>0</v>
      </c>
      <c r="BN54" s="57"/>
      <c r="BO54" s="74">
        <f t="shared" si="314"/>
        <v>0</v>
      </c>
      <c r="BP54" s="61"/>
      <c r="BQ54" s="74">
        <f t="shared" si="315"/>
        <v>0</v>
      </c>
      <c r="BR54" s="57"/>
      <c r="BS54" s="74"/>
      <c r="BT54" s="59"/>
      <c r="BU54" s="74"/>
      <c r="BV54" s="57"/>
      <c r="BW54" s="74">
        <f t="shared" si="316"/>
        <v>0</v>
      </c>
      <c r="BX54" s="57"/>
      <c r="BY54" s="74">
        <f t="shared" si="317"/>
        <v>0</v>
      </c>
      <c r="BZ54" s="57"/>
      <c r="CA54" s="74"/>
      <c r="CB54" s="57"/>
      <c r="CC54" s="74"/>
      <c r="CD54" s="59"/>
      <c r="CE54" s="74">
        <f t="shared" si="318"/>
        <v>0</v>
      </c>
      <c r="CF54" s="57"/>
      <c r="CG54" s="74">
        <f t="shared" si="319"/>
        <v>0</v>
      </c>
      <c r="CH54" s="59"/>
      <c r="CI54" s="74">
        <f t="shared" si="320"/>
        <v>0</v>
      </c>
      <c r="CJ54" s="59"/>
      <c r="CK54" s="74">
        <f t="shared" si="321"/>
        <v>0</v>
      </c>
      <c r="CL54" s="59"/>
      <c r="CM54" s="74">
        <f t="shared" si="322"/>
        <v>0</v>
      </c>
      <c r="CN54" s="57"/>
      <c r="CO54" s="74">
        <f t="shared" si="323"/>
        <v>0</v>
      </c>
      <c r="CP54" s="57"/>
      <c r="CQ54" s="74">
        <f t="shared" si="324"/>
        <v>0</v>
      </c>
      <c r="CR54" s="59"/>
      <c r="CS54" s="74"/>
      <c r="CT54" s="57"/>
      <c r="CU54" s="74"/>
      <c r="CV54" s="57"/>
      <c r="CW54" s="74">
        <f t="shared" si="325"/>
        <v>0</v>
      </c>
      <c r="CX54" s="57"/>
      <c r="CY54" s="74"/>
      <c r="CZ54" s="57"/>
      <c r="DA54" s="74"/>
      <c r="DB54" s="57"/>
      <c r="DC54" s="74"/>
      <c r="DD54" s="57"/>
      <c r="DE54" s="74">
        <f t="shared" si="326"/>
        <v>0</v>
      </c>
      <c r="DF54" s="57"/>
      <c r="DG54" s="74">
        <f t="shared" si="327"/>
        <v>0</v>
      </c>
      <c r="DH54" s="57"/>
      <c r="DI54" s="74"/>
      <c r="DJ54" s="57"/>
      <c r="DK54" s="74"/>
      <c r="DL54" s="57"/>
      <c r="DM54" s="74"/>
      <c r="DN54" s="57"/>
      <c r="DO54" s="74">
        <f t="shared" si="328"/>
        <v>0</v>
      </c>
      <c r="DP54" s="57"/>
      <c r="DQ54" s="74">
        <f t="shared" si="329"/>
        <v>0</v>
      </c>
      <c r="DR54" s="57"/>
      <c r="DS54" s="74">
        <f t="shared" si="338"/>
        <v>0</v>
      </c>
      <c r="DT54" s="57"/>
      <c r="DU54" s="59"/>
      <c r="DV54" s="57"/>
      <c r="DW54" s="74">
        <f t="shared" si="330"/>
        <v>0</v>
      </c>
      <c r="DX54" s="57"/>
      <c r="DY54" s="74">
        <f t="shared" si="331"/>
        <v>0</v>
      </c>
      <c r="DZ54" s="57"/>
      <c r="EA54" s="59"/>
      <c r="EB54" s="63"/>
      <c r="EC54" s="74">
        <f t="shared" si="332"/>
        <v>0</v>
      </c>
      <c r="ED54" s="76"/>
      <c r="EE54" s="76"/>
      <c r="EF54" s="76"/>
      <c r="EG54" s="74">
        <f t="shared" si="333"/>
        <v>0</v>
      </c>
      <c r="EH54" s="76"/>
      <c r="EI54" s="76"/>
      <c r="EJ54" s="64">
        <f t="shared" si="334"/>
        <v>0</v>
      </c>
      <c r="EK54" s="64">
        <f t="shared" si="335"/>
        <v>0</v>
      </c>
    </row>
    <row r="55" spans="1:141" s="2" customFormat="1" ht="23.25" customHeight="1" x14ac:dyDescent="0.25">
      <c r="A55" s="49"/>
      <c r="B55" s="85">
        <v>33</v>
      </c>
      <c r="C55" s="131" t="s">
        <v>227</v>
      </c>
      <c r="D55" s="113" t="s">
        <v>228</v>
      </c>
      <c r="E55" s="52">
        <v>16026</v>
      </c>
      <c r="F55" s="53">
        <v>0.97</v>
      </c>
      <c r="G55" s="54"/>
      <c r="H55" s="55">
        <v>1</v>
      </c>
      <c r="I55" s="114"/>
      <c r="J55" s="104">
        <v>1.4</v>
      </c>
      <c r="K55" s="104">
        <v>1.68</v>
      </c>
      <c r="L55" s="104">
        <v>2.23</v>
      </c>
      <c r="M55" s="107">
        <v>2.57</v>
      </c>
      <c r="N55" s="57"/>
      <c r="O55" s="58">
        <f t="shared" ref="O55:O59" si="339">N55*$E55*$F55*$H55*$J55*O$10</f>
        <v>0</v>
      </c>
      <c r="P55" s="108"/>
      <c r="Q55" s="58">
        <f t="shared" ref="Q55:Q59" si="340">P55*$E55*$F55*$H55*$J55*Q$10</f>
        <v>0</v>
      </c>
      <c r="R55" s="59"/>
      <c r="S55" s="58">
        <f t="shared" ref="S55:S59" si="341">R55*$E55*$F55*$H55*$J55*S$10</f>
        <v>0</v>
      </c>
      <c r="T55" s="57"/>
      <c r="U55" s="58">
        <f t="shared" ref="U55:U59" si="342">T55*$E55*$F55*$H55*$J55*U$10</f>
        <v>0</v>
      </c>
      <c r="V55" s="57"/>
      <c r="W55" s="58">
        <f t="shared" ref="W55:W59" si="343">V55*$E55*$F55*$H55*$J55*W$10</f>
        <v>0</v>
      </c>
      <c r="X55" s="57"/>
      <c r="Y55" s="58">
        <f t="shared" ref="Y55:Y59" si="344">X55*$E55*$F55*$H55*$J55*Y$10</f>
        <v>0</v>
      </c>
      <c r="Z55" s="59">
        <v>17</v>
      </c>
      <c r="AA55" s="58">
        <f t="shared" ref="AA55:AA59" si="345">Z55*$E55*$F55*$H55*$J55*AA$10</f>
        <v>369976.23599999998</v>
      </c>
      <c r="AB55" s="59">
        <v>3</v>
      </c>
      <c r="AC55" s="58">
        <f t="shared" ref="AC55:AC59" si="346">AB55*$E55*$F55*$H55*$J55*AC$10</f>
        <v>65289.923999999992</v>
      </c>
      <c r="AD55" s="59"/>
      <c r="AE55" s="59"/>
      <c r="AF55" s="59"/>
      <c r="AG55" s="62">
        <f>SUM(AF55*$E55*$F55*$H55*$K55*$AG$10)</f>
        <v>0</v>
      </c>
      <c r="AH55" s="57"/>
      <c r="AI55" s="58">
        <f t="shared" ref="AI55:AI59" si="347">AH55*$E55*$F55*$H55*$J55*AI$10</f>
        <v>0</v>
      </c>
      <c r="AJ55" s="57"/>
      <c r="AK55" s="58">
        <f t="shared" ref="AK55:AK59" si="348">AJ55*$E55*$F55*$H55*$J55*AK$10</f>
        <v>0</v>
      </c>
      <c r="AL55" s="57"/>
      <c r="AM55" s="58">
        <f t="shared" ref="AM55:AM59" si="349">AL55*$E55*$F55*$H55*$J55*AM$10</f>
        <v>0</v>
      </c>
      <c r="AN55" s="57"/>
      <c r="AO55" s="58">
        <f t="shared" ref="AO55:AO59" si="350">AN55*$E55*$F55*$H55*$J55*AO$10</f>
        <v>0</v>
      </c>
      <c r="AP55" s="57">
        <v>15</v>
      </c>
      <c r="AQ55" s="58">
        <f t="shared" ref="AQ55:AQ59" si="351">AP55*$E55*$F55*$H55*$J55*AQ$10</f>
        <v>326449.61999999994</v>
      </c>
      <c r="AR55" s="57">
        <v>10</v>
      </c>
      <c r="AS55" s="58">
        <f t="shared" ref="AS55:AS59" si="352">AR55*$E55*$F55*$H55*$J55*AS$10</f>
        <v>217633.07999999996</v>
      </c>
      <c r="AT55" s="57">
        <v>78</v>
      </c>
      <c r="AU55" s="58">
        <f t="shared" ref="AU55:AU59" si="353">AT55*$E55*$F55*$H55*$J55*AU$10</f>
        <v>1697538.0239999997</v>
      </c>
      <c r="AV55" s="57">
        <v>90</v>
      </c>
      <c r="AW55" s="58">
        <f t="shared" ref="AW55:AW59" si="354">AV55*$E55*$F55*$H55*$J55*AW$10</f>
        <v>1958697.72</v>
      </c>
      <c r="AX55" s="57"/>
      <c r="AY55" s="58">
        <f t="shared" ref="AY55:AY59" si="355">AX55*$E55*$F55*$H55*$J55*AY$10</f>
        <v>0</v>
      </c>
      <c r="AZ55" s="57">
        <v>80</v>
      </c>
      <c r="BA55" s="58">
        <f t="shared" ref="BA55:BA59" si="356">AZ55*$E55*$F55*$H55*$J55*BA$10</f>
        <v>1741064.6399999997</v>
      </c>
      <c r="BB55" s="57">
        <v>10</v>
      </c>
      <c r="BC55" s="58">
        <f t="shared" ref="BC55:BC59" si="357">BB55*$E55*$F55*$H55*$J55*BC$10</f>
        <v>217633.07999999996</v>
      </c>
      <c r="BD55" s="57">
        <v>6</v>
      </c>
      <c r="BE55" s="58">
        <f t="shared" ref="BE55:BE59" si="358">BD55*$E55*$F55*$H55*$J55*BE$10</f>
        <v>130579.84799999998</v>
      </c>
      <c r="BF55" s="57"/>
      <c r="BG55" s="58">
        <f t="shared" ref="BG55:BG59" si="359">BF55*$E55*$F55*$H55*$J55*BG$10</f>
        <v>0</v>
      </c>
      <c r="BH55" s="57">
        <v>1</v>
      </c>
      <c r="BI55" s="58">
        <f t="shared" ref="BI55:BI59" si="360">BH55*$E55*$F55*$H55*$J55*BI$10</f>
        <v>21763.307999999997</v>
      </c>
      <c r="BJ55" s="57"/>
      <c r="BK55" s="58">
        <f t="shared" ref="BK55:BK59" si="361">BJ55*$E55*$F55*$H55*$J55*BK$10</f>
        <v>0</v>
      </c>
      <c r="BL55" s="57"/>
      <c r="BM55" s="58">
        <f t="shared" ref="BM55:BM59" si="362">BL55*$E55*$F55*$H55*$J55*BM$10</f>
        <v>0</v>
      </c>
      <c r="BN55" s="57">
        <v>1</v>
      </c>
      <c r="BO55" s="58">
        <f t="shared" ref="BO55:BO59" si="363">BN55*$E55*$F55*$H55*$J55*BO$10</f>
        <v>21763.307999999997</v>
      </c>
      <c r="BP55" s="61"/>
      <c r="BQ55" s="58">
        <f t="shared" ref="BQ55:BQ59" si="364">BP55*$E55*$F55*$H55*$J55*BQ$10</f>
        <v>0</v>
      </c>
      <c r="BR55" s="57">
        <v>5</v>
      </c>
      <c r="BS55" s="58"/>
      <c r="BT55" s="59"/>
      <c r="BU55" s="58"/>
      <c r="BV55" s="57"/>
      <c r="BW55" s="58">
        <f t="shared" ref="BW55:BW59" si="365">BV55*$E55*$F55*$H55*$J55*BW$10</f>
        <v>0</v>
      </c>
      <c r="BX55" s="57">
        <v>1</v>
      </c>
      <c r="BY55" s="58">
        <f t="shared" ref="BY55:BY59" si="366">BX55*$E55*$F55*$H55*$J55*BY$10</f>
        <v>21763.307999999997</v>
      </c>
      <c r="BZ55" s="57"/>
      <c r="CA55" s="58"/>
      <c r="CB55" s="57">
        <v>12</v>
      </c>
      <c r="CC55" s="58"/>
      <c r="CD55" s="59"/>
      <c r="CE55" s="62">
        <f>SUM(CD55*$E55*$F55*$H55*$K55*$CE$10)</f>
        <v>0</v>
      </c>
      <c r="CF55" s="57"/>
      <c r="CG55" s="62">
        <f>SUM(CF55*$E55*$F55*$H55*$K55*$CE$10)</f>
        <v>0</v>
      </c>
      <c r="CH55" s="59"/>
      <c r="CI55" s="62">
        <f>SUM(CH55*$E55*$F55*$H55*$K55*$CE$10)</f>
        <v>0</v>
      </c>
      <c r="CJ55" s="59"/>
      <c r="CK55" s="62">
        <f>SUM(CJ55*$E55*$F55*$H55*$K55*$CE$10)</f>
        <v>0</v>
      </c>
      <c r="CL55" s="59"/>
      <c r="CM55" s="62">
        <f>SUM(CL55*$E55*$F55*$H55*$K55*$CE$10)</f>
        <v>0</v>
      </c>
      <c r="CN55" s="57"/>
      <c r="CO55" s="62">
        <f>SUM(CN55*$E55*$F55*$H55*$K55*$CE$10)</f>
        <v>0</v>
      </c>
      <c r="CP55" s="57"/>
      <c r="CQ55" s="62">
        <f>SUM(CP55*$E55*$F55*$H55*$K55*$CE$10)</f>
        <v>0</v>
      </c>
      <c r="CR55" s="59"/>
      <c r="CS55" s="62"/>
      <c r="CT55" s="57"/>
      <c r="CU55" s="62"/>
      <c r="CV55" s="57"/>
      <c r="CW55" s="62">
        <f>SUM(CV55*$E55*$F55*$H55*$K55*$CE$10)</f>
        <v>0</v>
      </c>
      <c r="CX55" s="57">
        <v>6</v>
      </c>
      <c r="CY55" s="62"/>
      <c r="CZ55" s="57">
        <v>5</v>
      </c>
      <c r="DA55" s="62"/>
      <c r="DB55" s="57">
        <v>2</v>
      </c>
      <c r="DC55" s="62"/>
      <c r="DD55" s="57">
        <v>10</v>
      </c>
      <c r="DE55" s="62">
        <f>SUM(DD55*$E55*$F55*$H55*$K55*$CE$10)</f>
        <v>261159.69599999997</v>
      </c>
      <c r="DF55" s="57"/>
      <c r="DG55" s="62">
        <f>SUM(DF55*$E55*$F55*$H55*$K55*$CE$10)</f>
        <v>0</v>
      </c>
      <c r="DH55" s="57"/>
      <c r="DI55" s="62"/>
      <c r="DJ55" s="57"/>
      <c r="DK55" s="62"/>
      <c r="DL55" s="57">
        <v>2</v>
      </c>
      <c r="DM55" s="62"/>
      <c r="DN55" s="57"/>
      <c r="DO55" s="58">
        <f t="shared" ref="DO55:DO59" si="367">DN55*$E55*$F55*$H55*$J55*DO$10</f>
        <v>0</v>
      </c>
      <c r="DP55" s="57"/>
      <c r="DQ55" s="58">
        <f t="shared" ref="DQ55:DQ59" si="368">DP55*$E55*$F55*$H55*$J55*DQ$10</f>
        <v>0</v>
      </c>
      <c r="DR55" s="57"/>
      <c r="DS55" s="59"/>
      <c r="DT55" s="57"/>
      <c r="DU55" s="59"/>
      <c r="DV55" s="57"/>
      <c r="DW55" s="58">
        <f t="shared" ref="DW55:DW59" si="369">DV55*$E55*$F55*$H55*$J55*DW$10</f>
        <v>0</v>
      </c>
      <c r="DX55" s="57"/>
      <c r="DY55" s="58">
        <f t="shared" ref="DY55:DY59" si="370">DX55*$E55*$F55*$H55*$J55*DY$10</f>
        <v>0</v>
      </c>
      <c r="DZ55" s="57"/>
      <c r="EA55" s="59"/>
      <c r="EB55" s="63"/>
      <c r="EC55" s="63"/>
      <c r="ED55" s="57"/>
      <c r="EE55" s="57"/>
      <c r="EF55" s="57"/>
      <c r="EG55" s="57"/>
      <c r="EH55" s="57"/>
      <c r="EI55" s="57"/>
      <c r="EJ55" s="64">
        <f t="shared" si="334"/>
        <v>354</v>
      </c>
      <c r="EK55" s="64">
        <f t="shared" si="335"/>
        <v>7051311.7919999994</v>
      </c>
    </row>
    <row r="56" spans="1:141" s="2" customFormat="1" ht="30" x14ac:dyDescent="0.25">
      <c r="A56" s="49"/>
      <c r="B56" s="85">
        <v>34</v>
      </c>
      <c r="C56" s="131" t="s">
        <v>229</v>
      </c>
      <c r="D56" s="113" t="s">
        <v>230</v>
      </c>
      <c r="E56" s="52">
        <v>16026</v>
      </c>
      <c r="F56" s="53">
        <v>1.1599999999999999</v>
      </c>
      <c r="G56" s="54"/>
      <c r="H56" s="55">
        <v>1</v>
      </c>
      <c r="I56" s="114"/>
      <c r="J56" s="104">
        <v>1.4</v>
      </c>
      <c r="K56" s="104">
        <v>1.68</v>
      </c>
      <c r="L56" s="104">
        <v>2.23</v>
      </c>
      <c r="M56" s="107">
        <v>2.57</v>
      </c>
      <c r="N56" s="57"/>
      <c r="O56" s="58">
        <f t="shared" si="339"/>
        <v>0</v>
      </c>
      <c r="P56" s="108"/>
      <c r="Q56" s="58">
        <f t="shared" si="340"/>
        <v>0</v>
      </c>
      <c r="R56" s="59"/>
      <c r="S56" s="58">
        <f t="shared" si="341"/>
        <v>0</v>
      </c>
      <c r="T56" s="57"/>
      <c r="U56" s="58">
        <f t="shared" si="342"/>
        <v>0</v>
      </c>
      <c r="V56" s="57"/>
      <c r="W56" s="58">
        <f t="shared" si="343"/>
        <v>0</v>
      </c>
      <c r="X56" s="57"/>
      <c r="Y56" s="58">
        <f t="shared" si="344"/>
        <v>0</v>
      </c>
      <c r="Z56" s="59"/>
      <c r="AA56" s="58">
        <f t="shared" si="345"/>
        <v>0</v>
      </c>
      <c r="AB56" s="59"/>
      <c r="AC56" s="58">
        <f t="shared" si="346"/>
        <v>0</v>
      </c>
      <c r="AD56" s="59"/>
      <c r="AE56" s="59"/>
      <c r="AF56" s="59">
        <v>0</v>
      </c>
      <c r="AG56" s="62">
        <f>SUM(AF56*$E56*$F56*$H56*$K56*$AG$10)</f>
        <v>0</v>
      </c>
      <c r="AH56" s="57"/>
      <c r="AI56" s="58">
        <f t="shared" si="347"/>
        <v>0</v>
      </c>
      <c r="AJ56" s="57">
        <v>0</v>
      </c>
      <c r="AK56" s="58">
        <f t="shared" si="348"/>
        <v>0</v>
      </c>
      <c r="AL56" s="57"/>
      <c r="AM56" s="58">
        <f t="shared" si="349"/>
        <v>0</v>
      </c>
      <c r="AN56" s="57"/>
      <c r="AO56" s="58">
        <f t="shared" si="350"/>
        <v>0</v>
      </c>
      <c r="AP56" s="57"/>
      <c r="AQ56" s="58">
        <f t="shared" si="351"/>
        <v>0</v>
      </c>
      <c r="AR56" s="57"/>
      <c r="AS56" s="58">
        <f t="shared" si="352"/>
        <v>0</v>
      </c>
      <c r="AT56" s="57"/>
      <c r="AU56" s="58">
        <f t="shared" si="353"/>
        <v>0</v>
      </c>
      <c r="AV56" s="57"/>
      <c r="AW56" s="58">
        <f t="shared" si="354"/>
        <v>0</v>
      </c>
      <c r="AX56" s="57"/>
      <c r="AY56" s="58">
        <f t="shared" si="355"/>
        <v>0</v>
      </c>
      <c r="AZ56" s="57"/>
      <c r="BA56" s="58">
        <f t="shared" si="356"/>
        <v>0</v>
      </c>
      <c r="BB56" s="57"/>
      <c r="BC56" s="58">
        <f t="shared" si="357"/>
        <v>0</v>
      </c>
      <c r="BD56" s="57"/>
      <c r="BE56" s="58">
        <f t="shared" si="358"/>
        <v>0</v>
      </c>
      <c r="BF56" s="57"/>
      <c r="BG56" s="58">
        <f t="shared" si="359"/>
        <v>0</v>
      </c>
      <c r="BH56" s="57"/>
      <c r="BI56" s="58">
        <f t="shared" si="360"/>
        <v>0</v>
      </c>
      <c r="BJ56" s="57"/>
      <c r="BK56" s="58">
        <f t="shared" si="361"/>
        <v>0</v>
      </c>
      <c r="BL56" s="57"/>
      <c r="BM56" s="58">
        <f t="shared" si="362"/>
        <v>0</v>
      </c>
      <c r="BN56" s="57"/>
      <c r="BO56" s="58">
        <f t="shared" si="363"/>
        <v>0</v>
      </c>
      <c r="BP56" s="61"/>
      <c r="BQ56" s="58">
        <f t="shared" si="364"/>
        <v>0</v>
      </c>
      <c r="BR56" s="57"/>
      <c r="BS56" s="58"/>
      <c r="BT56" s="59">
        <v>0</v>
      </c>
      <c r="BU56" s="58"/>
      <c r="BV56" s="57"/>
      <c r="BW56" s="58">
        <f t="shared" si="365"/>
        <v>0</v>
      </c>
      <c r="BX56" s="57"/>
      <c r="BY56" s="58">
        <f t="shared" si="366"/>
        <v>0</v>
      </c>
      <c r="BZ56" s="57"/>
      <c r="CA56" s="58"/>
      <c r="CB56" s="57">
        <v>3</v>
      </c>
      <c r="CC56" s="58"/>
      <c r="CD56" s="59">
        <v>1</v>
      </c>
      <c r="CE56" s="62">
        <f>SUM(CD56*$E56*$F56*$H56*$K56*$CE$10)</f>
        <v>31231.468799999999</v>
      </c>
      <c r="CF56" s="57"/>
      <c r="CG56" s="62">
        <f>SUM(CF56*$E56*$F56*$H56*$K56*$CE$10)</f>
        <v>0</v>
      </c>
      <c r="CH56" s="59"/>
      <c r="CI56" s="62">
        <f>SUM(CH56*$E56*$F56*$H56*$K56*$CE$10)</f>
        <v>0</v>
      </c>
      <c r="CJ56" s="59"/>
      <c r="CK56" s="62">
        <f>SUM(CJ56*$E56*$F56*$H56*$K56*$CE$10)</f>
        <v>0</v>
      </c>
      <c r="CL56" s="59"/>
      <c r="CM56" s="62">
        <f>SUM(CL56*$E56*$F56*$H56*$K56*$CE$10)</f>
        <v>0</v>
      </c>
      <c r="CN56" s="57"/>
      <c r="CO56" s="62">
        <f>SUM(CN56*$E56*$F56*$H56*$K56*$CE$10)</f>
        <v>0</v>
      </c>
      <c r="CP56" s="57"/>
      <c r="CQ56" s="62">
        <f>SUM(CP56*$E56*$F56*$H56*$K56*$CE$10)</f>
        <v>0</v>
      </c>
      <c r="CR56" s="59"/>
      <c r="CS56" s="62"/>
      <c r="CT56" s="57"/>
      <c r="CU56" s="62"/>
      <c r="CV56" s="57"/>
      <c r="CW56" s="62">
        <f>SUM(CV56*$E56*$F56*$H56*$K56*$CE$10)</f>
        <v>0</v>
      </c>
      <c r="CX56" s="57"/>
      <c r="CY56" s="62"/>
      <c r="CZ56" s="57"/>
      <c r="DA56" s="62"/>
      <c r="DB56" s="57"/>
      <c r="DC56" s="62"/>
      <c r="DD56" s="57"/>
      <c r="DE56" s="62">
        <f>SUM(DD56*$E56*$F56*$H56*$K56*$CE$10)</f>
        <v>0</v>
      </c>
      <c r="DF56" s="57"/>
      <c r="DG56" s="62">
        <f>SUM(DF56*$E56*$F56*$H56*$K56*$CE$10)</f>
        <v>0</v>
      </c>
      <c r="DH56" s="57">
        <v>2</v>
      </c>
      <c r="DI56" s="62"/>
      <c r="DJ56" s="57"/>
      <c r="DK56" s="62"/>
      <c r="DL56" s="57">
        <v>0</v>
      </c>
      <c r="DM56" s="62"/>
      <c r="DN56" s="57"/>
      <c r="DO56" s="58">
        <f t="shared" si="367"/>
        <v>0</v>
      </c>
      <c r="DP56" s="57"/>
      <c r="DQ56" s="58">
        <f t="shared" si="368"/>
        <v>0</v>
      </c>
      <c r="DR56" s="57"/>
      <c r="DS56" s="59"/>
      <c r="DT56" s="57"/>
      <c r="DU56" s="59"/>
      <c r="DV56" s="57"/>
      <c r="DW56" s="58">
        <f t="shared" si="369"/>
        <v>0</v>
      </c>
      <c r="DX56" s="57"/>
      <c r="DY56" s="58">
        <f t="shared" si="370"/>
        <v>0</v>
      </c>
      <c r="DZ56" s="57"/>
      <c r="EA56" s="59"/>
      <c r="EB56" s="63"/>
      <c r="EC56" s="63"/>
      <c r="ED56" s="76"/>
      <c r="EE56" s="76"/>
      <c r="EF56" s="76"/>
      <c r="EG56" s="76"/>
      <c r="EH56" s="76"/>
      <c r="EI56" s="76"/>
      <c r="EJ56" s="64">
        <f t="shared" si="334"/>
        <v>6</v>
      </c>
      <c r="EK56" s="64">
        <f t="shared" si="335"/>
        <v>31231.468799999999</v>
      </c>
    </row>
    <row r="57" spans="1:141" s="116" customFormat="1" ht="30" x14ac:dyDescent="0.25">
      <c r="A57" s="49"/>
      <c r="B57" s="85">
        <v>35</v>
      </c>
      <c r="C57" s="131" t="s">
        <v>231</v>
      </c>
      <c r="D57" s="113" t="s">
        <v>232</v>
      </c>
      <c r="E57" s="52">
        <v>16026</v>
      </c>
      <c r="F57" s="53">
        <v>0.97</v>
      </c>
      <c r="G57" s="54"/>
      <c r="H57" s="55">
        <v>1</v>
      </c>
      <c r="I57" s="114"/>
      <c r="J57" s="104">
        <v>1.4</v>
      </c>
      <c r="K57" s="104">
        <v>1.68</v>
      </c>
      <c r="L57" s="104">
        <v>2.23</v>
      </c>
      <c r="M57" s="107">
        <v>2.57</v>
      </c>
      <c r="N57" s="57"/>
      <c r="O57" s="58">
        <f t="shared" si="339"/>
        <v>0</v>
      </c>
      <c r="P57" s="108"/>
      <c r="Q57" s="58">
        <f t="shared" si="340"/>
        <v>0</v>
      </c>
      <c r="R57" s="59"/>
      <c r="S57" s="58">
        <f t="shared" si="341"/>
        <v>0</v>
      </c>
      <c r="T57" s="57"/>
      <c r="U57" s="58">
        <f t="shared" si="342"/>
        <v>0</v>
      </c>
      <c r="V57" s="57"/>
      <c r="W57" s="58">
        <f t="shared" si="343"/>
        <v>0</v>
      </c>
      <c r="X57" s="57"/>
      <c r="Y57" s="58">
        <f t="shared" si="344"/>
        <v>0</v>
      </c>
      <c r="Z57" s="59"/>
      <c r="AA57" s="58">
        <f t="shared" si="345"/>
        <v>0</v>
      </c>
      <c r="AB57" s="59"/>
      <c r="AC57" s="58">
        <f t="shared" si="346"/>
        <v>0</v>
      </c>
      <c r="AD57" s="59"/>
      <c r="AE57" s="59"/>
      <c r="AF57" s="59"/>
      <c r="AG57" s="62">
        <f>SUM(AF57*$E57*$F57*$H57*$K57*$AG$10)</f>
        <v>0</v>
      </c>
      <c r="AH57" s="57"/>
      <c r="AI57" s="58">
        <f t="shared" si="347"/>
        <v>0</v>
      </c>
      <c r="AJ57" s="57">
        <v>50</v>
      </c>
      <c r="AK57" s="58">
        <f t="shared" si="348"/>
        <v>1088165.3999999999</v>
      </c>
      <c r="AL57" s="57"/>
      <c r="AM57" s="58"/>
      <c r="AN57" s="57"/>
      <c r="AO57" s="58">
        <f t="shared" si="350"/>
        <v>0</v>
      </c>
      <c r="AP57" s="57"/>
      <c r="AQ57" s="58">
        <f t="shared" si="351"/>
        <v>0</v>
      </c>
      <c r="AR57" s="57"/>
      <c r="AS57" s="58">
        <f t="shared" si="352"/>
        <v>0</v>
      </c>
      <c r="AT57" s="57"/>
      <c r="AU57" s="58">
        <f t="shared" si="353"/>
        <v>0</v>
      </c>
      <c r="AV57" s="57"/>
      <c r="AW57" s="58">
        <f t="shared" si="354"/>
        <v>0</v>
      </c>
      <c r="AX57" s="57"/>
      <c r="AY57" s="58">
        <f t="shared" si="355"/>
        <v>0</v>
      </c>
      <c r="AZ57" s="57"/>
      <c r="BA57" s="58">
        <f t="shared" si="356"/>
        <v>0</v>
      </c>
      <c r="BB57" s="57"/>
      <c r="BC57" s="58">
        <f t="shared" si="357"/>
        <v>0</v>
      </c>
      <c r="BD57" s="57"/>
      <c r="BE57" s="58">
        <f t="shared" si="358"/>
        <v>0</v>
      </c>
      <c r="BF57" s="57"/>
      <c r="BG57" s="58">
        <f t="shared" si="359"/>
        <v>0</v>
      </c>
      <c r="BH57" s="57"/>
      <c r="BI57" s="58">
        <f t="shared" si="360"/>
        <v>0</v>
      </c>
      <c r="BJ57" s="57">
        <v>5</v>
      </c>
      <c r="BK57" s="58">
        <f t="shared" si="361"/>
        <v>108816.53999999998</v>
      </c>
      <c r="BL57" s="57"/>
      <c r="BM57" s="58">
        <f t="shared" si="362"/>
        <v>0</v>
      </c>
      <c r="BN57" s="57"/>
      <c r="BO57" s="58">
        <f t="shared" si="363"/>
        <v>0</v>
      </c>
      <c r="BP57" s="61"/>
      <c r="BQ57" s="58">
        <f t="shared" si="364"/>
        <v>0</v>
      </c>
      <c r="BR57" s="57"/>
      <c r="BS57" s="58"/>
      <c r="BT57" s="59"/>
      <c r="BU57" s="58"/>
      <c r="BV57" s="57"/>
      <c r="BW57" s="58">
        <f t="shared" si="365"/>
        <v>0</v>
      </c>
      <c r="BX57" s="57"/>
      <c r="BY57" s="58">
        <f t="shared" si="366"/>
        <v>0</v>
      </c>
      <c r="BZ57" s="57"/>
      <c r="CA57" s="58"/>
      <c r="CB57" s="57">
        <v>3</v>
      </c>
      <c r="CC57" s="58"/>
      <c r="CD57" s="59">
        <v>0</v>
      </c>
      <c r="CE57" s="62">
        <f>SUM(CD57*$E57*$F57*$H57*$K57*$CE$10)</f>
        <v>0</v>
      </c>
      <c r="CF57" s="57"/>
      <c r="CG57" s="62">
        <f>SUM(CF57*$E57*$F57*$H57*$K57*$CE$10)</f>
        <v>0</v>
      </c>
      <c r="CH57" s="59"/>
      <c r="CI57" s="62">
        <f>SUM(CH57*$E57*$F57*$H57*$K57*$CE$10)</f>
        <v>0</v>
      </c>
      <c r="CJ57" s="59">
        <v>12</v>
      </c>
      <c r="CK57" s="62">
        <f>SUM(CJ57*$E57*$F57*$H57*$K57*$CE$10)</f>
        <v>313391.63519999996</v>
      </c>
      <c r="CL57" s="59"/>
      <c r="CM57" s="62">
        <f>SUM(CL57*$E57*$F57*$H57*$K57*$CE$10)</f>
        <v>0</v>
      </c>
      <c r="CN57" s="57"/>
      <c r="CO57" s="62">
        <f>SUM(CN57*$E57*$F57*$H57*$K57*$CE$10)</f>
        <v>0</v>
      </c>
      <c r="CP57" s="57"/>
      <c r="CQ57" s="62">
        <f>SUM(CP57*$E57*$F57*$H57*$K57*$CE$10)</f>
        <v>0</v>
      </c>
      <c r="CR57" s="59"/>
      <c r="CS57" s="62"/>
      <c r="CT57" s="57"/>
      <c r="CU57" s="62"/>
      <c r="CV57" s="57"/>
      <c r="CW57" s="62">
        <f>SUM(CV57*$E57*$F57*$H57*$K57*$CE$10)</f>
        <v>0</v>
      </c>
      <c r="CX57" s="57"/>
      <c r="CY57" s="62"/>
      <c r="CZ57" s="57"/>
      <c r="DA57" s="62"/>
      <c r="DB57" s="57"/>
      <c r="DC57" s="62"/>
      <c r="DD57" s="57"/>
      <c r="DE57" s="62">
        <f>SUM(DD57*$E57*$F57*$H57*$K57*$CE$10)</f>
        <v>0</v>
      </c>
      <c r="DF57" s="57"/>
      <c r="DG57" s="62">
        <f>SUM(DF57*$E57*$F57*$H57*$K57*$CE$10)</f>
        <v>0</v>
      </c>
      <c r="DH57" s="57">
        <v>10</v>
      </c>
      <c r="DI57" s="62"/>
      <c r="DJ57" s="57"/>
      <c r="DK57" s="62"/>
      <c r="DL57" s="57"/>
      <c r="DM57" s="62"/>
      <c r="DN57" s="76"/>
      <c r="DO57" s="58">
        <f t="shared" si="367"/>
        <v>0</v>
      </c>
      <c r="DP57" s="57"/>
      <c r="DQ57" s="58">
        <f t="shared" si="368"/>
        <v>0</v>
      </c>
      <c r="DR57" s="57"/>
      <c r="DS57" s="59"/>
      <c r="DT57" s="57"/>
      <c r="DU57" s="59"/>
      <c r="DV57" s="57"/>
      <c r="DW57" s="58">
        <f t="shared" si="369"/>
        <v>0</v>
      </c>
      <c r="DX57" s="57"/>
      <c r="DY57" s="58">
        <f t="shared" si="370"/>
        <v>0</v>
      </c>
      <c r="DZ57" s="57"/>
      <c r="EA57" s="59"/>
      <c r="EB57" s="63"/>
      <c r="EC57" s="63"/>
      <c r="ED57" s="76"/>
      <c r="EE57" s="76"/>
      <c r="EF57" s="76"/>
      <c r="EG57" s="76"/>
      <c r="EH57" s="76"/>
      <c r="EI57" s="76"/>
      <c r="EJ57" s="64">
        <f t="shared" si="334"/>
        <v>80</v>
      </c>
      <c r="EK57" s="64">
        <f t="shared" si="335"/>
        <v>1510373.5751999998</v>
      </c>
    </row>
    <row r="58" spans="1:141" s="2" customFormat="1" ht="39" customHeight="1" x14ac:dyDescent="0.25">
      <c r="A58" s="49"/>
      <c r="B58" s="85">
        <v>36</v>
      </c>
      <c r="C58" s="131" t="s">
        <v>233</v>
      </c>
      <c r="D58" s="103" t="s">
        <v>234</v>
      </c>
      <c r="E58" s="52">
        <v>16026</v>
      </c>
      <c r="F58" s="53">
        <v>0.52</v>
      </c>
      <c r="G58" s="54"/>
      <c r="H58" s="55">
        <v>1</v>
      </c>
      <c r="I58" s="114"/>
      <c r="J58" s="104">
        <v>1.4</v>
      </c>
      <c r="K58" s="104">
        <v>1.68</v>
      </c>
      <c r="L58" s="104">
        <v>2.23</v>
      </c>
      <c r="M58" s="107">
        <v>2.57</v>
      </c>
      <c r="N58" s="57"/>
      <c r="O58" s="58">
        <f t="shared" si="339"/>
        <v>0</v>
      </c>
      <c r="P58" s="108"/>
      <c r="Q58" s="58">
        <f t="shared" si="340"/>
        <v>0</v>
      </c>
      <c r="R58" s="59"/>
      <c r="S58" s="58">
        <f t="shared" si="341"/>
        <v>0</v>
      </c>
      <c r="T58" s="57"/>
      <c r="U58" s="58">
        <f t="shared" si="342"/>
        <v>0</v>
      </c>
      <c r="V58" s="57"/>
      <c r="W58" s="58">
        <f t="shared" si="343"/>
        <v>0</v>
      </c>
      <c r="X58" s="57"/>
      <c r="Y58" s="58">
        <f t="shared" si="344"/>
        <v>0</v>
      </c>
      <c r="Z58" s="59"/>
      <c r="AA58" s="58">
        <f t="shared" si="345"/>
        <v>0</v>
      </c>
      <c r="AB58" s="59"/>
      <c r="AC58" s="58">
        <f t="shared" si="346"/>
        <v>0</v>
      </c>
      <c r="AD58" s="59"/>
      <c r="AE58" s="59"/>
      <c r="AF58" s="59"/>
      <c r="AG58" s="62">
        <f>SUM(AF58*$E58*$F58*$H58*$K58*$AG$10)</f>
        <v>0</v>
      </c>
      <c r="AH58" s="57"/>
      <c r="AI58" s="58">
        <f t="shared" si="347"/>
        <v>0</v>
      </c>
      <c r="AJ58" s="57"/>
      <c r="AK58" s="58">
        <f t="shared" si="348"/>
        <v>0</v>
      </c>
      <c r="AL58" s="57"/>
      <c r="AM58" s="58">
        <f t="shared" si="349"/>
        <v>0</v>
      </c>
      <c r="AN58" s="57"/>
      <c r="AO58" s="58">
        <f t="shared" si="350"/>
        <v>0</v>
      </c>
      <c r="AP58" s="57"/>
      <c r="AQ58" s="58">
        <f t="shared" si="351"/>
        <v>0</v>
      </c>
      <c r="AR58" s="57"/>
      <c r="AS58" s="58">
        <f t="shared" si="352"/>
        <v>0</v>
      </c>
      <c r="AT58" s="57"/>
      <c r="AU58" s="58">
        <f t="shared" si="353"/>
        <v>0</v>
      </c>
      <c r="AV58" s="57"/>
      <c r="AW58" s="58">
        <f t="shared" si="354"/>
        <v>0</v>
      </c>
      <c r="AX58" s="57"/>
      <c r="AY58" s="58">
        <f t="shared" si="355"/>
        <v>0</v>
      </c>
      <c r="AZ58" s="57"/>
      <c r="BA58" s="58">
        <f t="shared" si="356"/>
        <v>0</v>
      </c>
      <c r="BB58" s="57"/>
      <c r="BC58" s="58">
        <f t="shared" si="357"/>
        <v>0</v>
      </c>
      <c r="BD58" s="57"/>
      <c r="BE58" s="58">
        <f t="shared" si="358"/>
        <v>0</v>
      </c>
      <c r="BF58" s="57"/>
      <c r="BG58" s="58">
        <f t="shared" si="359"/>
        <v>0</v>
      </c>
      <c r="BH58" s="57"/>
      <c r="BI58" s="58">
        <f t="shared" si="360"/>
        <v>0</v>
      </c>
      <c r="BJ58" s="57"/>
      <c r="BK58" s="58">
        <f t="shared" si="361"/>
        <v>0</v>
      </c>
      <c r="BL58" s="57"/>
      <c r="BM58" s="58">
        <f t="shared" si="362"/>
        <v>0</v>
      </c>
      <c r="BN58" s="57"/>
      <c r="BO58" s="58">
        <f t="shared" si="363"/>
        <v>0</v>
      </c>
      <c r="BP58" s="61"/>
      <c r="BQ58" s="58">
        <f t="shared" si="364"/>
        <v>0</v>
      </c>
      <c r="BR58" s="57"/>
      <c r="BS58" s="58"/>
      <c r="BT58" s="59">
        <v>0</v>
      </c>
      <c r="BU58" s="58"/>
      <c r="BV58" s="57"/>
      <c r="BW58" s="58">
        <f t="shared" si="365"/>
        <v>0</v>
      </c>
      <c r="BX58" s="57"/>
      <c r="BY58" s="58">
        <f t="shared" si="366"/>
        <v>0</v>
      </c>
      <c r="BZ58" s="57">
        <v>10</v>
      </c>
      <c r="CA58" s="58"/>
      <c r="CB58" s="57">
        <v>78</v>
      </c>
      <c r="CC58" s="58"/>
      <c r="CD58" s="59">
        <v>9</v>
      </c>
      <c r="CE58" s="62">
        <f>SUM(CD58*$E58*$F58*$H58*$K58*$CE$10)</f>
        <v>126002.8224</v>
      </c>
      <c r="CF58" s="57"/>
      <c r="CG58" s="62">
        <f>SUM(CF58*$E58*$F58*$H58*$K58*$CE$10)</f>
        <v>0</v>
      </c>
      <c r="CH58" s="59"/>
      <c r="CI58" s="62">
        <f>SUM(CH58*$E58*$F58*$H58*$K58*$CE$10)</f>
        <v>0</v>
      </c>
      <c r="CJ58" s="59"/>
      <c r="CK58" s="62">
        <f>SUM(CJ58*$E58*$F58*$H58*$K58*$CE$10)</f>
        <v>0</v>
      </c>
      <c r="CL58" s="59"/>
      <c r="CM58" s="62">
        <f>SUM(CL58*$E58*$F58*$H58*$K58*$CE$10)</f>
        <v>0</v>
      </c>
      <c r="CN58" s="57"/>
      <c r="CO58" s="62">
        <f>SUM(CN58*$E58*$F58*$H58*$K58*$CE$10)</f>
        <v>0</v>
      </c>
      <c r="CP58" s="57"/>
      <c r="CQ58" s="62">
        <f>SUM(CP58*$E58*$F58*$H58*$K58*$CE$10)</f>
        <v>0</v>
      </c>
      <c r="CR58" s="59"/>
      <c r="CS58" s="62"/>
      <c r="CT58" s="57"/>
      <c r="CU58" s="62"/>
      <c r="CV58" s="57">
        <v>6</v>
      </c>
      <c r="CW58" s="62">
        <f>SUM(CV58*$E58*$F58*$H58*$K58*$CE$10)</f>
        <v>84001.881600000008</v>
      </c>
      <c r="CX58" s="57"/>
      <c r="CY58" s="62"/>
      <c r="CZ58" s="57"/>
      <c r="DA58" s="62"/>
      <c r="DB58" s="57"/>
      <c r="DC58" s="62"/>
      <c r="DD58" s="57"/>
      <c r="DE58" s="62">
        <f>SUM(DD58*$E58*$F58*$H58*$K58*$CE$10)</f>
        <v>0</v>
      </c>
      <c r="DF58" s="57"/>
      <c r="DG58" s="62">
        <f>SUM(DF58*$E58*$F58*$H58*$K58*$CE$10)</f>
        <v>0</v>
      </c>
      <c r="DH58" s="57">
        <v>1</v>
      </c>
      <c r="DI58" s="62"/>
      <c r="DJ58" s="57">
        <v>5</v>
      </c>
      <c r="DK58" s="62"/>
      <c r="DL58" s="57">
        <v>0</v>
      </c>
      <c r="DM58" s="62"/>
      <c r="DN58" s="57"/>
      <c r="DO58" s="58">
        <f t="shared" si="367"/>
        <v>0</v>
      </c>
      <c r="DP58" s="57"/>
      <c r="DQ58" s="58">
        <f t="shared" si="368"/>
        <v>0</v>
      </c>
      <c r="DR58" s="57"/>
      <c r="DS58" s="59"/>
      <c r="DT58" s="57"/>
      <c r="DU58" s="59"/>
      <c r="DV58" s="57"/>
      <c r="DW58" s="58">
        <f t="shared" si="369"/>
        <v>0</v>
      </c>
      <c r="DX58" s="57"/>
      <c r="DY58" s="58">
        <f t="shared" si="370"/>
        <v>0</v>
      </c>
      <c r="DZ58" s="57"/>
      <c r="EA58" s="59"/>
      <c r="EB58" s="63"/>
      <c r="EC58" s="63"/>
      <c r="ED58" s="76"/>
      <c r="EE58" s="76"/>
      <c r="EF58" s="76"/>
      <c r="EG58" s="76"/>
      <c r="EH58" s="76"/>
      <c r="EI58" s="76"/>
      <c r="EJ58" s="64">
        <f t="shared" si="334"/>
        <v>109</v>
      </c>
      <c r="EK58" s="64">
        <f t="shared" si="335"/>
        <v>210004.70400000003</v>
      </c>
    </row>
    <row r="59" spans="1:141" s="2" customFormat="1" ht="34.5" customHeight="1" x14ac:dyDescent="0.25">
      <c r="A59" s="49"/>
      <c r="B59" s="85">
        <v>37</v>
      </c>
      <c r="C59" s="131" t="s">
        <v>235</v>
      </c>
      <c r="D59" s="103" t="s">
        <v>236</v>
      </c>
      <c r="E59" s="52">
        <v>16026</v>
      </c>
      <c r="F59" s="53">
        <v>0.65</v>
      </c>
      <c r="G59" s="54"/>
      <c r="H59" s="55">
        <v>1</v>
      </c>
      <c r="I59" s="114"/>
      <c r="J59" s="104">
        <v>1.4</v>
      </c>
      <c r="K59" s="104">
        <v>1.68</v>
      </c>
      <c r="L59" s="104">
        <v>2.23</v>
      </c>
      <c r="M59" s="107">
        <v>2.57</v>
      </c>
      <c r="N59" s="57"/>
      <c r="O59" s="58">
        <f t="shared" si="339"/>
        <v>0</v>
      </c>
      <c r="P59" s="108"/>
      <c r="Q59" s="58">
        <f t="shared" si="340"/>
        <v>0</v>
      </c>
      <c r="R59" s="59"/>
      <c r="S59" s="58">
        <f t="shared" si="341"/>
        <v>0</v>
      </c>
      <c r="T59" s="57"/>
      <c r="U59" s="58">
        <f t="shared" si="342"/>
        <v>0</v>
      </c>
      <c r="V59" s="57"/>
      <c r="W59" s="58">
        <f t="shared" si="343"/>
        <v>0</v>
      </c>
      <c r="X59" s="57"/>
      <c r="Y59" s="58">
        <f t="shared" si="344"/>
        <v>0</v>
      </c>
      <c r="Z59" s="59"/>
      <c r="AA59" s="58">
        <f t="shared" si="345"/>
        <v>0</v>
      </c>
      <c r="AB59" s="59"/>
      <c r="AC59" s="58">
        <f t="shared" si="346"/>
        <v>0</v>
      </c>
      <c r="AD59" s="59"/>
      <c r="AE59" s="59"/>
      <c r="AF59" s="59"/>
      <c r="AG59" s="62">
        <f>SUM(AF59*$E59*$F59*$H59*$K59*$AG$10)</f>
        <v>0</v>
      </c>
      <c r="AH59" s="57"/>
      <c r="AI59" s="58">
        <f t="shared" si="347"/>
        <v>0</v>
      </c>
      <c r="AJ59" s="57">
        <v>250</v>
      </c>
      <c r="AK59" s="58">
        <f t="shared" si="348"/>
        <v>3645915</v>
      </c>
      <c r="AL59" s="115">
        <v>150</v>
      </c>
      <c r="AM59" s="58">
        <f t="shared" si="349"/>
        <v>2187549</v>
      </c>
      <c r="AN59" s="57"/>
      <c r="AO59" s="58">
        <f t="shared" si="350"/>
        <v>0</v>
      </c>
      <c r="AP59" s="57"/>
      <c r="AQ59" s="58">
        <f t="shared" si="351"/>
        <v>0</v>
      </c>
      <c r="AR59" s="57"/>
      <c r="AS59" s="58">
        <f t="shared" si="352"/>
        <v>0</v>
      </c>
      <c r="AT59" s="57"/>
      <c r="AU59" s="58">
        <f t="shared" si="353"/>
        <v>0</v>
      </c>
      <c r="AV59" s="57">
        <v>96</v>
      </c>
      <c r="AW59" s="58">
        <f t="shared" si="354"/>
        <v>1400031.3599999999</v>
      </c>
      <c r="AX59" s="57"/>
      <c r="AY59" s="58">
        <f t="shared" si="355"/>
        <v>0</v>
      </c>
      <c r="AZ59" s="57"/>
      <c r="BA59" s="58">
        <f t="shared" si="356"/>
        <v>0</v>
      </c>
      <c r="BB59" s="57"/>
      <c r="BC59" s="58">
        <f t="shared" si="357"/>
        <v>0</v>
      </c>
      <c r="BD59" s="57"/>
      <c r="BE59" s="58">
        <f t="shared" si="358"/>
        <v>0</v>
      </c>
      <c r="BF59" s="57">
        <v>580</v>
      </c>
      <c r="BG59" s="58">
        <f t="shared" si="359"/>
        <v>8458522.7999999989</v>
      </c>
      <c r="BH59" s="57">
        <v>572</v>
      </c>
      <c r="BI59" s="58">
        <f t="shared" si="360"/>
        <v>8341853.5199999996</v>
      </c>
      <c r="BJ59" s="57">
        <v>512</v>
      </c>
      <c r="BK59" s="58">
        <f t="shared" si="361"/>
        <v>7466833.919999999</v>
      </c>
      <c r="BL59" s="57">
        <v>424</v>
      </c>
      <c r="BM59" s="58">
        <f t="shared" si="362"/>
        <v>6183471.8400000008</v>
      </c>
      <c r="BN59" s="57"/>
      <c r="BO59" s="58">
        <f t="shared" si="363"/>
        <v>0</v>
      </c>
      <c r="BP59" s="61"/>
      <c r="BQ59" s="58">
        <f t="shared" si="364"/>
        <v>0</v>
      </c>
      <c r="BR59" s="57"/>
      <c r="BS59" s="58"/>
      <c r="BT59" s="59"/>
      <c r="BU59" s="58"/>
      <c r="BV59" s="57"/>
      <c r="BW59" s="58">
        <f t="shared" si="365"/>
        <v>0</v>
      </c>
      <c r="BX59" s="57"/>
      <c r="BY59" s="58">
        <f t="shared" si="366"/>
        <v>0</v>
      </c>
      <c r="BZ59" s="57"/>
      <c r="CA59" s="58"/>
      <c r="CB59" s="57">
        <v>692</v>
      </c>
      <c r="CC59" s="58"/>
      <c r="CD59" s="59">
        <v>46</v>
      </c>
      <c r="CE59" s="62">
        <f>SUM(CD59*$E59*$F59*$H59*$K59*$CE$10)</f>
        <v>805018.03200000001</v>
      </c>
      <c r="CF59" s="57"/>
      <c r="CG59" s="62">
        <f>SUM(CF59*$E59*$F59*$H59*$K59*$CE$10)</f>
        <v>0</v>
      </c>
      <c r="CH59" s="59"/>
      <c r="CI59" s="62">
        <f>SUM(CH59*$E59*$F59*$H59*$K59*$CE$10)</f>
        <v>0</v>
      </c>
      <c r="CJ59" s="59">
        <v>70</v>
      </c>
      <c r="CK59" s="62">
        <f>SUM(CJ59*$E59*$F59*$H59*$K59*$CE$10)</f>
        <v>1225027.44</v>
      </c>
      <c r="CL59" s="59"/>
      <c r="CM59" s="62">
        <f>SUM(CL59*$E59*$F59*$H59*$K59*$CE$10)</f>
        <v>0</v>
      </c>
      <c r="CN59" s="57"/>
      <c r="CO59" s="62">
        <f>SUM(CN59*$E59*$F59*$H59*$K59*$CE$10)</f>
        <v>0</v>
      </c>
      <c r="CP59" s="57"/>
      <c r="CQ59" s="62">
        <f>SUM(CP59*$E59*$F59*$H59*$K59*$CE$10)</f>
        <v>0</v>
      </c>
      <c r="CR59" s="59"/>
      <c r="CS59" s="62"/>
      <c r="CT59" s="57"/>
      <c r="CU59" s="62"/>
      <c r="CV59" s="57">
        <v>118</v>
      </c>
      <c r="CW59" s="62">
        <f>SUM(CV59*$E59*$F59*$H59*$K59*$CE$10)</f>
        <v>2065046.2559999998</v>
      </c>
      <c r="CX59" s="57"/>
      <c r="CY59" s="62"/>
      <c r="CZ59" s="57"/>
      <c r="DA59" s="62"/>
      <c r="DB59" s="57"/>
      <c r="DC59" s="62"/>
      <c r="DD59" s="57"/>
      <c r="DE59" s="62">
        <f>SUM(DD59*$E59*$F59*$H59*$K59*$CE$10)</f>
        <v>0</v>
      </c>
      <c r="DF59" s="57">
        <v>15</v>
      </c>
      <c r="DG59" s="62">
        <f>SUM(DF59*$E59*$F59*$H59*$K59*$CE$10)</f>
        <v>262505.88</v>
      </c>
      <c r="DH59" s="57"/>
      <c r="DI59" s="62"/>
      <c r="DJ59" s="57"/>
      <c r="DK59" s="62"/>
      <c r="DL59" s="57"/>
      <c r="DM59" s="62"/>
      <c r="DN59" s="57"/>
      <c r="DO59" s="58">
        <f t="shared" si="367"/>
        <v>0</v>
      </c>
      <c r="DP59" s="57"/>
      <c r="DQ59" s="58">
        <f t="shared" si="368"/>
        <v>0</v>
      </c>
      <c r="DR59" s="57"/>
      <c r="DS59" s="59"/>
      <c r="DT59" s="57"/>
      <c r="DU59" s="59"/>
      <c r="DV59" s="57"/>
      <c r="DW59" s="58">
        <f t="shared" si="369"/>
        <v>0</v>
      </c>
      <c r="DX59" s="57"/>
      <c r="DY59" s="58">
        <f t="shared" si="370"/>
        <v>0</v>
      </c>
      <c r="DZ59" s="57"/>
      <c r="EA59" s="59"/>
      <c r="EB59" s="63"/>
      <c r="EC59" s="63"/>
      <c r="ED59" s="76"/>
      <c r="EE59" s="76"/>
      <c r="EF59" s="76"/>
      <c r="EG59" s="76"/>
      <c r="EH59" s="76"/>
      <c r="EI59" s="76"/>
      <c r="EJ59" s="64">
        <f t="shared" si="334"/>
        <v>3525</v>
      </c>
      <c r="EK59" s="64">
        <f t="shared" si="335"/>
        <v>42041775.047999993</v>
      </c>
    </row>
    <row r="60" spans="1:141" s="2" customFormat="1" ht="34.5" customHeight="1" x14ac:dyDescent="0.25">
      <c r="A60" s="49"/>
      <c r="B60" s="85">
        <v>38</v>
      </c>
      <c r="C60" s="190" t="s">
        <v>237</v>
      </c>
      <c r="D60" s="191" t="s">
        <v>238</v>
      </c>
      <c r="E60" s="52">
        <v>16026</v>
      </c>
      <c r="F60" s="190">
        <v>0.97</v>
      </c>
      <c r="G60" s="141">
        <v>0.71530000000000005</v>
      </c>
      <c r="H60" s="55">
        <v>1</v>
      </c>
      <c r="I60" s="114"/>
      <c r="J60" s="104">
        <v>1.4</v>
      </c>
      <c r="K60" s="104">
        <v>1.68</v>
      </c>
      <c r="L60" s="104">
        <v>2.23</v>
      </c>
      <c r="M60" s="107">
        <v>2.57</v>
      </c>
      <c r="N60" s="57"/>
      <c r="O60" s="74">
        <f t="shared" ref="O60:O61" si="371">(N60*$E60*$F60*((1-$G60)+$G60*$J60*$H60*O$10))</f>
        <v>0</v>
      </c>
      <c r="P60" s="108"/>
      <c r="Q60" s="74">
        <f t="shared" ref="Q60:Q61" si="372">(P60*$E60*$F60*((1-$G60)+$G60*$J60*$H60*Q$10))</f>
        <v>0</v>
      </c>
      <c r="R60" s="59"/>
      <c r="S60" s="74">
        <f t="shared" ref="S60:S61" si="373">(R60*$E60*$F60*((1-$G60)+$G60*$J60*$H60*S$10))</f>
        <v>0</v>
      </c>
      <c r="T60" s="57"/>
      <c r="U60" s="74">
        <f t="shared" ref="U60:U61" si="374">(T60*$E60*$F60*((1-$G60)+$G60*$J60*$H60*U$10))</f>
        <v>0</v>
      </c>
      <c r="V60" s="57"/>
      <c r="W60" s="74">
        <f t="shared" ref="W60:W61" si="375">(V60*$E60*$F60*((1-$G60)+$G60*$J60*$H60*W$10))</f>
        <v>0</v>
      </c>
      <c r="X60" s="57"/>
      <c r="Y60" s="74">
        <f t="shared" ref="Y60:Y61" si="376">(X60*$E60*$F60*((1-$G60)+$G60*$J60*$H60*Y$10))</f>
        <v>0</v>
      </c>
      <c r="Z60" s="59"/>
      <c r="AA60" s="74">
        <f t="shared" ref="AA60:AA61" si="377">(Z60*$E60*$F60*((1-$G60)+$G60*$J60*$H60*AA$10))</f>
        <v>0</v>
      </c>
      <c r="AB60" s="59"/>
      <c r="AC60" s="74">
        <f t="shared" ref="AC60:AC61" si="378">(AB60*$E60*$F60*((1-$G60)+$G60*$J60*$H60*AC$10))</f>
        <v>0</v>
      </c>
      <c r="AD60" s="59"/>
      <c r="AE60" s="74">
        <f t="shared" ref="AE60:AE61" si="379">(AD60*$E60*$F60*((1-$G60)+$G60*$J60*$H60*AE$10))</f>
        <v>0</v>
      </c>
      <c r="AF60" s="59"/>
      <c r="AG60" s="74">
        <f t="shared" ref="AG60:AG61" si="380">(AF60*$E60*$F60*((1-$G60)+$G60*$K60*$H60))</f>
        <v>0</v>
      </c>
      <c r="AH60" s="57"/>
      <c r="AI60" s="74">
        <f t="shared" ref="AI60:AI61" si="381">(AH60*$E60*$F60*((1-$G60)+$G60*$J60*$H60*AI$10))</f>
        <v>0</v>
      </c>
      <c r="AJ60" s="57"/>
      <c r="AK60" s="74">
        <f t="shared" ref="AK60:AK61" si="382">(AJ60*$E60*$F60*((1-$G60)+$G60*$J60*$H60*AK$10))</f>
        <v>0</v>
      </c>
      <c r="AL60" s="115"/>
      <c r="AM60" s="74">
        <f t="shared" ref="AM60:AM61" si="383">(AL60*$E60*$F60*((1-$G60)+$G60*$J60*$H60*AM$10))</f>
        <v>0</v>
      </c>
      <c r="AN60" s="57"/>
      <c r="AO60" s="74">
        <f t="shared" ref="AO60:AO61" si="384">(AN60*$E60*$F60*((1-$G60)+$G60*$J60*$H60*AO$10))</f>
        <v>0</v>
      </c>
      <c r="AP60" s="57"/>
      <c r="AQ60" s="74">
        <f t="shared" ref="AQ60:AQ61" si="385">(AP60*$E60*$F60*((1-$G60)+$G60*$J60*$H60*AQ$10))</f>
        <v>0</v>
      </c>
      <c r="AR60" s="57"/>
      <c r="AS60" s="74">
        <f t="shared" ref="AS60:AS61" si="386">(AR60*$E60*$F60*((1-$G60)+$G60*$J60*$H60*AS$10))</f>
        <v>0</v>
      </c>
      <c r="AT60" s="57"/>
      <c r="AU60" s="74">
        <f t="shared" ref="AU60:AU61" si="387">(AT60*$E60*$F60*((1-$G60)+$G60*$J60*$H60*AU$10))</f>
        <v>0</v>
      </c>
      <c r="AV60" s="57"/>
      <c r="AW60" s="74">
        <f t="shared" ref="AW60:AW61" si="388">(AV60*$E60*$F60*((1-$G60)+$G60*$J60*$H60*AW$10))</f>
        <v>0</v>
      </c>
      <c r="AX60" s="57"/>
      <c r="AY60" s="74">
        <f t="shared" ref="AY60:AY61" si="389">(AX60*$E60*$F60*((1-$G60)+$G60*$J60*$H60*AY$10))</f>
        <v>0</v>
      </c>
      <c r="AZ60" s="57"/>
      <c r="BA60" s="74">
        <f t="shared" ref="BA60:BA61" si="390">(AZ60*$E60*$F60*((1-$G60)+$G60*$J60*$H60*BA$10))</f>
        <v>0</v>
      </c>
      <c r="BB60" s="57"/>
      <c r="BC60" s="74">
        <f t="shared" ref="BC60:BC61" si="391">(BB60*$E60*$F60*((1-$G60)+$G60*$J60*$H60*BC$10))</f>
        <v>0</v>
      </c>
      <c r="BD60" s="57"/>
      <c r="BE60" s="74">
        <f t="shared" ref="BE60:BE61" si="392">(BD60*$E60*$F60*((1-$G60)+$G60*$J60*$H60*BE$10))</f>
        <v>0</v>
      </c>
      <c r="BF60" s="57"/>
      <c r="BG60" s="74">
        <f t="shared" ref="BG60:BG61" si="393">(BF60*$E60*$F60*((1-$G60)+$G60*$J60*$H60*BG$10))</f>
        <v>0</v>
      </c>
      <c r="BH60" s="57"/>
      <c r="BI60" s="74">
        <f t="shared" ref="BI60:BI61" si="394">(BH60*$E60*$F60*((1-$G60)+$G60*$J60*$H60*BI$10))</f>
        <v>0</v>
      </c>
      <c r="BJ60" s="57"/>
      <c r="BK60" s="74">
        <f t="shared" ref="BK60:BK61" si="395">(BJ60*$E60*$F60*((1-$G60)+$G60*$J60*$H60*BK$10))</f>
        <v>0</v>
      </c>
      <c r="BL60" s="57"/>
      <c r="BM60" s="74">
        <f t="shared" ref="BM60:BM61" si="396">(BL60*$E60*$F60*((1-$G60)+$G60*$J60*$H60*BM$10))</f>
        <v>0</v>
      </c>
      <c r="BN60" s="57"/>
      <c r="BO60" s="74">
        <f t="shared" ref="BO60:BO61" si="397">(BN60*$E60*$F60*((1-$G60)+$G60*$J60*$H60*BO$10))</f>
        <v>0</v>
      </c>
      <c r="BP60" s="61"/>
      <c r="BQ60" s="74">
        <f t="shared" ref="BQ60:BQ61" si="398">(BP60*$E60*$F60*((1-$G60)+$G60*$J60*$H60*BQ$10))</f>
        <v>0</v>
      </c>
      <c r="BR60" s="57"/>
      <c r="BS60" s="74"/>
      <c r="BT60" s="59"/>
      <c r="BU60" s="74"/>
      <c r="BV60" s="57"/>
      <c r="BW60" s="74">
        <f t="shared" ref="BW60:BW61" si="399">(BV60*$E60*$F60*((1-$G60)+$G60*$J60*$H60*BW$10))</f>
        <v>0</v>
      </c>
      <c r="BX60" s="57"/>
      <c r="BY60" s="74">
        <f t="shared" ref="BY60:BY61" si="400">(BX60*$E60*$F60*((1-$G60)+$G60*$J60*$H60*BY$10))</f>
        <v>0</v>
      </c>
      <c r="BZ60" s="57"/>
      <c r="CA60" s="74"/>
      <c r="CB60" s="57"/>
      <c r="CC60" s="74"/>
      <c r="CD60" s="59"/>
      <c r="CE60" s="74">
        <f t="shared" ref="CE60:CE61" si="401">(CD60*$E60*$F60*((1-$G60)+$G60*$K60*$H60))</f>
        <v>0</v>
      </c>
      <c r="CF60" s="57"/>
      <c r="CG60" s="74">
        <f t="shared" ref="CG60:CG61" si="402">(CF60*$E60*$F60*((1-$G60)+$G60*$K60*$H60))</f>
        <v>0</v>
      </c>
      <c r="CH60" s="59"/>
      <c r="CI60" s="74">
        <f t="shared" ref="CI60:CI61" si="403">(CH60*$E60*$F60*((1-$G60)+$G60*$K60*$H60))</f>
        <v>0</v>
      </c>
      <c r="CJ60" s="59"/>
      <c r="CK60" s="74">
        <f t="shared" ref="CK60:CK61" si="404">(CJ60*$E60*$F60*((1-$G60)+$G60*$K60*$H60))</f>
        <v>0</v>
      </c>
      <c r="CL60" s="59"/>
      <c r="CM60" s="74">
        <f t="shared" ref="CM60:CM61" si="405">(CL60*$E60*$F60*((1-$G60)+$G60*$K60*$H60))</f>
        <v>0</v>
      </c>
      <c r="CN60" s="57"/>
      <c r="CO60" s="74">
        <f t="shared" ref="CO60:CO61" si="406">(CN60*$E60*$F60*((1-$G60)+$G60*$K60*$H60))</f>
        <v>0</v>
      </c>
      <c r="CP60" s="57"/>
      <c r="CQ60" s="74">
        <f t="shared" ref="CQ60:CQ61" si="407">(CP60*$E60*$F60*((1-$G60)+$G60*$K60*$H60))</f>
        <v>0</v>
      </c>
      <c r="CR60" s="59"/>
      <c r="CS60" s="74"/>
      <c r="CT60" s="57"/>
      <c r="CU60" s="74"/>
      <c r="CV60" s="57"/>
      <c r="CW60" s="74">
        <f t="shared" ref="CW60:CW61" si="408">(CV60*$E60*$F60*((1-$G60)+$G60*$K60*$H60))</f>
        <v>0</v>
      </c>
      <c r="CX60" s="57"/>
      <c r="CY60" s="74"/>
      <c r="CZ60" s="57"/>
      <c r="DA60" s="74"/>
      <c r="DB60" s="57"/>
      <c r="DC60" s="74"/>
      <c r="DD60" s="57"/>
      <c r="DE60" s="74">
        <f t="shared" ref="DE60:DE61" si="409">(DD60*$E60*$F60*((1-$G60)+$G60*$K60*$H60))</f>
        <v>0</v>
      </c>
      <c r="DF60" s="57"/>
      <c r="DG60" s="74">
        <f t="shared" ref="DG60:DG61" si="410">(DF60*$E60*$F60*((1-$G60)+$G60*$K60*$H60))</f>
        <v>0</v>
      </c>
      <c r="DH60" s="57"/>
      <c r="DI60" s="74"/>
      <c r="DJ60" s="57"/>
      <c r="DK60" s="74"/>
      <c r="DL60" s="57"/>
      <c r="DM60" s="74"/>
      <c r="DN60" s="57"/>
      <c r="DO60" s="74">
        <f t="shared" ref="DO60:DO61" si="411">(DN60*$E60*$F60*((1-$G60)+$G60*$J60*$H60*DO$10))</f>
        <v>0</v>
      </c>
      <c r="DP60" s="57"/>
      <c r="DQ60" s="74">
        <f t="shared" ref="DQ60:DQ61" si="412">(DP60*$E60*$F60*((1-$G60)+$G60*$J60*$H60*DQ$10))</f>
        <v>0</v>
      </c>
      <c r="DR60" s="57"/>
      <c r="DS60" s="74">
        <f t="shared" ref="DS60:DS61" si="413">(DR60*$E60*$F60*((1-$G60)+$G60*$J60*$H60*DS$10))</f>
        <v>0</v>
      </c>
      <c r="DT60" s="57"/>
      <c r="DU60" s="59"/>
      <c r="DV60" s="57"/>
      <c r="DW60" s="74">
        <f t="shared" ref="DW60:DW61" si="414">(DV60*$E60*$F60*((1-$G60)+$G60*$J60*$H60*DW$10))</f>
        <v>0</v>
      </c>
      <c r="DX60" s="57"/>
      <c r="DY60" s="74">
        <f t="shared" ref="DY60:DY61" si="415">(DX60*$E60*$F60*((1-$G60)+$G60*$J60*$H60*DY$10))</f>
        <v>0</v>
      </c>
      <c r="DZ60" s="57"/>
      <c r="EA60" s="59"/>
      <c r="EB60" s="63"/>
      <c r="EC60" s="74">
        <f t="shared" ref="EC60:EC61" si="416">(EB60*$E60*$F60*((1-$G60)+$G60*$J60*$H60))</f>
        <v>0</v>
      </c>
      <c r="ED60" s="76"/>
      <c r="EE60" s="76"/>
      <c r="EF60" s="76"/>
      <c r="EG60" s="74">
        <f t="shared" ref="EG60:EG61" si="417">(EF60*$E60*$F60*((1-$G60)+$G60*$H60))</f>
        <v>0</v>
      </c>
      <c r="EH60" s="76"/>
      <c r="EI60" s="76"/>
      <c r="EJ60" s="64">
        <f t="shared" si="334"/>
        <v>0</v>
      </c>
      <c r="EK60" s="64">
        <f t="shared" si="335"/>
        <v>0</v>
      </c>
    </row>
    <row r="61" spans="1:141" s="2" customFormat="1" ht="34.5" customHeight="1" x14ac:dyDescent="0.25">
      <c r="A61" s="49"/>
      <c r="B61" s="85">
        <v>39</v>
      </c>
      <c r="C61" s="190" t="s">
        <v>239</v>
      </c>
      <c r="D61" s="191" t="s">
        <v>240</v>
      </c>
      <c r="E61" s="52">
        <v>16026</v>
      </c>
      <c r="F61" s="190">
        <v>10.82</v>
      </c>
      <c r="G61" s="141">
        <v>7.7399999999999997E-2</v>
      </c>
      <c r="H61" s="55">
        <v>1</v>
      </c>
      <c r="I61" s="114"/>
      <c r="J61" s="104">
        <v>1.4</v>
      </c>
      <c r="K61" s="104">
        <v>1.68</v>
      </c>
      <c r="L61" s="104">
        <v>2.23</v>
      </c>
      <c r="M61" s="107">
        <v>2.57</v>
      </c>
      <c r="N61" s="57"/>
      <c r="O61" s="74">
        <f t="shared" si="371"/>
        <v>0</v>
      </c>
      <c r="P61" s="108"/>
      <c r="Q61" s="74">
        <f t="shared" si="372"/>
        <v>0</v>
      </c>
      <c r="R61" s="59"/>
      <c r="S61" s="74">
        <f t="shared" si="373"/>
        <v>0</v>
      </c>
      <c r="T61" s="57"/>
      <c r="U61" s="74">
        <f t="shared" si="374"/>
        <v>0</v>
      </c>
      <c r="V61" s="57"/>
      <c r="W61" s="74">
        <f t="shared" si="375"/>
        <v>0</v>
      </c>
      <c r="X61" s="57"/>
      <c r="Y61" s="74">
        <f t="shared" si="376"/>
        <v>0</v>
      </c>
      <c r="Z61" s="59"/>
      <c r="AA61" s="74">
        <f t="shared" si="377"/>
        <v>0</v>
      </c>
      <c r="AB61" s="59"/>
      <c r="AC61" s="74">
        <f t="shared" si="378"/>
        <v>0</v>
      </c>
      <c r="AD61" s="59"/>
      <c r="AE61" s="74">
        <f t="shared" si="379"/>
        <v>0</v>
      </c>
      <c r="AF61" s="59"/>
      <c r="AG61" s="74">
        <f t="shared" si="380"/>
        <v>0</v>
      </c>
      <c r="AH61" s="57"/>
      <c r="AI61" s="74">
        <f t="shared" si="381"/>
        <v>0</v>
      </c>
      <c r="AJ61" s="57"/>
      <c r="AK61" s="74">
        <f t="shared" si="382"/>
        <v>0</v>
      </c>
      <c r="AL61" s="115"/>
      <c r="AM61" s="74">
        <f t="shared" si="383"/>
        <v>0</v>
      </c>
      <c r="AN61" s="57"/>
      <c r="AO61" s="74">
        <f t="shared" si="384"/>
        <v>0</v>
      </c>
      <c r="AP61" s="57"/>
      <c r="AQ61" s="74">
        <f t="shared" si="385"/>
        <v>0</v>
      </c>
      <c r="AR61" s="57"/>
      <c r="AS61" s="74">
        <f t="shared" si="386"/>
        <v>0</v>
      </c>
      <c r="AT61" s="57"/>
      <c r="AU61" s="74">
        <f t="shared" si="387"/>
        <v>0</v>
      </c>
      <c r="AV61" s="57"/>
      <c r="AW61" s="74">
        <f t="shared" si="388"/>
        <v>0</v>
      </c>
      <c r="AX61" s="57"/>
      <c r="AY61" s="74">
        <f t="shared" si="389"/>
        <v>0</v>
      </c>
      <c r="AZ61" s="57"/>
      <c r="BA61" s="74">
        <f t="shared" si="390"/>
        <v>0</v>
      </c>
      <c r="BB61" s="57"/>
      <c r="BC61" s="74">
        <f t="shared" si="391"/>
        <v>0</v>
      </c>
      <c r="BD61" s="57"/>
      <c r="BE61" s="74">
        <f t="shared" si="392"/>
        <v>0</v>
      </c>
      <c r="BF61" s="57"/>
      <c r="BG61" s="74">
        <f t="shared" si="393"/>
        <v>0</v>
      </c>
      <c r="BH61" s="57"/>
      <c r="BI61" s="74">
        <f t="shared" si="394"/>
        <v>0</v>
      </c>
      <c r="BJ61" s="57"/>
      <c r="BK61" s="74">
        <f t="shared" si="395"/>
        <v>0</v>
      </c>
      <c r="BL61" s="57"/>
      <c r="BM61" s="74">
        <f t="shared" si="396"/>
        <v>0</v>
      </c>
      <c r="BN61" s="57"/>
      <c r="BO61" s="74">
        <f t="shared" si="397"/>
        <v>0</v>
      </c>
      <c r="BP61" s="61"/>
      <c r="BQ61" s="74">
        <f t="shared" si="398"/>
        <v>0</v>
      </c>
      <c r="BR61" s="57"/>
      <c r="BS61" s="74"/>
      <c r="BT61" s="59"/>
      <c r="BU61" s="74"/>
      <c r="BV61" s="57"/>
      <c r="BW61" s="74">
        <f t="shared" si="399"/>
        <v>0</v>
      </c>
      <c r="BX61" s="57"/>
      <c r="BY61" s="74">
        <f t="shared" si="400"/>
        <v>0</v>
      </c>
      <c r="BZ61" s="57"/>
      <c r="CA61" s="74"/>
      <c r="CB61" s="57"/>
      <c r="CC61" s="74"/>
      <c r="CD61" s="59"/>
      <c r="CE61" s="74">
        <f t="shared" si="401"/>
        <v>0</v>
      </c>
      <c r="CF61" s="57"/>
      <c r="CG61" s="74">
        <f t="shared" si="402"/>
        <v>0</v>
      </c>
      <c r="CH61" s="59"/>
      <c r="CI61" s="74">
        <f t="shared" si="403"/>
        <v>0</v>
      </c>
      <c r="CJ61" s="59"/>
      <c r="CK61" s="74">
        <f t="shared" si="404"/>
        <v>0</v>
      </c>
      <c r="CL61" s="59"/>
      <c r="CM61" s="74">
        <f t="shared" si="405"/>
        <v>0</v>
      </c>
      <c r="CN61" s="57"/>
      <c r="CO61" s="74">
        <f t="shared" si="406"/>
        <v>0</v>
      </c>
      <c r="CP61" s="57"/>
      <c r="CQ61" s="74">
        <f t="shared" si="407"/>
        <v>0</v>
      </c>
      <c r="CR61" s="59"/>
      <c r="CS61" s="74"/>
      <c r="CT61" s="57"/>
      <c r="CU61" s="74"/>
      <c r="CV61" s="57"/>
      <c r="CW61" s="74">
        <f t="shared" si="408"/>
        <v>0</v>
      </c>
      <c r="CX61" s="57"/>
      <c r="CY61" s="74"/>
      <c r="CZ61" s="57"/>
      <c r="DA61" s="74"/>
      <c r="DB61" s="57"/>
      <c r="DC61" s="74"/>
      <c r="DD61" s="57"/>
      <c r="DE61" s="74">
        <f t="shared" si="409"/>
        <v>0</v>
      </c>
      <c r="DF61" s="57"/>
      <c r="DG61" s="74">
        <f t="shared" si="410"/>
        <v>0</v>
      </c>
      <c r="DH61" s="57"/>
      <c r="DI61" s="74"/>
      <c r="DJ61" s="57"/>
      <c r="DK61" s="74"/>
      <c r="DL61" s="57"/>
      <c r="DM61" s="74"/>
      <c r="DN61" s="57">
        <v>9</v>
      </c>
      <c r="DO61" s="74">
        <f t="shared" si="411"/>
        <v>1608928.4238048</v>
      </c>
      <c r="DP61" s="57"/>
      <c r="DQ61" s="74">
        <f t="shared" si="412"/>
        <v>0</v>
      </c>
      <c r="DR61" s="57"/>
      <c r="DS61" s="74">
        <f t="shared" si="413"/>
        <v>0</v>
      </c>
      <c r="DT61" s="57"/>
      <c r="DU61" s="59"/>
      <c r="DV61" s="57"/>
      <c r="DW61" s="74">
        <f t="shared" si="414"/>
        <v>0</v>
      </c>
      <c r="DX61" s="57"/>
      <c r="DY61" s="74">
        <f t="shared" si="415"/>
        <v>0</v>
      </c>
      <c r="DZ61" s="57"/>
      <c r="EA61" s="59"/>
      <c r="EB61" s="63"/>
      <c r="EC61" s="74">
        <f t="shared" si="416"/>
        <v>0</v>
      </c>
      <c r="ED61" s="76"/>
      <c r="EE61" s="76"/>
      <c r="EF61" s="76"/>
      <c r="EG61" s="74">
        <f t="shared" si="417"/>
        <v>0</v>
      </c>
      <c r="EH61" s="76"/>
      <c r="EI61" s="76"/>
      <c r="EJ61" s="64">
        <f t="shared" si="334"/>
        <v>9</v>
      </c>
      <c r="EK61" s="64">
        <f t="shared" si="335"/>
        <v>1608928.4238048</v>
      </c>
    </row>
    <row r="62" spans="1:141" s="102" customFormat="1" ht="15" x14ac:dyDescent="0.25">
      <c r="A62" s="119">
        <v>13</v>
      </c>
      <c r="B62" s="119"/>
      <c r="C62" s="40" t="s">
        <v>241</v>
      </c>
      <c r="D62" s="109" t="s">
        <v>242</v>
      </c>
      <c r="E62" s="52">
        <v>16026</v>
      </c>
      <c r="F62" s="110"/>
      <c r="G62" s="54"/>
      <c r="H62" s="44"/>
      <c r="I62" s="99"/>
      <c r="J62" s="120">
        <v>1.4</v>
      </c>
      <c r="K62" s="120">
        <v>1.68</v>
      </c>
      <c r="L62" s="120">
        <v>2.23</v>
      </c>
      <c r="M62" s="128">
        <v>2.57</v>
      </c>
      <c r="N62" s="84">
        <f t="shared" ref="N62:BY62" si="418">SUM(N63:N64)</f>
        <v>90</v>
      </c>
      <c r="O62" s="84">
        <f t="shared" si="418"/>
        <v>1615420.7999999998</v>
      </c>
      <c r="P62" s="84">
        <f t="shared" si="418"/>
        <v>0</v>
      </c>
      <c r="Q62" s="84">
        <f t="shared" si="418"/>
        <v>0</v>
      </c>
      <c r="R62" s="84">
        <f t="shared" si="418"/>
        <v>0</v>
      </c>
      <c r="S62" s="84">
        <f t="shared" si="418"/>
        <v>0</v>
      </c>
      <c r="T62" s="84">
        <f t="shared" si="418"/>
        <v>0</v>
      </c>
      <c r="U62" s="84">
        <f t="shared" si="418"/>
        <v>0</v>
      </c>
      <c r="V62" s="84">
        <f t="shared" si="418"/>
        <v>0</v>
      </c>
      <c r="W62" s="84">
        <f t="shared" si="418"/>
        <v>0</v>
      </c>
      <c r="X62" s="84">
        <f t="shared" si="418"/>
        <v>0</v>
      </c>
      <c r="Y62" s="84">
        <f t="shared" si="418"/>
        <v>0</v>
      </c>
      <c r="Z62" s="84">
        <f t="shared" si="418"/>
        <v>300</v>
      </c>
      <c r="AA62" s="84">
        <f t="shared" si="418"/>
        <v>5384736</v>
      </c>
      <c r="AB62" s="84">
        <f t="shared" si="418"/>
        <v>700</v>
      </c>
      <c r="AC62" s="84">
        <f t="shared" si="418"/>
        <v>12564384</v>
      </c>
      <c r="AD62" s="84">
        <f t="shared" si="418"/>
        <v>0</v>
      </c>
      <c r="AE62" s="84">
        <f t="shared" si="418"/>
        <v>0</v>
      </c>
      <c r="AF62" s="84">
        <f t="shared" si="418"/>
        <v>500</v>
      </c>
      <c r="AG62" s="84">
        <f t="shared" si="418"/>
        <v>10769472</v>
      </c>
      <c r="AH62" s="84">
        <f t="shared" si="418"/>
        <v>559</v>
      </c>
      <c r="AI62" s="84">
        <f t="shared" si="418"/>
        <v>10033558.08</v>
      </c>
      <c r="AJ62" s="84">
        <f t="shared" si="418"/>
        <v>0</v>
      </c>
      <c r="AK62" s="84">
        <f t="shared" si="418"/>
        <v>0</v>
      </c>
      <c r="AL62" s="84">
        <f t="shared" si="418"/>
        <v>0</v>
      </c>
      <c r="AM62" s="84">
        <f t="shared" si="418"/>
        <v>0</v>
      </c>
      <c r="AN62" s="84">
        <f t="shared" si="418"/>
        <v>0</v>
      </c>
      <c r="AO62" s="84">
        <f t="shared" si="418"/>
        <v>0</v>
      </c>
      <c r="AP62" s="84">
        <f t="shared" si="418"/>
        <v>700</v>
      </c>
      <c r="AQ62" s="84">
        <f t="shared" si="418"/>
        <v>12564384</v>
      </c>
      <c r="AR62" s="84">
        <f t="shared" si="418"/>
        <v>1300</v>
      </c>
      <c r="AS62" s="84">
        <f t="shared" si="418"/>
        <v>23333856</v>
      </c>
      <c r="AT62" s="84">
        <f t="shared" si="418"/>
        <v>830</v>
      </c>
      <c r="AU62" s="84">
        <f t="shared" si="418"/>
        <v>14897769.6</v>
      </c>
      <c r="AV62" s="84">
        <f t="shared" si="418"/>
        <v>1720</v>
      </c>
      <c r="AW62" s="84">
        <f t="shared" si="418"/>
        <v>30872486.399999999</v>
      </c>
      <c r="AX62" s="84">
        <f t="shared" si="418"/>
        <v>0</v>
      </c>
      <c r="AY62" s="84">
        <f t="shared" si="418"/>
        <v>0</v>
      </c>
      <c r="AZ62" s="84">
        <f t="shared" si="418"/>
        <v>1220</v>
      </c>
      <c r="BA62" s="84">
        <f t="shared" si="418"/>
        <v>21897926.399999999</v>
      </c>
      <c r="BB62" s="84">
        <f t="shared" si="418"/>
        <v>592</v>
      </c>
      <c r="BC62" s="84">
        <f t="shared" si="418"/>
        <v>10625879.040000001</v>
      </c>
      <c r="BD62" s="84">
        <f t="shared" si="418"/>
        <v>1500</v>
      </c>
      <c r="BE62" s="84">
        <f t="shared" si="418"/>
        <v>26923680</v>
      </c>
      <c r="BF62" s="84">
        <f t="shared" si="418"/>
        <v>0</v>
      </c>
      <c r="BG62" s="84">
        <f t="shared" si="418"/>
        <v>0</v>
      </c>
      <c r="BH62" s="84">
        <f t="shared" si="418"/>
        <v>0</v>
      </c>
      <c r="BI62" s="84">
        <f t="shared" si="418"/>
        <v>0</v>
      </c>
      <c r="BJ62" s="84">
        <f t="shared" si="418"/>
        <v>0</v>
      </c>
      <c r="BK62" s="84">
        <f t="shared" si="418"/>
        <v>0</v>
      </c>
      <c r="BL62" s="84">
        <f t="shared" si="418"/>
        <v>0</v>
      </c>
      <c r="BM62" s="84">
        <f t="shared" si="418"/>
        <v>0</v>
      </c>
      <c r="BN62" s="84">
        <f t="shared" si="418"/>
        <v>100</v>
      </c>
      <c r="BO62" s="84">
        <f t="shared" si="418"/>
        <v>1794912</v>
      </c>
      <c r="BP62" s="84">
        <f t="shared" si="418"/>
        <v>115</v>
      </c>
      <c r="BQ62" s="84">
        <f t="shared" si="418"/>
        <v>2064148.7999999998</v>
      </c>
      <c r="BR62" s="84">
        <f t="shared" si="418"/>
        <v>438</v>
      </c>
      <c r="BS62" s="84"/>
      <c r="BT62" s="84">
        <f t="shared" si="418"/>
        <v>150</v>
      </c>
      <c r="BU62" s="84"/>
      <c r="BV62" s="84">
        <f t="shared" si="418"/>
        <v>377</v>
      </c>
      <c r="BW62" s="84">
        <f t="shared" si="418"/>
        <v>6766818.2400000002</v>
      </c>
      <c r="BX62" s="84">
        <f t="shared" si="418"/>
        <v>200</v>
      </c>
      <c r="BY62" s="84">
        <f t="shared" si="418"/>
        <v>3589824</v>
      </c>
      <c r="BZ62" s="84">
        <f t="shared" ref="BZ62:EK62" si="419">SUM(BZ63:BZ64)</f>
        <v>496</v>
      </c>
      <c r="CA62" s="84"/>
      <c r="CB62" s="84">
        <f t="shared" si="419"/>
        <v>650</v>
      </c>
      <c r="CC62" s="84"/>
      <c r="CD62" s="84">
        <f t="shared" si="419"/>
        <v>1726</v>
      </c>
      <c r="CE62" s="84">
        <f t="shared" si="419"/>
        <v>37176217.343999997</v>
      </c>
      <c r="CF62" s="84">
        <f t="shared" si="419"/>
        <v>460</v>
      </c>
      <c r="CG62" s="84">
        <f t="shared" si="419"/>
        <v>9907914.2400000002</v>
      </c>
      <c r="CH62" s="84">
        <f t="shared" si="419"/>
        <v>850</v>
      </c>
      <c r="CI62" s="84">
        <f t="shared" si="419"/>
        <v>18308102.399999999</v>
      </c>
      <c r="CJ62" s="84">
        <f t="shared" si="419"/>
        <v>0</v>
      </c>
      <c r="CK62" s="84">
        <f t="shared" si="419"/>
        <v>0</v>
      </c>
      <c r="CL62" s="84">
        <f t="shared" si="419"/>
        <v>0</v>
      </c>
      <c r="CM62" s="84">
        <f t="shared" si="419"/>
        <v>0</v>
      </c>
      <c r="CN62" s="84">
        <f t="shared" si="419"/>
        <v>108</v>
      </c>
      <c r="CO62" s="84">
        <f t="shared" si="419"/>
        <v>2326205.952</v>
      </c>
      <c r="CP62" s="84">
        <f t="shared" si="419"/>
        <v>145</v>
      </c>
      <c r="CQ62" s="84">
        <f t="shared" si="419"/>
        <v>3123146.88</v>
      </c>
      <c r="CR62" s="84">
        <f t="shared" si="419"/>
        <v>100</v>
      </c>
      <c r="CS62" s="84"/>
      <c r="CT62" s="84">
        <f t="shared" si="419"/>
        <v>50</v>
      </c>
      <c r="CU62" s="84"/>
      <c r="CV62" s="84">
        <f t="shared" si="419"/>
        <v>504</v>
      </c>
      <c r="CW62" s="84">
        <f t="shared" si="419"/>
        <v>10855627.776000001</v>
      </c>
      <c r="CX62" s="84">
        <f t="shared" si="419"/>
        <v>330</v>
      </c>
      <c r="CY62" s="84"/>
      <c r="CZ62" s="84">
        <f t="shared" si="419"/>
        <v>733</v>
      </c>
      <c r="DA62" s="84"/>
      <c r="DB62" s="84">
        <f t="shared" si="419"/>
        <v>223</v>
      </c>
      <c r="DC62" s="84"/>
      <c r="DD62" s="84">
        <f t="shared" si="419"/>
        <v>170</v>
      </c>
      <c r="DE62" s="84">
        <f t="shared" si="419"/>
        <v>3661620.48</v>
      </c>
      <c r="DF62" s="84">
        <f t="shared" si="419"/>
        <v>55</v>
      </c>
      <c r="DG62" s="84">
        <f t="shared" si="419"/>
        <v>1184641.92</v>
      </c>
      <c r="DH62" s="84">
        <f t="shared" si="419"/>
        <v>1</v>
      </c>
      <c r="DI62" s="84"/>
      <c r="DJ62" s="84">
        <f t="shared" si="419"/>
        <v>10</v>
      </c>
      <c r="DK62" s="84"/>
      <c r="DL62" s="84">
        <f t="shared" si="419"/>
        <v>55</v>
      </c>
      <c r="DM62" s="84"/>
      <c r="DN62" s="84">
        <f t="shared" si="419"/>
        <v>0</v>
      </c>
      <c r="DO62" s="84">
        <f t="shared" si="419"/>
        <v>0</v>
      </c>
      <c r="DP62" s="84">
        <f t="shared" si="419"/>
        <v>13</v>
      </c>
      <c r="DQ62" s="84">
        <f t="shared" si="419"/>
        <v>233338.56000000003</v>
      </c>
      <c r="DR62" s="84">
        <f t="shared" si="419"/>
        <v>0</v>
      </c>
      <c r="DS62" s="84">
        <f t="shared" si="419"/>
        <v>0</v>
      </c>
      <c r="DT62" s="84">
        <f t="shared" si="419"/>
        <v>0</v>
      </c>
      <c r="DU62" s="84">
        <f t="shared" si="419"/>
        <v>0</v>
      </c>
      <c r="DV62" s="84">
        <f t="shared" si="419"/>
        <v>0</v>
      </c>
      <c r="DW62" s="84">
        <f t="shared" si="419"/>
        <v>0</v>
      </c>
      <c r="DX62" s="84">
        <f t="shared" si="419"/>
        <v>0</v>
      </c>
      <c r="DY62" s="84">
        <f t="shared" si="419"/>
        <v>0</v>
      </c>
      <c r="DZ62" s="84">
        <f t="shared" si="419"/>
        <v>0</v>
      </c>
      <c r="EA62" s="84">
        <f t="shared" si="419"/>
        <v>0</v>
      </c>
      <c r="EB62" s="84">
        <f t="shared" si="419"/>
        <v>0</v>
      </c>
      <c r="EC62" s="84">
        <f t="shared" si="419"/>
        <v>0</v>
      </c>
      <c r="ED62" s="84">
        <f t="shared" si="419"/>
        <v>0</v>
      </c>
      <c r="EE62" s="84">
        <f t="shared" si="419"/>
        <v>0</v>
      </c>
      <c r="EF62" s="84">
        <f t="shared" si="419"/>
        <v>0</v>
      </c>
      <c r="EG62" s="84">
        <f t="shared" si="419"/>
        <v>0</v>
      </c>
      <c r="EH62" s="84"/>
      <c r="EI62" s="84"/>
      <c r="EJ62" s="84">
        <f t="shared" si="419"/>
        <v>18070</v>
      </c>
      <c r="EK62" s="84">
        <f t="shared" si="419"/>
        <v>282476070.91200006</v>
      </c>
    </row>
    <row r="63" spans="1:141" s="2" customFormat="1" ht="30" x14ac:dyDescent="0.25">
      <c r="A63" s="49"/>
      <c r="B63" s="85">
        <v>40</v>
      </c>
      <c r="C63" s="50" t="s">
        <v>243</v>
      </c>
      <c r="D63" s="103" t="s">
        <v>244</v>
      </c>
      <c r="E63" s="52">
        <v>16026</v>
      </c>
      <c r="F63" s="53">
        <v>0.8</v>
      </c>
      <c r="G63" s="54"/>
      <c r="H63" s="55">
        <v>1</v>
      </c>
      <c r="I63" s="114"/>
      <c r="J63" s="104">
        <v>1.4</v>
      </c>
      <c r="K63" s="104">
        <v>1.68</v>
      </c>
      <c r="L63" s="104">
        <v>2.23</v>
      </c>
      <c r="M63" s="107">
        <v>2.57</v>
      </c>
      <c r="N63" s="57">
        <v>90</v>
      </c>
      <c r="O63" s="58">
        <f t="shared" ref="O63:O64" si="420">N63*$E63*$F63*$H63*$J63*O$10</f>
        <v>1615420.7999999998</v>
      </c>
      <c r="P63" s="108"/>
      <c r="Q63" s="58">
        <f t="shared" ref="Q63:Q64" si="421">P63*$E63*$F63*$H63*$J63*Q$10</f>
        <v>0</v>
      </c>
      <c r="R63" s="59"/>
      <c r="S63" s="58">
        <f t="shared" ref="S63:S64" si="422">R63*$E63*$F63*$H63*$J63*S$10</f>
        <v>0</v>
      </c>
      <c r="T63" s="57"/>
      <c r="U63" s="58">
        <f t="shared" ref="U63:U64" si="423">T63*$E63*$F63*$H63*$J63*U$10</f>
        <v>0</v>
      </c>
      <c r="V63" s="57"/>
      <c r="W63" s="58">
        <f t="shared" ref="W63:W64" si="424">V63*$E63*$F63*$H63*$J63*W$10</f>
        <v>0</v>
      </c>
      <c r="X63" s="57"/>
      <c r="Y63" s="58">
        <f t="shared" ref="Y63:Y64" si="425">X63*$E63*$F63*$H63*$J63*Y$10</f>
        <v>0</v>
      </c>
      <c r="Z63" s="59">
        <v>300</v>
      </c>
      <c r="AA63" s="58">
        <f t="shared" ref="AA63:AA64" si="426">Z63*$E63*$F63*$H63*$J63*AA$10</f>
        <v>5384736</v>
      </c>
      <c r="AB63" s="59">
        <v>700</v>
      </c>
      <c r="AC63" s="58">
        <f t="shared" ref="AC63:AC64" si="427">AB63*$E63*$F63*$H63*$J63*AC$10</f>
        <v>12564384</v>
      </c>
      <c r="AD63" s="59"/>
      <c r="AE63" s="59"/>
      <c r="AF63" s="59">
        <v>500</v>
      </c>
      <c r="AG63" s="62">
        <f>SUM(AF63*$E63*$F63*$H63*$K63*$AG$10)</f>
        <v>10769472</v>
      </c>
      <c r="AH63" s="57">
        <v>559</v>
      </c>
      <c r="AI63" s="58">
        <f t="shared" ref="AI63:AI64" si="428">AH63*$E63*$F63*$H63*$J63*AI$10</f>
        <v>10033558.08</v>
      </c>
      <c r="AJ63" s="57"/>
      <c r="AK63" s="58">
        <f t="shared" ref="AK63:AK64" si="429">AJ63*$E63*$F63*$H63*$J63*AK$10</f>
        <v>0</v>
      </c>
      <c r="AL63" s="57"/>
      <c r="AM63" s="58">
        <f t="shared" ref="AM63:AM64" si="430">AL63*$E63*$F63*$H63*$J63*AM$10</f>
        <v>0</v>
      </c>
      <c r="AN63" s="57"/>
      <c r="AO63" s="58">
        <f t="shared" ref="AO63:AO64" si="431">AN63*$E63*$F63*$H63*$J63*AO$10</f>
        <v>0</v>
      </c>
      <c r="AP63" s="57">
        <v>700</v>
      </c>
      <c r="AQ63" s="58">
        <f t="shared" ref="AQ63:AQ64" si="432">AP63*$E63*$F63*$H63*$J63*AQ$10</f>
        <v>12564384</v>
      </c>
      <c r="AR63" s="57">
        <v>1300</v>
      </c>
      <c r="AS63" s="58">
        <f t="shared" ref="AS63:AS64" si="433">AR63*$E63*$F63*$H63*$J63*AS$10</f>
        <v>23333856</v>
      </c>
      <c r="AT63" s="57">
        <v>830</v>
      </c>
      <c r="AU63" s="58">
        <f t="shared" ref="AU63:AU64" si="434">AT63*$E63*$F63*$H63*$J63*AU$10</f>
        <v>14897769.6</v>
      </c>
      <c r="AV63" s="57">
        <v>1720</v>
      </c>
      <c r="AW63" s="58">
        <f t="shared" ref="AW63:AW64" si="435">AV63*$E63*$F63*$H63*$J63*AW$10</f>
        <v>30872486.399999999</v>
      </c>
      <c r="AX63" s="57"/>
      <c r="AY63" s="58">
        <f t="shared" ref="AY63:AY64" si="436">AX63*$E63*$F63*$H63*$J63*AY$10</f>
        <v>0</v>
      </c>
      <c r="AZ63" s="57">
        <v>1220</v>
      </c>
      <c r="BA63" s="58">
        <f t="shared" ref="BA63:BA64" si="437">AZ63*$E63*$F63*$H63*$J63*BA$10</f>
        <v>21897926.399999999</v>
      </c>
      <c r="BB63" s="57">
        <v>592</v>
      </c>
      <c r="BC63" s="58">
        <f t="shared" ref="BC63:BC64" si="438">BB63*$E63*$F63*$H63*$J63*BC$10</f>
        <v>10625879.040000001</v>
      </c>
      <c r="BD63" s="57">
        <v>1500</v>
      </c>
      <c r="BE63" s="58">
        <f t="shared" ref="BE63:BE64" si="439">BD63*$E63*$F63*$H63*$J63*BE$10</f>
        <v>26923680</v>
      </c>
      <c r="BF63" s="57"/>
      <c r="BG63" s="58">
        <f t="shared" ref="BG63:BG64" si="440">BF63*$E63*$F63*$H63*$J63*BG$10</f>
        <v>0</v>
      </c>
      <c r="BH63" s="57"/>
      <c r="BI63" s="58">
        <f t="shared" ref="BI63:BI64" si="441">BH63*$E63*$F63*$H63*$J63*BI$10</f>
        <v>0</v>
      </c>
      <c r="BJ63" s="57"/>
      <c r="BK63" s="58">
        <f t="shared" ref="BK63:BK64" si="442">BJ63*$E63*$F63*$H63*$J63*BK$10</f>
        <v>0</v>
      </c>
      <c r="BL63" s="57"/>
      <c r="BM63" s="58">
        <f t="shared" ref="BM63:BM64" si="443">BL63*$E63*$F63*$H63*$J63*BM$10</f>
        <v>0</v>
      </c>
      <c r="BN63" s="57">
        <v>100</v>
      </c>
      <c r="BO63" s="58">
        <f t="shared" ref="BO63:BO64" si="444">BN63*$E63*$F63*$H63*$J63*BO$10</f>
        <v>1794912</v>
      </c>
      <c r="BP63" s="61">
        <v>115</v>
      </c>
      <c r="BQ63" s="58">
        <f t="shared" ref="BQ63:BQ64" si="445">BP63*$E63*$F63*$H63*$J63*BQ$10</f>
        <v>2064148.7999999998</v>
      </c>
      <c r="BR63" s="57">
        <v>438</v>
      </c>
      <c r="BS63" s="58"/>
      <c r="BT63" s="59">
        <v>150</v>
      </c>
      <c r="BU63" s="58"/>
      <c r="BV63" s="57">
        <v>377</v>
      </c>
      <c r="BW63" s="58">
        <f t="shared" ref="BW63:BW64" si="446">BV63*$E63*$F63*$H63*$J63*BW$10</f>
        <v>6766818.2400000002</v>
      </c>
      <c r="BX63" s="57">
        <v>200</v>
      </c>
      <c r="BY63" s="58">
        <f t="shared" ref="BY63:BY64" si="447">BX63*$E63*$F63*$H63*$J63*BY$10</f>
        <v>3589824</v>
      </c>
      <c r="BZ63" s="57">
        <v>496</v>
      </c>
      <c r="CA63" s="58"/>
      <c r="CB63" s="57">
        <v>650</v>
      </c>
      <c r="CC63" s="58"/>
      <c r="CD63" s="59">
        <v>1726</v>
      </c>
      <c r="CE63" s="62">
        <f>SUM(CD63*$E63*$F63*$H63*$K63*$CE$10)</f>
        <v>37176217.343999997</v>
      </c>
      <c r="CF63" s="57">
        <v>460</v>
      </c>
      <c r="CG63" s="62">
        <f>SUM(CF63*$E63*$F63*$H63*$K63*$CE$10)</f>
        <v>9907914.2400000002</v>
      </c>
      <c r="CH63" s="59">
        <v>850</v>
      </c>
      <c r="CI63" s="62">
        <f>SUM(CH63*$E63*$F63*$H63*$K63*$CE$10)</f>
        <v>18308102.399999999</v>
      </c>
      <c r="CJ63" s="59"/>
      <c r="CK63" s="62">
        <f>SUM(CJ63*$E63*$F63*$H63*$K63*$CE$10)</f>
        <v>0</v>
      </c>
      <c r="CL63" s="59"/>
      <c r="CM63" s="62">
        <f>SUM(CL63*$E63*$F63*$H63*$K63*$CE$10)</f>
        <v>0</v>
      </c>
      <c r="CN63" s="57">
        <v>108</v>
      </c>
      <c r="CO63" s="62">
        <f>SUM(CN63*$E63*$F63*$H63*$K63*$CE$10)</f>
        <v>2326205.952</v>
      </c>
      <c r="CP63" s="57">
        <v>145</v>
      </c>
      <c r="CQ63" s="62">
        <f>SUM(CP63*$E63*$F63*$H63*$K63*$CE$10)</f>
        <v>3123146.88</v>
      </c>
      <c r="CR63" s="59">
        <v>100</v>
      </c>
      <c r="CS63" s="62"/>
      <c r="CT63" s="57">
        <v>50</v>
      </c>
      <c r="CU63" s="62"/>
      <c r="CV63" s="57">
        <v>504</v>
      </c>
      <c r="CW63" s="62">
        <f>SUM(CV63*$E63*$F63*$H63*$K63*$CE$10)</f>
        <v>10855627.776000001</v>
      </c>
      <c r="CX63" s="57">
        <v>330</v>
      </c>
      <c r="CY63" s="62"/>
      <c r="CZ63" s="57">
        <v>733</v>
      </c>
      <c r="DA63" s="62"/>
      <c r="DB63" s="57">
        <v>223</v>
      </c>
      <c r="DC63" s="62"/>
      <c r="DD63" s="57">
        <v>170</v>
      </c>
      <c r="DE63" s="62">
        <f>SUM(DD63*$E63*$F63*$H63*$K63*$CE$10)</f>
        <v>3661620.48</v>
      </c>
      <c r="DF63" s="57">
        <v>55</v>
      </c>
      <c r="DG63" s="62">
        <f>SUM(DF63*$E63*$F63*$H63*$K63*$CE$10)</f>
        <v>1184641.92</v>
      </c>
      <c r="DH63" s="57">
        <v>1</v>
      </c>
      <c r="DI63" s="62"/>
      <c r="DJ63" s="57">
        <v>10</v>
      </c>
      <c r="DK63" s="62"/>
      <c r="DL63" s="57">
        <v>55</v>
      </c>
      <c r="DM63" s="62"/>
      <c r="DN63" s="57"/>
      <c r="DO63" s="58">
        <f t="shared" ref="DO63:DO64" si="448">DN63*$E63*$F63*$H63*$J63*DO$10</f>
        <v>0</v>
      </c>
      <c r="DP63" s="57">
        <v>13</v>
      </c>
      <c r="DQ63" s="58">
        <f t="shared" ref="DQ63:DQ64" si="449">DP63*$E63*$F63*$H63*$J63*DQ$10</f>
        <v>233338.56000000003</v>
      </c>
      <c r="DR63" s="57"/>
      <c r="DS63" s="59"/>
      <c r="DT63" s="57"/>
      <c r="DU63" s="59"/>
      <c r="DV63" s="57"/>
      <c r="DW63" s="58">
        <f t="shared" ref="DW63:DW64" si="450">DV63*$E63*$F63*$H63*$J63*DW$10</f>
        <v>0</v>
      </c>
      <c r="DX63" s="57"/>
      <c r="DY63" s="58">
        <f t="shared" ref="DY63:DY64" si="451">DX63*$E63*$F63*$H63*$J63*DY$10</f>
        <v>0</v>
      </c>
      <c r="DZ63" s="57"/>
      <c r="EA63" s="59"/>
      <c r="EB63" s="63"/>
      <c r="EC63" s="63"/>
      <c r="ED63" s="57"/>
      <c r="EE63" s="57"/>
      <c r="EF63" s="57"/>
      <c r="EG63" s="57"/>
      <c r="EH63" s="57"/>
      <c r="EI63" s="57"/>
      <c r="EJ63" s="64">
        <f>SUM(N63,P63,R63,T63,V63,X63,Z63,AB63,AD63,AF63,AH63,AJ63,AL63,AN63,AP63,AR63,AT63,AV63,AX63,AZ63,BB63,BD63,BF63,BH63,BJ63,BL63,BN63,BP63,BR63,BT63,BV63,BX63,BZ63,CB63,CD63,CF63,CH63,CJ63,CL63,CN63,CP63,CR63,CT63,CV63,CX63,CZ63,DB63,DD63,DF63,DH63,DJ63,DL63,DN63,DP63,DR63,DT63,DV63,DX63,DZ63,EB63,ED63,EF63)</f>
        <v>18070</v>
      </c>
      <c r="EK63" s="64">
        <f>SUM(O63,Q63,S63,U63,W63,Y63,AA63,AC63,AE63,AG63,AI63,AK63,AM63,AO63,AQ63,AS63,AU63,AW63,AY63,BA63,BC63,BE63,BG63,BI63,BK63,BM63,BO63,BQ63,BS63,BU63,BW63,BY63,CA63,CC63,CE63,CG63,CI63,CK63,CM63,CO63,CQ63,CS63,CU63,CW63,CY63,DA63,DC63,DE63,DG63,DI63,DK63,DM63,DO63,DQ63,DS63,DU63,DW63,DY63,EA63,EC63,EE63,EG63)</f>
        <v>282476070.91200006</v>
      </c>
    </row>
    <row r="64" spans="1:141" s="2" customFormat="1" ht="30" customHeight="1" x14ac:dyDescent="0.25">
      <c r="A64" s="49"/>
      <c r="B64" s="85">
        <v>41</v>
      </c>
      <c r="C64" s="50" t="s">
        <v>245</v>
      </c>
      <c r="D64" s="103" t="s">
        <v>246</v>
      </c>
      <c r="E64" s="52">
        <v>16026</v>
      </c>
      <c r="F64" s="53">
        <v>3.39</v>
      </c>
      <c r="G64" s="54"/>
      <c r="H64" s="55">
        <v>1</v>
      </c>
      <c r="I64" s="114"/>
      <c r="J64" s="104">
        <v>1.4</v>
      </c>
      <c r="K64" s="104">
        <v>1.68</v>
      </c>
      <c r="L64" s="104">
        <v>2.23</v>
      </c>
      <c r="M64" s="107">
        <v>2.57</v>
      </c>
      <c r="N64" s="115"/>
      <c r="O64" s="58">
        <f t="shared" si="420"/>
        <v>0</v>
      </c>
      <c r="P64" s="108"/>
      <c r="Q64" s="58">
        <f t="shared" si="421"/>
        <v>0</v>
      </c>
      <c r="R64" s="108"/>
      <c r="S64" s="58">
        <f t="shared" si="422"/>
        <v>0</v>
      </c>
      <c r="T64" s="115"/>
      <c r="U64" s="58">
        <f t="shared" si="423"/>
        <v>0</v>
      </c>
      <c r="V64" s="115"/>
      <c r="W64" s="58">
        <f t="shared" si="424"/>
        <v>0</v>
      </c>
      <c r="X64" s="115"/>
      <c r="Y64" s="58">
        <f t="shared" si="425"/>
        <v>0</v>
      </c>
      <c r="Z64" s="108"/>
      <c r="AA64" s="58">
        <f t="shared" si="426"/>
        <v>0</v>
      </c>
      <c r="AB64" s="108"/>
      <c r="AC64" s="58">
        <f t="shared" si="427"/>
        <v>0</v>
      </c>
      <c r="AD64" s="108"/>
      <c r="AE64" s="59"/>
      <c r="AF64" s="108"/>
      <c r="AG64" s="62">
        <f>SUM(AF64*$E64*$F64*$H64*$K64*$AG$10)</f>
        <v>0</v>
      </c>
      <c r="AH64" s="115"/>
      <c r="AI64" s="58">
        <f t="shared" si="428"/>
        <v>0</v>
      </c>
      <c r="AJ64" s="115"/>
      <c r="AK64" s="58">
        <f t="shared" si="429"/>
        <v>0</v>
      </c>
      <c r="AL64" s="57"/>
      <c r="AM64" s="58">
        <f t="shared" si="430"/>
        <v>0</v>
      </c>
      <c r="AN64" s="115"/>
      <c r="AO64" s="58">
        <f t="shared" si="431"/>
        <v>0</v>
      </c>
      <c r="AP64" s="115"/>
      <c r="AQ64" s="58">
        <f t="shared" si="432"/>
        <v>0</v>
      </c>
      <c r="AR64" s="115"/>
      <c r="AS64" s="58">
        <f t="shared" si="433"/>
        <v>0</v>
      </c>
      <c r="AT64" s="115"/>
      <c r="AU64" s="58">
        <f t="shared" si="434"/>
        <v>0</v>
      </c>
      <c r="AV64" s="115"/>
      <c r="AW64" s="58">
        <f t="shared" si="435"/>
        <v>0</v>
      </c>
      <c r="AX64" s="115"/>
      <c r="AY64" s="58">
        <f t="shared" si="436"/>
        <v>0</v>
      </c>
      <c r="AZ64" s="115"/>
      <c r="BA64" s="58">
        <f t="shared" si="437"/>
        <v>0</v>
      </c>
      <c r="BB64" s="115"/>
      <c r="BC64" s="58">
        <f t="shared" si="438"/>
        <v>0</v>
      </c>
      <c r="BD64" s="115"/>
      <c r="BE64" s="58">
        <f t="shared" si="439"/>
        <v>0</v>
      </c>
      <c r="BF64" s="115"/>
      <c r="BG64" s="58">
        <f t="shared" si="440"/>
        <v>0</v>
      </c>
      <c r="BH64" s="115"/>
      <c r="BI64" s="58">
        <f t="shared" si="441"/>
        <v>0</v>
      </c>
      <c r="BJ64" s="115"/>
      <c r="BK64" s="58">
        <f t="shared" si="442"/>
        <v>0</v>
      </c>
      <c r="BL64" s="115"/>
      <c r="BM64" s="58">
        <f t="shared" si="443"/>
        <v>0</v>
      </c>
      <c r="BN64" s="115"/>
      <c r="BO64" s="58">
        <f t="shared" si="444"/>
        <v>0</v>
      </c>
      <c r="BP64" s="121"/>
      <c r="BQ64" s="58">
        <f t="shared" si="445"/>
        <v>0</v>
      </c>
      <c r="BR64" s="115"/>
      <c r="BS64" s="58"/>
      <c r="BT64" s="108"/>
      <c r="BU64" s="58"/>
      <c r="BV64" s="57"/>
      <c r="BW64" s="58">
        <f t="shared" si="446"/>
        <v>0</v>
      </c>
      <c r="BX64" s="115"/>
      <c r="BY64" s="58">
        <f t="shared" si="447"/>
        <v>0</v>
      </c>
      <c r="BZ64" s="115"/>
      <c r="CA64" s="58"/>
      <c r="CB64" s="115"/>
      <c r="CC64" s="58"/>
      <c r="CD64" s="108"/>
      <c r="CE64" s="62">
        <f>SUM(CD64*$E64*$F64*$H64*$K64*$CE$10)</f>
        <v>0</v>
      </c>
      <c r="CF64" s="115"/>
      <c r="CG64" s="62">
        <f>SUM(CF64*$E64*$F64*$H64*$K64*$CE$10)</f>
        <v>0</v>
      </c>
      <c r="CH64" s="108"/>
      <c r="CI64" s="62">
        <f>SUM(CH64*$E64*$F64*$H64*$K64*$CE$10)</f>
        <v>0</v>
      </c>
      <c r="CJ64" s="108"/>
      <c r="CK64" s="62">
        <f>SUM(CJ64*$E64*$F64*$H64*$K64*$CE$10)</f>
        <v>0</v>
      </c>
      <c r="CL64" s="108"/>
      <c r="CM64" s="62">
        <f>SUM(CL64*$E64*$F64*$H64*$K64*$CE$10)</f>
        <v>0</v>
      </c>
      <c r="CN64" s="115"/>
      <c r="CO64" s="62">
        <f>SUM(CN64*$E64*$F64*$H64*$K64*$CE$10)</f>
        <v>0</v>
      </c>
      <c r="CP64" s="115"/>
      <c r="CQ64" s="62">
        <f>SUM(CP64*$E64*$F64*$H64*$K64*$CE$10)</f>
        <v>0</v>
      </c>
      <c r="CR64" s="108"/>
      <c r="CS64" s="62"/>
      <c r="CT64" s="115"/>
      <c r="CU64" s="62"/>
      <c r="CV64" s="115"/>
      <c r="CW64" s="62">
        <f>SUM(CV64*$E64*$F64*$H64*$K64*$CE$10)</f>
        <v>0</v>
      </c>
      <c r="CX64" s="115"/>
      <c r="CY64" s="62"/>
      <c r="CZ64" s="115"/>
      <c r="DA64" s="62"/>
      <c r="DB64" s="115"/>
      <c r="DC64" s="62"/>
      <c r="DD64" s="115"/>
      <c r="DE64" s="62">
        <f>SUM(DD64*$E64*$F64*$H64*$K64*$CE$10)</f>
        <v>0</v>
      </c>
      <c r="DF64" s="115"/>
      <c r="DG64" s="62">
        <f>SUM(DF64*$E64*$F64*$H64*$K64*$CE$10)</f>
        <v>0</v>
      </c>
      <c r="DH64" s="115"/>
      <c r="DI64" s="62"/>
      <c r="DJ64" s="115"/>
      <c r="DK64" s="62"/>
      <c r="DL64" s="115"/>
      <c r="DM64" s="62"/>
      <c r="DN64" s="57"/>
      <c r="DO64" s="58">
        <f t="shared" si="448"/>
        <v>0</v>
      </c>
      <c r="DP64" s="57"/>
      <c r="DQ64" s="58">
        <f t="shared" si="449"/>
        <v>0</v>
      </c>
      <c r="DR64" s="115"/>
      <c r="DS64" s="59"/>
      <c r="DT64" s="115"/>
      <c r="DU64" s="59"/>
      <c r="DV64" s="57"/>
      <c r="DW64" s="58">
        <f t="shared" si="450"/>
        <v>0</v>
      </c>
      <c r="DX64" s="57"/>
      <c r="DY64" s="58">
        <f t="shared" si="451"/>
        <v>0</v>
      </c>
      <c r="DZ64" s="57"/>
      <c r="EA64" s="59"/>
      <c r="EB64" s="63"/>
      <c r="EC64" s="63"/>
      <c r="ED64" s="76"/>
      <c r="EE64" s="76"/>
      <c r="EF64" s="76"/>
      <c r="EG64" s="76"/>
      <c r="EH64" s="76"/>
      <c r="EI64" s="76"/>
      <c r="EJ64" s="64">
        <f>SUM(N64,P64,R64,T64,V64,X64,Z64,AB64,AD64,AF64,AH64,AJ64,AL64,AN64,AP64,AR64,AT64,AV64,AX64,AZ64,BB64,BD64,BF64,BH64,BJ64,BL64,BN64,BP64,BR64,BT64,BV64,BX64,BZ64,CB64,CD64,CF64,CH64,CJ64,CL64,CN64,CP64,CR64,CT64,CV64,CX64,CZ64,DB64,DD64,DF64,DH64,DJ64,DL64,DN64,DP64,DR64,DT64,DV64,DX64,DZ64,EB64,ED64,EF64)</f>
        <v>0</v>
      </c>
      <c r="EK64" s="64">
        <f>SUM(O64,Q64,S64,U64,W64,Y64,AA64,AC64,AE64,AG64,AI64,AK64,AM64,AO64,AQ64,AS64,AU64,AW64,AY64,BA64,BC64,BE64,BG64,BI64,BK64,BM64,BO64,BQ64,BS64,BU64,BW64,BY64,CA64,CC64,CE64,CG64,CI64,CK64,CM64,CO64,CQ64,CS64,CU64,CW64,CY64,DA64,DC64,DE64,DG64,DI64,DK64,DM64,DO64,DQ64,DS64,DU64,DW64,DY64,EA64,EC64,EE64,EG64)</f>
        <v>0</v>
      </c>
    </row>
    <row r="65" spans="1:141" s="102" customFormat="1" ht="15" customHeight="1" x14ac:dyDescent="0.25">
      <c r="A65" s="41">
        <v>14</v>
      </c>
      <c r="B65" s="41"/>
      <c r="C65" s="40" t="s">
        <v>247</v>
      </c>
      <c r="D65" s="109" t="s">
        <v>248</v>
      </c>
      <c r="E65" s="52">
        <v>16026</v>
      </c>
      <c r="F65" s="132"/>
      <c r="G65" s="54"/>
      <c r="H65" s="44"/>
      <c r="I65" s="99"/>
      <c r="J65" s="111">
        <v>1.4</v>
      </c>
      <c r="K65" s="111">
        <v>1.68</v>
      </c>
      <c r="L65" s="111">
        <v>2.23</v>
      </c>
      <c r="M65" s="101">
        <v>2.57</v>
      </c>
      <c r="N65" s="123">
        <f t="shared" ref="N65:BY65" si="452">SUM(N66:N67)</f>
        <v>0</v>
      </c>
      <c r="O65" s="123">
        <f t="shared" si="452"/>
        <v>0</v>
      </c>
      <c r="P65" s="123">
        <f t="shared" si="452"/>
        <v>0</v>
      </c>
      <c r="Q65" s="123">
        <f t="shared" si="452"/>
        <v>0</v>
      </c>
      <c r="R65" s="123">
        <f t="shared" si="452"/>
        <v>136</v>
      </c>
      <c r="S65" s="123">
        <f t="shared" si="452"/>
        <v>9672780.7679999992</v>
      </c>
      <c r="T65" s="123">
        <f t="shared" si="452"/>
        <v>0</v>
      </c>
      <c r="U65" s="123">
        <f t="shared" si="452"/>
        <v>0</v>
      </c>
      <c r="V65" s="123">
        <f t="shared" si="452"/>
        <v>0</v>
      </c>
      <c r="W65" s="123">
        <f t="shared" si="452"/>
        <v>0</v>
      </c>
      <c r="X65" s="123">
        <f t="shared" si="452"/>
        <v>0</v>
      </c>
      <c r="Y65" s="123">
        <f t="shared" si="452"/>
        <v>0</v>
      </c>
      <c r="Z65" s="123">
        <f t="shared" si="452"/>
        <v>0</v>
      </c>
      <c r="AA65" s="123">
        <f t="shared" si="452"/>
        <v>0</v>
      </c>
      <c r="AB65" s="123">
        <f t="shared" si="452"/>
        <v>45</v>
      </c>
      <c r="AC65" s="123">
        <f t="shared" si="452"/>
        <v>1544746.1400000001</v>
      </c>
      <c r="AD65" s="123">
        <f t="shared" si="452"/>
        <v>0</v>
      </c>
      <c r="AE65" s="123">
        <f t="shared" si="452"/>
        <v>0</v>
      </c>
      <c r="AF65" s="123">
        <f t="shared" si="452"/>
        <v>0</v>
      </c>
      <c r="AG65" s="123">
        <f t="shared" si="452"/>
        <v>0</v>
      </c>
      <c r="AH65" s="123">
        <f t="shared" si="452"/>
        <v>116</v>
      </c>
      <c r="AI65" s="123">
        <f t="shared" si="452"/>
        <v>7146442.1279999996</v>
      </c>
      <c r="AJ65" s="123">
        <f t="shared" si="452"/>
        <v>0</v>
      </c>
      <c r="AK65" s="123">
        <f t="shared" si="452"/>
        <v>0</v>
      </c>
      <c r="AL65" s="123">
        <f t="shared" si="452"/>
        <v>0</v>
      </c>
      <c r="AM65" s="123">
        <f t="shared" si="452"/>
        <v>0</v>
      </c>
      <c r="AN65" s="123">
        <f t="shared" si="452"/>
        <v>0</v>
      </c>
      <c r="AO65" s="123">
        <f t="shared" si="452"/>
        <v>0</v>
      </c>
      <c r="AP65" s="123">
        <f t="shared" si="452"/>
        <v>0</v>
      </c>
      <c r="AQ65" s="123">
        <f t="shared" si="452"/>
        <v>0</v>
      </c>
      <c r="AR65" s="123">
        <f t="shared" si="452"/>
        <v>0</v>
      </c>
      <c r="AS65" s="123">
        <f t="shared" si="452"/>
        <v>0</v>
      </c>
      <c r="AT65" s="123">
        <f t="shared" si="452"/>
        <v>0</v>
      </c>
      <c r="AU65" s="123">
        <f t="shared" si="452"/>
        <v>0</v>
      </c>
      <c r="AV65" s="123">
        <f t="shared" si="452"/>
        <v>0</v>
      </c>
      <c r="AW65" s="123">
        <f t="shared" si="452"/>
        <v>0</v>
      </c>
      <c r="AX65" s="123">
        <f t="shared" si="452"/>
        <v>0</v>
      </c>
      <c r="AY65" s="123">
        <f t="shared" si="452"/>
        <v>0</v>
      </c>
      <c r="AZ65" s="123">
        <f t="shared" si="452"/>
        <v>0</v>
      </c>
      <c r="BA65" s="123">
        <f t="shared" si="452"/>
        <v>0</v>
      </c>
      <c r="BB65" s="123">
        <f t="shared" si="452"/>
        <v>0</v>
      </c>
      <c r="BC65" s="123">
        <f t="shared" si="452"/>
        <v>0</v>
      </c>
      <c r="BD65" s="123">
        <f t="shared" si="452"/>
        <v>0</v>
      </c>
      <c r="BE65" s="123">
        <f t="shared" si="452"/>
        <v>0</v>
      </c>
      <c r="BF65" s="123">
        <f t="shared" si="452"/>
        <v>0</v>
      </c>
      <c r="BG65" s="123">
        <f t="shared" si="452"/>
        <v>0</v>
      </c>
      <c r="BH65" s="123">
        <f t="shared" si="452"/>
        <v>0</v>
      </c>
      <c r="BI65" s="123">
        <f t="shared" si="452"/>
        <v>0</v>
      </c>
      <c r="BJ65" s="123">
        <f t="shared" si="452"/>
        <v>0</v>
      </c>
      <c r="BK65" s="123">
        <f t="shared" si="452"/>
        <v>0</v>
      </c>
      <c r="BL65" s="123">
        <f t="shared" si="452"/>
        <v>0</v>
      </c>
      <c r="BM65" s="123">
        <f t="shared" si="452"/>
        <v>0</v>
      </c>
      <c r="BN65" s="123">
        <f t="shared" si="452"/>
        <v>0</v>
      </c>
      <c r="BO65" s="123">
        <f t="shared" si="452"/>
        <v>0</v>
      </c>
      <c r="BP65" s="123">
        <f t="shared" si="452"/>
        <v>0</v>
      </c>
      <c r="BQ65" s="123">
        <f t="shared" si="452"/>
        <v>0</v>
      </c>
      <c r="BR65" s="123">
        <f t="shared" si="452"/>
        <v>0</v>
      </c>
      <c r="BS65" s="123"/>
      <c r="BT65" s="123">
        <f t="shared" si="452"/>
        <v>0</v>
      </c>
      <c r="BU65" s="123"/>
      <c r="BV65" s="123">
        <f t="shared" si="452"/>
        <v>0</v>
      </c>
      <c r="BW65" s="123">
        <f t="shared" si="452"/>
        <v>0</v>
      </c>
      <c r="BX65" s="123">
        <f t="shared" si="452"/>
        <v>0</v>
      </c>
      <c r="BY65" s="123">
        <f t="shared" si="452"/>
        <v>0</v>
      </c>
      <c r="BZ65" s="123">
        <f t="shared" ref="BZ65:EK65" si="453">SUM(BZ66:BZ67)</f>
        <v>0</v>
      </c>
      <c r="CA65" s="123"/>
      <c r="CB65" s="123">
        <f t="shared" si="453"/>
        <v>0</v>
      </c>
      <c r="CC65" s="123"/>
      <c r="CD65" s="123">
        <f t="shared" si="453"/>
        <v>0</v>
      </c>
      <c r="CE65" s="123">
        <f t="shared" si="453"/>
        <v>0</v>
      </c>
      <c r="CF65" s="123">
        <f t="shared" si="453"/>
        <v>0</v>
      </c>
      <c r="CG65" s="123">
        <f t="shared" si="453"/>
        <v>0</v>
      </c>
      <c r="CH65" s="123">
        <f t="shared" si="453"/>
        <v>0</v>
      </c>
      <c r="CI65" s="123">
        <f t="shared" si="453"/>
        <v>0</v>
      </c>
      <c r="CJ65" s="123">
        <f t="shared" si="453"/>
        <v>0</v>
      </c>
      <c r="CK65" s="123">
        <f t="shared" si="453"/>
        <v>0</v>
      </c>
      <c r="CL65" s="123">
        <f t="shared" si="453"/>
        <v>0</v>
      </c>
      <c r="CM65" s="123">
        <f t="shared" si="453"/>
        <v>0</v>
      </c>
      <c r="CN65" s="123">
        <f t="shared" si="453"/>
        <v>0</v>
      </c>
      <c r="CO65" s="123">
        <f t="shared" si="453"/>
        <v>0</v>
      </c>
      <c r="CP65" s="123">
        <f t="shared" si="453"/>
        <v>0</v>
      </c>
      <c r="CQ65" s="123">
        <f t="shared" si="453"/>
        <v>0</v>
      </c>
      <c r="CR65" s="123">
        <f t="shared" si="453"/>
        <v>0</v>
      </c>
      <c r="CS65" s="123"/>
      <c r="CT65" s="123">
        <f t="shared" si="453"/>
        <v>0</v>
      </c>
      <c r="CU65" s="123"/>
      <c r="CV65" s="123">
        <f t="shared" si="453"/>
        <v>0</v>
      </c>
      <c r="CW65" s="123">
        <f t="shared" si="453"/>
        <v>0</v>
      </c>
      <c r="CX65" s="123">
        <f t="shared" si="453"/>
        <v>0</v>
      </c>
      <c r="CY65" s="123"/>
      <c r="CZ65" s="123">
        <f t="shared" si="453"/>
        <v>0</v>
      </c>
      <c r="DA65" s="123"/>
      <c r="DB65" s="123">
        <f t="shared" si="453"/>
        <v>0</v>
      </c>
      <c r="DC65" s="123"/>
      <c r="DD65" s="123">
        <f t="shared" si="453"/>
        <v>0</v>
      </c>
      <c r="DE65" s="123">
        <f t="shared" si="453"/>
        <v>0</v>
      </c>
      <c r="DF65" s="123">
        <f t="shared" si="453"/>
        <v>0</v>
      </c>
      <c r="DG65" s="123">
        <f t="shared" si="453"/>
        <v>0</v>
      </c>
      <c r="DH65" s="123">
        <f t="shared" si="453"/>
        <v>0</v>
      </c>
      <c r="DI65" s="123"/>
      <c r="DJ65" s="123">
        <f t="shared" si="453"/>
        <v>0</v>
      </c>
      <c r="DK65" s="123"/>
      <c r="DL65" s="123">
        <f t="shared" si="453"/>
        <v>0</v>
      </c>
      <c r="DM65" s="123"/>
      <c r="DN65" s="123">
        <f t="shared" si="453"/>
        <v>0</v>
      </c>
      <c r="DO65" s="123">
        <f t="shared" si="453"/>
        <v>0</v>
      </c>
      <c r="DP65" s="123">
        <f t="shared" si="453"/>
        <v>0</v>
      </c>
      <c r="DQ65" s="123">
        <f t="shared" si="453"/>
        <v>0</v>
      </c>
      <c r="DR65" s="123">
        <f t="shared" si="453"/>
        <v>0</v>
      </c>
      <c r="DS65" s="123">
        <f t="shared" si="453"/>
        <v>0</v>
      </c>
      <c r="DT65" s="123">
        <f t="shared" si="453"/>
        <v>0</v>
      </c>
      <c r="DU65" s="123">
        <f t="shared" si="453"/>
        <v>0</v>
      </c>
      <c r="DV65" s="123">
        <f t="shared" si="453"/>
        <v>0</v>
      </c>
      <c r="DW65" s="123">
        <f t="shared" si="453"/>
        <v>0</v>
      </c>
      <c r="DX65" s="123">
        <f t="shared" si="453"/>
        <v>0</v>
      </c>
      <c r="DY65" s="123">
        <f t="shared" si="453"/>
        <v>0</v>
      </c>
      <c r="DZ65" s="123">
        <f t="shared" si="453"/>
        <v>0</v>
      </c>
      <c r="EA65" s="123">
        <f t="shared" si="453"/>
        <v>0</v>
      </c>
      <c r="EB65" s="123">
        <f t="shared" si="453"/>
        <v>0</v>
      </c>
      <c r="EC65" s="123">
        <f t="shared" si="453"/>
        <v>0</v>
      </c>
      <c r="ED65" s="123">
        <f t="shared" si="453"/>
        <v>0</v>
      </c>
      <c r="EE65" s="123">
        <f t="shared" si="453"/>
        <v>0</v>
      </c>
      <c r="EF65" s="123">
        <f t="shared" si="453"/>
        <v>0</v>
      </c>
      <c r="EG65" s="123">
        <f t="shared" si="453"/>
        <v>0</v>
      </c>
      <c r="EH65" s="123"/>
      <c r="EI65" s="123"/>
      <c r="EJ65" s="123">
        <f t="shared" si="453"/>
        <v>297</v>
      </c>
      <c r="EK65" s="123">
        <f t="shared" si="453"/>
        <v>18363969.035999998</v>
      </c>
    </row>
    <row r="66" spans="1:141" s="2" customFormat="1" ht="30" customHeight="1" x14ac:dyDescent="0.25">
      <c r="A66" s="49"/>
      <c r="B66" s="85">
        <v>42</v>
      </c>
      <c r="C66" s="50" t="s">
        <v>249</v>
      </c>
      <c r="D66" s="103" t="s">
        <v>250</v>
      </c>
      <c r="E66" s="52">
        <v>16026</v>
      </c>
      <c r="F66" s="53">
        <v>1.53</v>
      </c>
      <c r="G66" s="54"/>
      <c r="H66" s="55">
        <v>1</v>
      </c>
      <c r="I66" s="114"/>
      <c r="J66" s="104">
        <v>1.4</v>
      </c>
      <c r="K66" s="104">
        <v>1.68</v>
      </c>
      <c r="L66" s="104">
        <v>2.23</v>
      </c>
      <c r="M66" s="107">
        <v>2.57</v>
      </c>
      <c r="N66" s="57"/>
      <c r="O66" s="58">
        <f t="shared" ref="O66:O67" si="454">N66*$E66*$F66*$H66*$J66*O$10</f>
        <v>0</v>
      </c>
      <c r="P66" s="108"/>
      <c r="Q66" s="58">
        <f t="shared" ref="Q66:Q67" si="455">P66*$E66*$F66*$H66*$J66*Q$10</f>
        <v>0</v>
      </c>
      <c r="R66" s="59"/>
      <c r="S66" s="58">
        <f t="shared" ref="S66:S67" si="456">R66*$E66*$F66*$H66*$J66*S$10</f>
        <v>0</v>
      </c>
      <c r="T66" s="57"/>
      <c r="U66" s="58">
        <f t="shared" ref="U66:U67" si="457">T66*$E66*$F66*$H66*$J66*U$10</f>
        <v>0</v>
      </c>
      <c r="V66" s="57"/>
      <c r="W66" s="58">
        <f t="shared" ref="W66:W67" si="458">V66*$E66*$F66*$H66*$J66*W$10</f>
        <v>0</v>
      </c>
      <c r="X66" s="57"/>
      <c r="Y66" s="58">
        <f t="shared" ref="Y66:Y67" si="459">X66*$E66*$F66*$H66*$J66*Y$10</f>
        <v>0</v>
      </c>
      <c r="Z66" s="59"/>
      <c r="AA66" s="58">
        <f t="shared" ref="AA66:AA67" si="460">Z66*$E66*$F66*$H66*$J66*AA$10</f>
        <v>0</v>
      </c>
      <c r="AB66" s="59">
        <v>45</v>
      </c>
      <c r="AC66" s="58">
        <f t="shared" ref="AC66:AC67" si="461">AB66*$E66*$F66*$H66*$J66*AC$10</f>
        <v>1544746.1400000001</v>
      </c>
      <c r="AD66" s="59"/>
      <c r="AE66" s="59"/>
      <c r="AF66" s="59"/>
      <c r="AG66" s="62">
        <f>SUM(AF66*$E66*$F66*$H66*$K66*$AG$10)</f>
        <v>0</v>
      </c>
      <c r="AH66" s="57">
        <v>30</v>
      </c>
      <c r="AI66" s="58">
        <f t="shared" ref="AI66:AI67" si="462">AH66*$E66*$F66*$H66*$J66*AI$10</f>
        <v>1029830.76</v>
      </c>
      <c r="AJ66" s="57"/>
      <c r="AK66" s="58">
        <f t="shared" ref="AK66:AK67" si="463">AJ66*$E66*$F66*$H66*$J66*AK$10</f>
        <v>0</v>
      </c>
      <c r="AL66" s="57"/>
      <c r="AM66" s="58">
        <f t="shared" ref="AM66:AM67" si="464">AL66*$E66*$F66*$H66*$J66*AM$10</f>
        <v>0</v>
      </c>
      <c r="AN66" s="57"/>
      <c r="AO66" s="58">
        <f t="shared" ref="AO66:AO67" si="465">AN66*$E66*$F66*$H66*$J66*AO$10</f>
        <v>0</v>
      </c>
      <c r="AP66" s="57"/>
      <c r="AQ66" s="58">
        <f t="shared" ref="AQ66:AQ67" si="466">AP66*$E66*$F66*$H66*$J66*AQ$10</f>
        <v>0</v>
      </c>
      <c r="AR66" s="57"/>
      <c r="AS66" s="58">
        <f t="shared" ref="AS66:AS67" si="467">AR66*$E66*$F66*$H66*$J66*AS$10</f>
        <v>0</v>
      </c>
      <c r="AT66" s="57"/>
      <c r="AU66" s="58">
        <f t="shared" ref="AU66:AU67" si="468">AT66*$E66*$F66*$H66*$J66*AU$10</f>
        <v>0</v>
      </c>
      <c r="AV66" s="57"/>
      <c r="AW66" s="58">
        <f t="shared" ref="AW66:AW67" si="469">AV66*$E66*$F66*$H66*$J66*AW$10</f>
        <v>0</v>
      </c>
      <c r="AX66" s="57"/>
      <c r="AY66" s="58">
        <f t="shared" ref="AY66:AY67" si="470">AX66*$E66*$F66*$H66*$J66*AY$10</f>
        <v>0</v>
      </c>
      <c r="AZ66" s="57"/>
      <c r="BA66" s="58">
        <f t="shared" ref="BA66:BA67" si="471">AZ66*$E66*$F66*$H66*$J66*BA$10</f>
        <v>0</v>
      </c>
      <c r="BB66" s="57"/>
      <c r="BC66" s="58">
        <f t="shared" ref="BC66:BC67" si="472">BB66*$E66*$F66*$H66*$J66*BC$10</f>
        <v>0</v>
      </c>
      <c r="BD66" s="57"/>
      <c r="BE66" s="58">
        <f t="shared" ref="BE66:BE67" si="473">BD66*$E66*$F66*$H66*$J66*BE$10</f>
        <v>0</v>
      </c>
      <c r="BF66" s="57"/>
      <c r="BG66" s="58">
        <f t="shared" ref="BG66:BG67" si="474">BF66*$E66*$F66*$H66*$J66*BG$10</f>
        <v>0</v>
      </c>
      <c r="BH66" s="57"/>
      <c r="BI66" s="58">
        <f t="shared" ref="BI66:BI67" si="475">BH66*$E66*$F66*$H66*$J66*BI$10</f>
        <v>0</v>
      </c>
      <c r="BJ66" s="57"/>
      <c r="BK66" s="58">
        <f t="shared" ref="BK66:BK67" si="476">BJ66*$E66*$F66*$H66*$J66*BK$10</f>
        <v>0</v>
      </c>
      <c r="BL66" s="57"/>
      <c r="BM66" s="58">
        <f t="shared" ref="BM66:BM67" si="477">BL66*$E66*$F66*$H66*$J66*BM$10</f>
        <v>0</v>
      </c>
      <c r="BN66" s="57"/>
      <c r="BO66" s="58">
        <f t="shared" ref="BO66:BO67" si="478">BN66*$E66*$F66*$H66*$J66*BO$10</f>
        <v>0</v>
      </c>
      <c r="BP66" s="61"/>
      <c r="BQ66" s="58">
        <f t="shared" ref="BQ66:BQ67" si="479">BP66*$E66*$F66*$H66*$J66*BQ$10</f>
        <v>0</v>
      </c>
      <c r="BR66" s="57"/>
      <c r="BS66" s="58"/>
      <c r="BT66" s="59"/>
      <c r="BU66" s="58"/>
      <c r="BV66" s="57"/>
      <c r="BW66" s="58">
        <f t="shared" ref="BW66:BW67" si="480">BV66*$E66*$F66*$H66*$J66*BW$10</f>
        <v>0</v>
      </c>
      <c r="BX66" s="57"/>
      <c r="BY66" s="58">
        <f t="shared" ref="BY66:BY67" si="481">BX66*$E66*$F66*$H66*$J66*BY$10</f>
        <v>0</v>
      </c>
      <c r="BZ66" s="57"/>
      <c r="CA66" s="58"/>
      <c r="CB66" s="76"/>
      <c r="CC66" s="58"/>
      <c r="CD66" s="59"/>
      <c r="CE66" s="62">
        <f>SUM(CD66*$E66*$F66*$H66*$K66*$CE$10)</f>
        <v>0</v>
      </c>
      <c r="CF66" s="57"/>
      <c r="CG66" s="62">
        <f>SUM(CF66*$E66*$F66*$H66*$K66*$CE$10)</f>
        <v>0</v>
      </c>
      <c r="CH66" s="59"/>
      <c r="CI66" s="62">
        <f>SUM(CH66*$E66*$F66*$H66*$K66*$CE$10)</f>
        <v>0</v>
      </c>
      <c r="CJ66" s="59"/>
      <c r="CK66" s="62">
        <f>SUM(CJ66*$E66*$F66*$H66*$K66*$CE$10)</f>
        <v>0</v>
      </c>
      <c r="CL66" s="59"/>
      <c r="CM66" s="62">
        <f>SUM(CL66*$E66*$F66*$H66*$K66*$CE$10)</f>
        <v>0</v>
      </c>
      <c r="CN66" s="57"/>
      <c r="CO66" s="62">
        <f>SUM(CN66*$E66*$F66*$H66*$K66*$CE$10)</f>
        <v>0</v>
      </c>
      <c r="CP66" s="57"/>
      <c r="CQ66" s="62">
        <f>SUM(CP66*$E66*$F66*$H66*$K66*$CE$10)</f>
        <v>0</v>
      </c>
      <c r="CR66" s="59"/>
      <c r="CS66" s="62"/>
      <c r="CT66" s="57"/>
      <c r="CU66" s="62"/>
      <c r="CV66" s="57"/>
      <c r="CW66" s="62">
        <f>SUM(CV66*$E66*$F66*$H66*$K66*$CE$10)</f>
        <v>0</v>
      </c>
      <c r="CX66" s="57"/>
      <c r="CY66" s="62"/>
      <c r="CZ66" s="57"/>
      <c r="DA66" s="62"/>
      <c r="DB66" s="57"/>
      <c r="DC66" s="62"/>
      <c r="DD66" s="57"/>
      <c r="DE66" s="62">
        <f>SUM(DD66*$E66*$F66*$H66*$K66*$CE$10)</f>
        <v>0</v>
      </c>
      <c r="DF66" s="57"/>
      <c r="DG66" s="62">
        <f>SUM(DF66*$E66*$F66*$H66*$K66*$CE$10)</f>
        <v>0</v>
      </c>
      <c r="DH66" s="57"/>
      <c r="DI66" s="62"/>
      <c r="DJ66" s="57"/>
      <c r="DK66" s="62"/>
      <c r="DL66" s="57"/>
      <c r="DM66" s="62"/>
      <c r="DN66" s="57"/>
      <c r="DO66" s="58">
        <f t="shared" ref="DO66:DO67" si="482">DN66*$E66*$F66*$H66*$J66*DO$10</f>
        <v>0</v>
      </c>
      <c r="DP66" s="57"/>
      <c r="DQ66" s="58">
        <f t="shared" ref="DQ66:DQ67" si="483">DP66*$E66*$F66*$H66*$J66*DQ$10</f>
        <v>0</v>
      </c>
      <c r="DR66" s="57"/>
      <c r="DS66" s="59"/>
      <c r="DT66" s="57"/>
      <c r="DU66" s="59"/>
      <c r="DV66" s="57"/>
      <c r="DW66" s="58">
        <f t="shared" ref="DW66:DW67" si="484">DV66*$E66*$F66*$H66*$J66*DW$10</f>
        <v>0</v>
      </c>
      <c r="DX66" s="57"/>
      <c r="DY66" s="58">
        <f t="shared" ref="DY66:DY67" si="485">DX66*$E66*$F66*$H66*$J66*DY$10</f>
        <v>0</v>
      </c>
      <c r="DZ66" s="57"/>
      <c r="EA66" s="59"/>
      <c r="EB66" s="63"/>
      <c r="EC66" s="63"/>
      <c r="ED66" s="76"/>
      <c r="EE66" s="76"/>
      <c r="EF66" s="76"/>
      <c r="EG66" s="76"/>
      <c r="EH66" s="76"/>
      <c r="EI66" s="76"/>
      <c r="EJ66" s="64">
        <f>SUM(N66,P66,R66,T66,V66,X66,Z66,AB66,AD66,AF66,AH66,AJ66,AL66,AN66,AP66,AR66,AT66,AV66,AX66,AZ66,BB66,BD66,BF66,BH66,BJ66,BL66,BN66,BP66,BR66,BT66,BV66,BX66,BZ66,CB66,CD66,CF66,CH66,CJ66,CL66,CN66,CP66,CR66,CT66,CV66,CX66,CZ66,DB66,DD66,DF66,DH66,DJ66,DL66,DN66,DP66,DR66,DT66,DV66,DX66,DZ66,EB66,ED66,EF66)</f>
        <v>75</v>
      </c>
      <c r="EK66" s="64">
        <f>SUM(O66,Q66,S66,U66,W66,Y66,AA66,AC66,AE66,AG66,AI66,AK66,AM66,AO66,AQ66,AS66,AU66,AW66,AY66,BA66,BC66,BE66,BG66,BI66,BK66,BM66,BO66,BQ66,BS66,BU66,BW66,BY66,CA66,CC66,CE66,CG66,CI66,CK66,CM66,CO66,CQ66,CS66,CU66,CW66,CY66,DA66,DC66,DE66,DG66,DI66,DK66,DM66,DO66,DQ66,DS66,DU66,DW66,DY66,EA66,EC66,EE66,EG66)</f>
        <v>2574576.9000000004</v>
      </c>
    </row>
    <row r="67" spans="1:141" s="116" customFormat="1" ht="30" customHeight="1" x14ac:dyDescent="0.25">
      <c r="A67" s="49"/>
      <c r="B67" s="85">
        <v>43</v>
      </c>
      <c r="C67" s="50" t="s">
        <v>251</v>
      </c>
      <c r="D67" s="133" t="s">
        <v>252</v>
      </c>
      <c r="E67" s="52">
        <v>16026</v>
      </c>
      <c r="F67" s="53">
        <v>3.17</v>
      </c>
      <c r="G67" s="54"/>
      <c r="H67" s="55">
        <v>1</v>
      </c>
      <c r="I67" s="114"/>
      <c r="J67" s="104">
        <v>1.4</v>
      </c>
      <c r="K67" s="104">
        <v>1.68</v>
      </c>
      <c r="L67" s="104">
        <v>2.23</v>
      </c>
      <c r="M67" s="107">
        <v>2.57</v>
      </c>
      <c r="N67" s="57"/>
      <c r="O67" s="58">
        <f t="shared" si="454"/>
        <v>0</v>
      </c>
      <c r="P67" s="108"/>
      <c r="Q67" s="58">
        <f t="shared" si="455"/>
        <v>0</v>
      </c>
      <c r="R67" s="59">
        <v>136</v>
      </c>
      <c r="S67" s="58">
        <f t="shared" si="456"/>
        <v>9672780.7679999992</v>
      </c>
      <c r="T67" s="57"/>
      <c r="U67" s="58">
        <f t="shared" si="457"/>
        <v>0</v>
      </c>
      <c r="V67" s="57"/>
      <c r="W67" s="58">
        <f t="shared" si="458"/>
        <v>0</v>
      </c>
      <c r="X67" s="57"/>
      <c r="Y67" s="58">
        <f t="shared" si="459"/>
        <v>0</v>
      </c>
      <c r="Z67" s="59"/>
      <c r="AA67" s="58">
        <f t="shared" si="460"/>
        <v>0</v>
      </c>
      <c r="AB67" s="59"/>
      <c r="AC67" s="58">
        <f t="shared" si="461"/>
        <v>0</v>
      </c>
      <c r="AD67" s="59"/>
      <c r="AE67" s="59">
        <f>SUM(AD67*$E67*$F67*$H67*$K67*$AE$10)</f>
        <v>0</v>
      </c>
      <c r="AF67" s="59"/>
      <c r="AG67" s="62">
        <f>SUM(AF67*$E67*$F67*$H67*$K67*$AG$10)</f>
        <v>0</v>
      </c>
      <c r="AH67" s="57">
        <v>86</v>
      </c>
      <c r="AI67" s="58">
        <f t="shared" si="462"/>
        <v>6116611.3679999998</v>
      </c>
      <c r="AJ67" s="57"/>
      <c r="AK67" s="58">
        <f t="shared" si="463"/>
        <v>0</v>
      </c>
      <c r="AL67" s="57"/>
      <c r="AM67" s="58">
        <f t="shared" si="464"/>
        <v>0</v>
      </c>
      <c r="AN67" s="57"/>
      <c r="AO67" s="58">
        <f t="shared" si="465"/>
        <v>0</v>
      </c>
      <c r="AP67" s="57"/>
      <c r="AQ67" s="58">
        <f t="shared" si="466"/>
        <v>0</v>
      </c>
      <c r="AR67" s="57"/>
      <c r="AS67" s="58">
        <f t="shared" si="467"/>
        <v>0</v>
      </c>
      <c r="AT67" s="57"/>
      <c r="AU67" s="58">
        <f t="shared" si="468"/>
        <v>0</v>
      </c>
      <c r="AV67" s="57"/>
      <c r="AW67" s="58">
        <f t="shared" si="469"/>
        <v>0</v>
      </c>
      <c r="AX67" s="57"/>
      <c r="AY67" s="58">
        <f t="shared" si="470"/>
        <v>0</v>
      </c>
      <c r="AZ67" s="57"/>
      <c r="BA67" s="58">
        <f t="shared" si="471"/>
        <v>0</v>
      </c>
      <c r="BB67" s="57"/>
      <c r="BC67" s="58">
        <f t="shared" si="472"/>
        <v>0</v>
      </c>
      <c r="BD67" s="57"/>
      <c r="BE67" s="58">
        <f t="shared" si="473"/>
        <v>0</v>
      </c>
      <c r="BF67" s="57"/>
      <c r="BG67" s="58">
        <f t="shared" si="474"/>
        <v>0</v>
      </c>
      <c r="BH67" s="57"/>
      <c r="BI67" s="58">
        <f t="shared" si="475"/>
        <v>0</v>
      </c>
      <c r="BJ67" s="57"/>
      <c r="BK67" s="58">
        <f t="shared" si="476"/>
        <v>0</v>
      </c>
      <c r="BL67" s="57"/>
      <c r="BM67" s="58">
        <f t="shared" si="477"/>
        <v>0</v>
      </c>
      <c r="BN67" s="57"/>
      <c r="BO67" s="58">
        <f t="shared" si="478"/>
        <v>0</v>
      </c>
      <c r="BP67" s="61"/>
      <c r="BQ67" s="58">
        <f t="shared" si="479"/>
        <v>0</v>
      </c>
      <c r="BR67" s="57"/>
      <c r="BS67" s="58"/>
      <c r="BT67" s="59"/>
      <c r="BU67" s="58"/>
      <c r="BV67" s="57"/>
      <c r="BW67" s="58">
        <f t="shared" si="480"/>
        <v>0</v>
      </c>
      <c r="BX67" s="57"/>
      <c r="BY67" s="58">
        <f t="shared" si="481"/>
        <v>0</v>
      </c>
      <c r="BZ67" s="57"/>
      <c r="CA67" s="58"/>
      <c r="CB67" s="76"/>
      <c r="CC67" s="58"/>
      <c r="CD67" s="59"/>
      <c r="CE67" s="62">
        <f>SUM(CD67*$E67*$F67*$H67*$K67*$CE$10)</f>
        <v>0</v>
      </c>
      <c r="CF67" s="57"/>
      <c r="CG67" s="62">
        <f>SUM(CF67*$E67*$F67*$H67*$K67*$CE$10)</f>
        <v>0</v>
      </c>
      <c r="CH67" s="59"/>
      <c r="CI67" s="62">
        <f>SUM(CH67*$E67*$F67*$H67*$K67*$CE$10)</f>
        <v>0</v>
      </c>
      <c r="CJ67" s="59"/>
      <c r="CK67" s="62">
        <f>SUM(CJ67*$E67*$F67*$H67*$K67*$CE$10)</f>
        <v>0</v>
      </c>
      <c r="CL67" s="59"/>
      <c r="CM67" s="62">
        <f>SUM(CL67*$E67*$F67*$H67*$K67*$CE$10)</f>
        <v>0</v>
      </c>
      <c r="CN67" s="57"/>
      <c r="CO67" s="62">
        <f>SUM(CN67*$E67*$F67*$H67*$K67*$CE$10)</f>
        <v>0</v>
      </c>
      <c r="CP67" s="57"/>
      <c r="CQ67" s="62">
        <f>SUM(CP67*$E67*$F67*$H67*$K67*$CE$10)</f>
        <v>0</v>
      </c>
      <c r="CR67" s="59"/>
      <c r="CS67" s="62"/>
      <c r="CT67" s="57"/>
      <c r="CU67" s="62"/>
      <c r="CV67" s="57"/>
      <c r="CW67" s="62">
        <f>SUM(CV67*$E67*$F67*$H67*$K67*$CE$10)</f>
        <v>0</v>
      </c>
      <c r="CX67" s="57"/>
      <c r="CY67" s="62"/>
      <c r="CZ67" s="57"/>
      <c r="DA67" s="62"/>
      <c r="DB67" s="57"/>
      <c r="DC67" s="62"/>
      <c r="DD67" s="57"/>
      <c r="DE67" s="62">
        <f>SUM(DD67*$E67*$F67*$H67*$K67*$CE$10)</f>
        <v>0</v>
      </c>
      <c r="DF67" s="57"/>
      <c r="DG67" s="62">
        <f>SUM(DF67*$E67*$F67*$H67*$K67*$CE$10)</f>
        <v>0</v>
      </c>
      <c r="DH67" s="57"/>
      <c r="DI67" s="62"/>
      <c r="DJ67" s="57"/>
      <c r="DK67" s="62"/>
      <c r="DL67" s="57"/>
      <c r="DM67" s="62"/>
      <c r="DN67" s="76"/>
      <c r="DO67" s="58">
        <f t="shared" si="482"/>
        <v>0</v>
      </c>
      <c r="DP67" s="57"/>
      <c r="DQ67" s="58">
        <f t="shared" si="483"/>
        <v>0</v>
      </c>
      <c r="DR67" s="57"/>
      <c r="DS67" s="59"/>
      <c r="DT67" s="57"/>
      <c r="DU67" s="59"/>
      <c r="DV67" s="57"/>
      <c r="DW67" s="58">
        <f t="shared" si="484"/>
        <v>0</v>
      </c>
      <c r="DX67" s="57"/>
      <c r="DY67" s="58">
        <f t="shared" si="485"/>
        <v>0</v>
      </c>
      <c r="DZ67" s="57"/>
      <c r="EA67" s="59"/>
      <c r="EB67" s="63"/>
      <c r="EC67" s="63"/>
      <c r="ED67" s="76"/>
      <c r="EE67" s="76"/>
      <c r="EF67" s="76"/>
      <c r="EG67" s="76"/>
      <c r="EH67" s="76"/>
      <c r="EI67" s="76"/>
      <c r="EJ67" s="64">
        <f>SUM(N67,P67,R67,T67,V67,X67,Z67,AB67,AD67,AF67,AH67,AJ67,AL67,AN67,AP67,AR67,AT67,AV67,AX67,AZ67,BB67,BD67,BF67,BH67,BJ67,BL67,BN67,BP67,BR67,BT67,BV67,BX67,BZ67,CB67,CD67,CF67,CH67,CJ67,CL67,CN67,CP67,CR67,CT67,CV67,CX67,CZ67,DB67,DD67,DF67,DH67,DJ67,DL67,DN67,DP67,DR67,DT67,DV67,DX67,DZ67,EB67,ED67,EF67)</f>
        <v>222</v>
      </c>
      <c r="EK67" s="64">
        <f>SUM(O67,Q67,S67,U67,W67,Y67,AA67,AC67,AE67,AG67,AI67,AK67,AM67,AO67,AQ67,AS67,AU67,AW67,AY67,BA67,BC67,BE67,BG67,BI67,BK67,BM67,BO67,BQ67,BS67,BU67,BW67,BY67,CA67,CC67,CE67,CG67,CI67,CK67,CM67,CO67,CQ67,CS67,CU67,CW67,CY67,DA67,DC67,DE67,DG67,DI67,DK67,DM67,DO67,DQ67,DS67,DU67,DW67,DY67,EA67,EC67,EE67,EG67)</f>
        <v>15789392.136</v>
      </c>
    </row>
    <row r="68" spans="1:141" s="102" customFormat="1" ht="15" customHeight="1" x14ac:dyDescent="0.25">
      <c r="A68" s="119">
        <v>15</v>
      </c>
      <c r="B68" s="119"/>
      <c r="C68" s="40" t="s">
        <v>253</v>
      </c>
      <c r="D68" s="134" t="s">
        <v>254</v>
      </c>
      <c r="E68" s="52">
        <v>16026</v>
      </c>
      <c r="F68" s="110"/>
      <c r="G68" s="54"/>
      <c r="H68" s="44"/>
      <c r="I68" s="99"/>
      <c r="J68" s="120">
        <v>1.4</v>
      </c>
      <c r="K68" s="120">
        <v>1.68</v>
      </c>
      <c r="L68" s="120">
        <v>2.23</v>
      </c>
      <c r="M68" s="101">
        <v>2.57</v>
      </c>
      <c r="N68" s="84">
        <f t="shared" ref="N68:BY68" si="486">SUM(N69:N71)</f>
        <v>5</v>
      </c>
      <c r="O68" s="84">
        <f t="shared" si="486"/>
        <v>109938.35999999999</v>
      </c>
      <c r="P68" s="84">
        <f t="shared" si="486"/>
        <v>0</v>
      </c>
      <c r="Q68" s="84">
        <f t="shared" si="486"/>
        <v>0</v>
      </c>
      <c r="R68" s="84">
        <f t="shared" si="486"/>
        <v>0</v>
      </c>
      <c r="S68" s="84">
        <f t="shared" si="486"/>
        <v>0</v>
      </c>
      <c r="T68" s="84">
        <f t="shared" si="486"/>
        <v>0</v>
      </c>
      <c r="U68" s="84">
        <f t="shared" si="486"/>
        <v>0</v>
      </c>
      <c r="V68" s="84">
        <f t="shared" si="486"/>
        <v>0</v>
      </c>
      <c r="W68" s="84">
        <f t="shared" si="486"/>
        <v>0</v>
      </c>
      <c r="X68" s="84">
        <f t="shared" si="486"/>
        <v>0</v>
      </c>
      <c r="Y68" s="84">
        <f t="shared" si="486"/>
        <v>0</v>
      </c>
      <c r="Z68" s="84">
        <f t="shared" si="486"/>
        <v>90</v>
      </c>
      <c r="AA68" s="84">
        <f t="shared" si="486"/>
        <v>1978890.4799999997</v>
      </c>
      <c r="AB68" s="84">
        <f t="shared" si="486"/>
        <v>240</v>
      </c>
      <c r="AC68" s="84">
        <f t="shared" si="486"/>
        <v>5277041.2799999993</v>
      </c>
      <c r="AD68" s="84">
        <f t="shared" si="486"/>
        <v>0</v>
      </c>
      <c r="AE68" s="84">
        <f t="shared" si="486"/>
        <v>0</v>
      </c>
      <c r="AF68" s="84">
        <f t="shared" si="486"/>
        <v>70</v>
      </c>
      <c r="AG68" s="84">
        <f t="shared" si="486"/>
        <v>1846964.4480000001</v>
      </c>
      <c r="AH68" s="84">
        <f t="shared" si="486"/>
        <v>221</v>
      </c>
      <c r="AI68" s="84">
        <f t="shared" si="486"/>
        <v>5723076.9119999995</v>
      </c>
      <c r="AJ68" s="84">
        <f t="shared" si="486"/>
        <v>0</v>
      </c>
      <c r="AK68" s="84">
        <f t="shared" si="486"/>
        <v>0</v>
      </c>
      <c r="AL68" s="84">
        <f t="shared" si="486"/>
        <v>1040</v>
      </c>
      <c r="AM68" s="84">
        <f t="shared" si="486"/>
        <v>26167573.319999997</v>
      </c>
      <c r="AN68" s="84">
        <f t="shared" si="486"/>
        <v>0</v>
      </c>
      <c r="AO68" s="84">
        <f t="shared" si="486"/>
        <v>0</v>
      </c>
      <c r="AP68" s="84">
        <f t="shared" si="486"/>
        <v>45</v>
      </c>
      <c r="AQ68" s="84">
        <f t="shared" si="486"/>
        <v>1437275.784</v>
      </c>
      <c r="AR68" s="84">
        <f t="shared" si="486"/>
        <v>100</v>
      </c>
      <c r="AS68" s="84">
        <f t="shared" si="486"/>
        <v>2198767.1999999997</v>
      </c>
      <c r="AT68" s="84">
        <f t="shared" si="486"/>
        <v>24</v>
      </c>
      <c r="AU68" s="84">
        <f t="shared" si="486"/>
        <v>527704.12800000003</v>
      </c>
      <c r="AV68" s="84">
        <f t="shared" si="486"/>
        <v>72</v>
      </c>
      <c r="AW68" s="84">
        <f t="shared" si="486"/>
        <v>1583112.3840000001</v>
      </c>
      <c r="AX68" s="84">
        <f t="shared" si="486"/>
        <v>0</v>
      </c>
      <c r="AY68" s="84">
        <f t="shared" si="486"/>
        <v>0</v>
      </c>
      <c r="AZ68" s="84">
        <f t="shared" si="486"/>
        <v>189</v>
      </c>
      <c r="BA68" s="84">
        <f t="shared" si="486"/>
        <v>5935998.3479999993</v>
      </c>
      <c r="BB68" s="84">
        <f t="shared" si="486"/>
        <v>0</v>
      </c>
      <c r="BC68" s="84">
        <f t="shared" si="486"/>
        <v>0</v>
      </c>
      <c r="BD68" s="84">
        <f t="shared" si="486"/>
        <v>180</v>
      </c>
      <c r="BE68" s="84">
        <f t="shared" si="486"/>
        <v>3957780.9599999995</v>
      </c>
      <c r="BF68" s="84">
        <f t="shared" si="486"/>
        <v>0</v>
      </c>
      <c r="BG68" s="84">
        <f t="shared" si="486"/>
        <v>0</v>
      </c>
      <c r="BH68" s="84">
        <f t="shared" si="486"/>
        <v>687</v>
      </c>
      <c r="BI68" s="84">
        <f t="shared" si="486"/>
        <v>15105530.663999999</v>
      </c>
      <c r="BJ68" s="84">
        <f t="shared" si="486"/>
        <v>45</v>
      </c>
      <c r="BK68" s="84">
        <f t="shared" si="486"/>
        <v>1766866.5</v>
      </c>
      <c r="BL68" s="84">
        <f t="shared" si="486"/>
        <v>44</v>
      </c>
      <c r="BM68" s="84">
        <f t="shared" si="486"/>
        <v>967457.56799999997</v>
      </c>
      <c r="BN68" s="84">
        <f t="shared" si="486"/>
        <v>60</v>
      </c>
      <c r="BO68" s="84">
        <f t="shared" si="486"/>
        <v>1319260.3199999998</v>
      </c>
      <c r="BP68" s="84">
        <f t="shared" si="486"/>
        <v>35</v>
      </c>
      <c r="BQ68" s="84">
        <f t="shared" si="486"/>
        <v>769568.52</v>
      </c>
      <c r="BR68" s="84">
        <f t="shared" si="486"/>
        <v>31</v>
      </c>
      <c r="BS68" s="84"/>
      <c r="BT68" s="84">
        <f t="shared" si="486"/>
        <v>10</v>
      </c>
      <c r="BU68" s="84"/>
      <c r="BV68" s="84">
        <f t="shared" si="486"/>
        <v>0</v>
      </c>
      <c r="BW68" s="84">
        <f t="shared" si="486"/>
        <v>0</v>
      </c>
      <c r="BX68" s="84">
        <f t="shared" si="486"/>
        <v>5</v>
      </c>
      <c r="BY68" s="84">
        <f t="shared" si="486"/>
        <v>109938.35999999999</v>
      </c>
      <c r="BZ68" s="84">
        <f t="shared" ref="BZ68:EJ68" si="487">SUM(BZ69:BZ71)</f>
        <v>33</v>
      </c>
      <c r="CA68" s="84"/>
      <c r="CB68" s="84">
        <f t="shared" si="487"/>
        <v>240</v>
      </c>
      <c r="CC68" s="84"/>
      <c r="CD68" s="84">
        <f t="shared" si="487"/>
        <v>1510</v>
      </c>
      <c r="CE68" s="84">
        <f t="shared" si="487"/>
        <v>40048974</v>
      </c>
      <c r="CF68" s="84">
        <f t="shared" si="487"/>
        <v>150</v>
      </c>
      <c r="CG68" s="84">
        <f t="shared" si="487"/>
        <v>4289480.6975999996</v>
      </c>
      <c r="CH68" s="84">
        <f t="shared" si="487"/>
        <v>200</v>
      </c>
      <c r="CI68" s="84">
        <f t="shared" si="487"/>
        <v>5277041.28</v>
      </c>
      <c r="CJ68" s="84">
        <f t="shared" si="487"/>
        <v>386</v>
      </c>
      <c r="CK68" s="84">
        <f>SUM(CK69:CK71)</f>
        <v>16090129.641599998</v>
      </c>
      <c r="CL68" s="84">
        <f t="shared" si="487"/>
        <v>0</v>
      </c>
      <c r="CM68" s="84">
        <f t="shared" si="487"/>
        <v>0</v>
      </c>
      <c r="CN68" s="84">
        <f t="shared" si="487"/>
        <v>20</v>
      </c>
      <c r="CO68" s="84">
        <f t="shared" si="487"/>
        <v>527704.12799999991</v>
      </c>
      <c r="CP68" s="84">
        <f t="shared" si="487"/>
        <v>50</v>
      </c>
      <c r="CQ68" s="84">
        <f t="shared" si="487"/>
        <v>1319260.32</v>
      </c>
      <c r="CR68" s="84">
        <f t="shared" si="487"/>
        <v>125</v>
      </c>
      <c r="CS68" s="84"/>
      <c r="CT68" s="84">
        <f t="shared" si="487"/>
        <v>0</v>
      </c>
      <c r="CU68" s="84"/>
      <c r="CV68" s="84">
        <f t="shared" si="487"/>
        <v>18</v>
      </c>
      <c r="CW68" s="84">
        <f t="shared" si="487"/>
        <v>474933.71519999998</v>
      </c>
      <c r="CX68" s="84">
        <f t="shared" si="487"/>
        <v>26</v>
      </c>
      <c r="CY68" s="84"/>
      <c r="CZ68" s="84">
        <f t="shared" si="487"/>
        <v>115</v>
      </c>
      <c r="DA68" s="84"/>
      <c r="DB68" s="84">
        <f t="shared" si="487"/>
        <v>15</v>
      </c>
      <c r="DC68" s="84"/>
      <c r="DD68" s="84">
        <f t="shared" si="487"/>
        <v>0</v>
      </c>
      <c r="DE68" s="84">
        <f t="shared" si="487"/>
        <v>0</v>
      </c>
      <c r="DF68" s="84">
        <f t="shared" si="487"/>
        <v>5</v>
      </c>
      <c r="DG68" s="84">
        <f t="shared" si="487"/>
        <v>131926.03199999998</v>
      </c>
      <c r="DH68" s="84">
        <f t="shared" si="487"/>
        <v>0</v>
      </c>
      <c r="DI68" s="84"/>
      <c r="DJ68" s="84">
        <f t="shared" si="487"/>
        <v>0</v>
      </c>
      <c r="DK68" s="84"/>
      <c r="DL68" s="84">
        <f t="shared" si="487"/>
        <v>60</v>
      </c>
      <c r="DM68" s="84"/>
      <c r="DN68" s="84">
        <f t="shared" si="487"/>
        <v>0</v>
      </c>
      <c r="DO68" s="84">
        <f t="shared" si="487"/>
        <v>0</v>
      </c>
      <c r="DP68" s="84">
        <f t="shared" si="487"/>
        <v>3</v>
      </c>
      <c r="DQ68" s="84">
        <f t="shared" si="487"/>
        <v>65963.016000000003</v>
      </c>
      <c r="DR68" s="84">
        <f t="shared" si="487"/>
        <v>0</v>
      </c>
      <c r="DS68" s="84">
        <f t="shared" si="487"/>
        <v>0</v>
      </c>
      <c r="DT68" s="84">
        <f t="shared" si="487"/>
        <v>0</v>
      </c>
      <c r="DU68" s="84">
        <f t="shared" si="487"/>
        <v>0</v>
      </c>
      <c r="DV68" s="84">
        <f t="shared" si="487"/>
        <v>0</v>
      </c>
      <c r="DW68" s="84">
        <f t="shared" si="487"/>
        <v>0</v>
      </c>
      <c r="DX68" s="84">
        <f t="shared" si="487"/>
        <v>0</v>
      </c>
      <c r="DY68" s="84">
        <f t="shared" si="487"/>
        <v>0</v>
      </c>
      <c r="DZ68" s="84">
        <f t="shared" si="487"/>
        <v>0</v>
      </c>
      <c r="EA68" s="84">
        <f t="shared" si="487"/>
        <v>0</v>
      </c>
      <c r="EB68" s="84">
        <f t="shared" si="487"/>
        <v>0</v>
      </c>
      <c r="EC68" s="84">
        <f t="shared" si="487"/>
        <v>0</v>
      </c>
      <c r="ED68" s="84">
        <f t="shared" si="487"/>
        <v>300</v>
      </c>
      <c r="EE68" s="84">
        <f t="shared" si="487"/>
        <v>16894609.199999999</v>
      </c>
      <c r="EF68" s="84">
        <f t="shared" si="487"/>
        <v>0</v>
      </c>
      <c r="EG68" s="84">
        <f t="shared" si="487"/>
        <v>0</v>
      </c>
      <c r="EH68" s="84"/>
      <c r="EI68" s="84"/>
      <c r="EJ68" s="84">
        <f t="shared" si="487"/>
        <v>6449</v>
      </c>
      <c r="EK68" s="84">
        <f>SUM(EK69:EK71)</f>
        <v>161902767.56639999</v>
      </c>
    </row>
    <row r="69" spans="1:141" s="2" customFormat="1" ht="32.25" customHeight="1" x14ac:dyDescent="0.25">
      <c r="A69" s="49"/>
      <c r="B69" s="85">
        <v>44</v>
      </c>
      <c r="C69" s="50" t="s">
        <v>255</v>
      </c>
      <c r="D69" s="135" t="s">
        <v>256</v>
      </c>
      <c r="E69" s="52">
        <v>16026</v>
      </c>
      <c r="F69" s="53">
        <v>0.98</v>
      </c>
      <c r="G69" s="54"/>
      <c r="H69" s="55">
        <v>1</v>
      </c>
      <c r="I69" s="114"/>
      <c r="J69" s="104">
        <v>1.4</v>
      </c>
      <c r="K69" s="104">
        <v>1.68</v>
      </c>
      <c r="L69" s="104">
        <v>2.23</v>
      </c>
      <c r="M69" s="107">
        <v>2.57</v>
      </c>
      <c r="N69" s="57">
        <v>5</v>
      </c>
      <c r="O69" s="58">
        <f t="shared" ref="O69:O71" si="488">N69*$E69*$F69*$H69*$J69*O$10</f>
        <v>109938.35999999999</v>
      </c>
      <c r="P69" s="108"/>
      <c r="Q69" s="58">
        <f t="shared" ref="Q69:Q71" si="489">P69*$E69*$F69*$H69*$J69*Q$10</f>
        <v>0</v>
      </c>
      <c r="R69" s="59"/>
      <c r="S69" s="58">
        <f t="shared" ref="S69:S71" si="490">R69*$E69*$F69*$H69*$J69*S$10</f>
        <v>0</v>
      </c>
      <c r="T69" s="57"/>
      <c r="U69" s="58">
        <f t="shared" ref="U69:U71" si="491">T69*$E69*$F69*$H69*$J69*U$10</f>
        <v>0</v>
      </c>
      <c r="V69" s="57"/>
      <c r="W69" s="58">
        <f t="shared" ref="W69:W71" si="492">V69*$E69*$F69*$H69*$J69*W$10</f>
        <v>0</v>
      </c>
      <c r="X69" s="57"/>
      <c r="Y69" s="58">
        <f t="shared" ref="Y69:Y71" si="493">X69*$E69*$F69*$H69*$J69*Y$10</f>
        <v>0</v>
      </c>
      <c r="Z69" s="59">
        <v>90</v>
      </c>
      <c r="AA69" s="58">
        <f t="shared" ref="AA69:AA71" si="494">Z69*$E69*$F69*$H69*$J69*AA$10</f>
        <v>1978890.4799999997</v>
      </c>
      <c r="AB69" s="59">
        <v>240</v>
      </c>
      <c r="AC69" s="58">
        <f t="shared" ref="AC69:AC71" si="495">AB69*$E69*$F69*$H69*$J69*AC$10</f>
        <v>5277041.2799999993</v>
      </c>
      <c r="AD69" s="59"/>
      <c r="AE69" s="59"/>
      <c r="AF69" s="59">
        <v>70</v>
      </c>
      <c r="AG69" s="62">
        <f>SUM(AF69*$E69*$F69*$H69*$K69*$AG$10)</f>
        <v>1846964.4480000001</v>
      </c>
      <c r="AH69" s="57">
        <v>171</v>
      </c>
      <c r="AI69" s="58">
        <f t="shared" ref="AI69:AI71" si="496">AH69*$E69*$F69*$H69*$J69*AI$10</f>
        <v>3759891.912</v>
      </c>
      <c r="AJ69" s="57"/>
      <c r="AK69" s="58">
        <f t="shared" ref="AK69:AK71" si="497">AJ69*$E69*$F69*$H69*$J69*AK$10</f>
        <v>0</v>
      </c>
      <c r="AL69" s="57">
        <v>960</v>
      </c>
      <c r="AM69" s="58">
        <f t="shared" ref="AM69:AM71" si="498">AL69*$E69*$F69*$H69*$J69*AM$10</f>
        <v>21108165.119999997</v>
      </c>
      <c r="AN69" s="57"/>
      <c r="AO69" s="58">
        <f t="shared" ref="AO69:AO71" si="499">AN69*$E69*$F69*$H69*$J69*AO$10</f>
        <v>0</v>
      </c>
      <c r="AP69" s="57">
        <v>25</v>
      </c>
      <c r="AQ69" s="58">
        <f t="shared" ref="AQ69:AQ71" si="500">AP69*$E69*$F69*$H69*$J69*AQ$10</f>
        <v>549691.79999999993</v>
      </c>
      <c r="AR69" s="57">
        <v>100</v>
      </c>
      <c r="AS69" s="58">
        <f t="shared" ref="AS69:AS71" si="501">AR69*$E69*$F69*$H69*$J69*AS$10</f>
        <v>2198767.1999999997</v>
      </c>
      <c r="AT69" s="57">
        <v>24</v>
      </c>
      <c r="AU69" s="58">
        <f t="shared" ref="AU69:AU71" si="502">AT69*$E69*$F69*$H69*$J69*AU$10</f>
        <v>527704.12800000003</v>
      </c>
      <c r="AV69" s="57">
        <v>72</v>
      </c>
      <c r="AW69" s="58">
        <f t="shared" ref="AW69:AW71" si="503">AV69*$E69*$F69*$H69*$J69*AW$10</f>
        <v>1583112.3840000001</v>
      </c>
      <c r="AX69" s="57"/>
      <c r="AY69" s="58">
        <f t="shared" ref="AY69:AY71" si="504">AX69*$E69*$F69*$H69*$J69*AY$10</f>
        <v>0</v>
      </c>
      <c r="AZ69" s="57">
        <v>120</v>
      </c>
      <c r="BA69" s="58">
        <f t="shared" ref="BA69:BA71" si="505">AZ69*$E69*$F69*$H69*$J69*BA$10</f>
        <v>2638520.6399999997</v>
      </c>
      <c r="BB69" s="57"/>
      <c r="BC69" s="58">
        <f t="shared" ref="BC69:BC71" si="506">BB69*$E69*$F69*$H69*$J69*BC$10</f>
        <v>0</v>
      </c>
      <c r="BD69" s="57">
        <v>180</v>
      </c>
      <c r="BE69" s="58">
        <f t="shared" ref="BE69:BE71" si="507">BD69*$E69*$F69*$H69*$J69*BE$10</f>
        <v>3957780.9599999995</v>
      </c>
      <c r="BF69" s="57"/>
      <c r="BG69" s="58">
        <f t="shared" ref="BG69:BG71" si="508">BF69*$E69*$F69*$H69*$J69*BG$10</f>
        <v>0</v>
      </c>
      <c r="BH69" s="57">
        <v>687</v>
      </c>
      <c r="BI69" s="58">
        <f t="shared" ref="BI69:BI71" si="509">BH69*$E69*$F69*$H69*$J69*BI$10</f>
        <v>15105530.663999999</v>
      </c>
      <c r="BJ69" s="57"/>
      <c r="BK69" s="58">
        <f t="shared" ref="BK69:BK71" si="510">BJ69*$E69*$F69*$H69*$J69*BK$10</f>
        <v>0</v>
      </c>
      <c r="BL69" s="57">
        <v>44</v>
      </c>
      <c r="BM69" s="58">
        <f t="shared" ref="BM69:BM71" si="511">BL69*$E69*$F69*$H69*$J69*BM$10</f>
        <v>967457.56799999997</v>
      </c>
      <c r="BN69" s="57">
        <v>60</v>
      </c>
      <c r="BO69" s="58">
        <f t="shared" ref="BO69:BO71" si="512">BN69*$E69*$F69*$H69*$J69*BO$10</f>
        <v>1319260.3199999998</v>
      </c>
      <c r="BP69" s="61">
        <v>35</v>
      </c>
      <c r="BQ69" s="58">
        <f t="shared" ref="BQ69:BQ71" si="513">BP69*$E69*$F69*$H69*$J69*BQ$10</f>
        <v>769568.52</v>
      </c>
      <c r="BR69" s="57">
        <v>31</v>
      </c>
      <c r="BS69" s="58"/>
      <c r="BT69" s="59">
        <v>10</v>
      </c>
      <c r="BU69" s="58"/>
      <c r="BV69" s="57"/>
      <c r="BW69" s="58">
        <f t="shared" ref="BW69:BW71" si="514">BV69*$E69*$F69*$H69*$J69*BW$10</f>
        <v>0</v>
      </c>
      <c r="BX69" s="57">
        <v>5</v>
      </c>
      <c r="BY69" s="58">
        <f t="shared" ref="BY69:BY71" si="515">BX69*$E69*$F69*$H69*$J69*BY$10</f>
        <v>109938.35999999999</v>
      </c>
      <c r="BZ69" s="57">
        <v>33</v>
      </c>
      <c r="CA69" s="58"/>
      <c r="CB69" s="57">
        <v>240</v>
      </c>
      <c r="CC69" s="58"/>
      <c r="CD69" s="59">
        <v>1500</v>
      </c>
      <c r="CE69" s="62">
        <f>SUM(CD69*$E69*$F69*$H69*$K69*$CE$10)</f>
        <v>39577809.600000001</v>
      </c>
      <c r="CF69" s="57">
        <v>134</v>
      </c>
      <c r="CG69" s="62">
        <f>SUM(CF69*$E69*$F69*$H69*$K69*$CE$10)</f>
        <v>3535617.6575999996</v>
      </c>
      <c r="CH69" s="59">
        <v>200</v>
      </c>
      <c r="CI69" s="62">
        <f>SUM(CH69*$E69*$F69*$H69*$K69*$CE$10)</f>
        <v>5277041.28</v>
      </c>
      <c r="CJ69" s="59">
        <v>264</v>
      </c>
      <c r="CK69" s="62">
        <f>SUM(CJ69*$E69*$F69*$H69*$K69*$CE$10)</f>
        <v>6965694.489599999</v>
      </c>
      <c r="CL69" s="59"/>
      <c r="CM69" s="62">
        <f>SUM(CL69*$E69*$F69*$H69*$K69*$CE$10)</f>
        <v>0</v>
      </c>
      <c r="CN69" s="57">
        <v>20</v>
      </c>
      <c r="CO69" s="62">
        <f>SUM(CN69*$E69*$F69*$H69*$K69*$CE$10)</f>
        <v>527704.12799999991</v>
      </c>
      <c r="CP69" s="57">
        <v>50</v>
      </c>
      <c r="CQ69" s="62">
        <f>SUM(CP69*$E69*$F69*$H69*$K69*$CE$10)</f>
        <v>1319260.32</v>
      </c>
      <c r="CR69" s="59">
        <v>125</v>
      </c>
      <c r="CS69" s="62"/>
      <c r="CT69" s="57"/>
      <c r="CU69" s="62"/>
      <c r="CV69" s="57">
        <v>18</v>
      </c>
      <c r="CW69" s="62">
        <f>SUM(CV69*$E69*$F69*$H69*$K69*$CE$10)</f>
        <v>474933.71519999998</v>
      </c>
      <c r="CX69" s="57">
        <v>26</v>
      </c>
      <c r="CY69" s="62"/>
      <c r="CZ69" s="57">
        <v>115</v>
      </c>
      <c r="DA69" s="62"/>
      <c r="DB69" s="57">
        <v>15</v>
      </c>
      <c r="DC69" s="62"/>
      <c r="DD69" s="57"/>
      <c r="DE69" s="62">
        <f>SUM(DD69*$E69*$F69*$H69*$K69*$CE$10)</f>
        <v>0</v>
      </c>
      <c r="DF69" s="57">
        <v>5</v>
      </c>
      <c r="DG69" s="62">
        <f>SUM(DF69*$E69*$F69*$H69*$K69*$CE$10)</f>
        <v>131926.03199999998</v>
      </c>
      <c r="DH69" s="57"/>
      <c r="DI69" s="62"/>
      <c r="DJ69" s="57"/>
      <c r="DK69" s="62"/>
      <c r="DL69" s="57">
        <v>60</v>
      </c>
      <c r="DM69" s="62"/>
      <c r="DN69" s="57"/>
      <c r="DO69" s="58">
        <f t="shared" ref="DO69:DO71" si="516">DN69*$E69*$F69*$H69*$J69*DO$10</f>
        <v>0</v>
      </c>
      <c r="DP69" s="57">
        <v>3</v>
      </c>
      <c r="DQ69" s="58">
        <f t="shared" ref="DQ69:DQ71" si="517">DP69*$E69*$F69*$H69*$J69*DQ$10</f>
        <v>65963.016000000003</v>
      </c>
      <c r="DR69" s="57"/>
      <c r="DS69" s="59"/>
      <c r="DT69" s="57"/>
      <c r="DU69" s="59"/>
      <c r="DV69" s="57"/>
      <c r="DW69" s="58">
        <f t="shared" ref="DW69:DW71" si="518">DV69*$E69*$F69*$H69*$J69*DW$10</f>
        <v>0</v>
      </c>
      <c r="DX69" s="57"/>
      <c r="DY69" s="58">
        <f t="shared" ref="DY69:DY71" si="519">DX69*$E69*$F69*$H69*$J69*DY$10</f>
        <v>0</v>
      </c>
      <c r="DZ69" s="57"/>
      <c r="EA69" s="59"/>
      <c r="EB69" s="63"/>
      <c r="EC69" s="63"/>
      <c r="ED69" s="57"/>
      <c r="EE69" s="57"/>
      <c r="EF69" s="57"/>
      <c r="EG69" s="57"/>
      <c r="EH69" s="57"/>
      <c r="EI69" s="57"/>
      <c r="EJ69" s="64">
        <f t="shared" ref="EJ69:EK71" si="520">SUM(N69,P69,R69,T69,V69,X69,Z69,AB69,AD69,AF69,AH69,AJ69,AL69,AN69,AP69,AR69,AT69,AV69,AX69,AZ69,BB69,BD69,BF69,BH69,BJ69,BL69,BN69,BP69,BR69,BT69,BV69,BX69,BZ69,CB69,CD69,CF69,CH69,CJ69,CL69,CN69,CP69,CR69,CT69,CV69,CX69,CZ69,DB69,DD69,DF69,DH69,DJ69,DL69,DN69,DP69,DR69,DT69,DV69,DX69,DZ69,EB69,ED69,EF69)</f>
        <v>5737</v>
      </c>
      <c r="EK69" s="64">
        <f t="shared" si="520"/>
        <v>121684174.38240001</v>
      </c>
    </row>
    <row r="70" spans="1:141" s="116" customFormat="1" ht="35.25" customHeight="1" x14ac:dyDescent="0.25">
      <c r="A70" s="49"/>
      <c r="B70" s="85">
        <v>45</v>
      </c>
      <c r="C70" s="50" t="s">
        <v>257</v>
      </c>
      <c r="D70" s="113" t="s">
        <v>258</v>
      </c>
      <c r="E70" s="52">
        <v>16026</v>
      </c>
      <c r="F70" s="53">
        <v>1.75</v>
      </c>
      <c r="G70" s="54"/>
      <c r="H70" s="55">
        <v>1</v>
      </c>
      <c r="I70" s="136"/>
      <c r="J70" s="117">
        <v>1.4</v>
      </c>
      <c r="K70" s="117">
        <v>1.68</v>
      </c>
      <c r="L70" s="117">
        <v>2.23</v>
      </c>
      <c r="M70" s="118">
        <v>2.57</v>
      </c>
      <c r="N70" s="57"/>
      <c r="O70" s="58">
        <f t="shared" si="488"/>
        <v>0</v>
      </c>
      <c r="P70" s="137"/>
      <c r="Q70" s="58">
        <f t="shared" si="489"/>
        <v>0</v>
      </c>
      <c r="R70" s="59"/>
      <c r="S70" s="58">
        <f t="shared" si="490"/>
        <v>0</v>
      </c>
      <c r="T70" s="57"/>
      <c r="U70" s="58">
        <f t="shared" si="491"/>
        <v>0</v>
      </c>
      <c r="V70" s="57"/>
      <c r="W70" s="58">
        <f t="shared" si="492"/>
        <v>0</v>
      </c>
      <c r="X70" s="57"/>
      <c r="Y70" s="58">
        <f t="shared" si="493"/>
        <v>0</v>
      </c>
      <c r="Z70" s="59"/>
      <c r="AA70" s="58">
        <f t="shared" si="494"/>
        <v>0</v>
      </c>
      <c r="AB70" s="59"/>
      <c r="AC70" s="58">
        <f t="shared" si="495"/>
        <v>0</v>
      </c>
      <c r="AD70" s="59"/>
      <c r="AE70" s="59"/>
      <c r="AF70" s="59"/>
      <c r="AG70" s="62">
        <f>SUM(AF70*$E70*$F70*$H70*$K70*$AG$10)</f>
        <v>0</v>
      </c>
      <c r="AH70" s="57">
        <v>50</v>
      </c>
      <c r="AI70" s="58">
        <f t="shared" si="496"/>
        <v>1963184.9999999998</v>
      </c>
      <c r="AJ70" s="57"/>
      <c r="AK70" s="58">
        <f t="shared" si="497"/>
        <v>0</v>
      </c>
      <c r="AL70" s="57">
        <v>5</v>
      </c>
      <c r="AM70" s="58">
        <f t="shared" si="498"/>
        <v>196318.5</v>
      </c>
      <c r="AN70" s="57"/>
      <c r="AO70" s="58">
        <f t="shared" si="499"/>
        <v>0</v>
      </c>
      <c r="AP70" s="57">
        <v>16</v>
      </c>
      <c r="AQ70" s="58">
        <f t="shared" si="500"/>
        <v>628219.19999999995</v>
      </c>
      <c r="AR70" s="57"/>
      <c r="AS70" s="58">
        <f t="shared" si="501"/>
        <v>0</v>
      </c>
      <c r="AT70" s="57"/>
      <c r="AU70" s="58">
        <f t="shared" si="502"/>
        <v>0</v>
      </c>
      <c r="AV70" s="57"/>
      <c r="AW70" s="58">
        <f t="shared" si="503"/>
        <v>0</v>
      </c>
      <c r="AX70" s="57"/>
      <c r="AY70" s="58">
        <f t="shared" si="504"/>
        <v>0</v>
      </c>
      <c r="AZ70" s="57">
        <v>46</v>
      </c>
      <c r="BA70" s="58">
        <f t="shared" si="505"/>
        <v>1806130.2</v>
      </c>
      <c r="BB70" s="57"/>
      <c r="BC70" s="58">
        <f t="shared" si="506"/>
        <v>0</v>
      </c>
      <c r="BD70" s="57"/>
      <c r="BE70" s="58">
        <f t="shared" si="507"/>
        <v>0</v>
      </c>
      <c r="BF70" s="57"/>
      <c r="BG70" s="58">
        <f t="shared" si="508"/>
        <v>0</v>
      </c>
      <c r="BH70" s="57"/>
      <c r="BI70" s="58">
        <f t="shared" si="509"/>
        <v>0</v>
      </c>
      <c r="BJ70" s="57">
        <v>45</v>
      </c>
      <c r="BK70" s="58">
        <f t="shared" si="510"/>
        <v>1766866.5</v>
      </c>
      <c r="BL70" s="57"/>
      <c r="BM70" s="58">
        <f t="shared" si="511"/>
        <v>0</v>
      </c>
      <c r="BN70" s="57"/>
      <c r="BO70" s="58">
        <f t="shared" si="512"/>
        <v>0</v>
      </c>
      <c r="BP70" s="61"/>
      <c r="BQ70" s="58">
        <f t="shared" si="513"/>
        <v>0</v>
      </c>
      <c r="BR70" s="57"/>
      <c r="BS70" s="58"/>
      <c r="BT70" s="59"/>
      <c r="BU70" s="58"/>
      <c r="BV70" s="57"/>
      <c r="BW70" s="58">
        <f t="shared" si="514"/>
        <v>0</v>
      </c>
      <c r="BX70" s="57"/>
      <c r="BY70" s="58">
        <f t="shared" si="515"/>
        <v>0</v>
      </c>
      <c r="BZ70" s="57"/>
      <c r="CA70" s="58"/>
      <c r="CB70" s="57"/>
      <c r="CC70" s="58"/>
      <c r="CD70" s="59">
        <v>10</v>
      </c>
      <c r="CE70" s="62">
        <f>SUM(CD70*$E70*$F70*$H70*$K70*$CE$10)</f>
        <v>471164.39999999997</v>
      </c>
      <c r="CF70" s="57">
        <v>16</v>
      </c>
      <c r="CG70" s="62">
        <f>SUM(CF70*$E70*$F70*$H70*$K70*$CE$10)</f>
        <v>753863.03999999992</v>
      </c>
      <c r="CH70" s="59"/>
      <c r="CI70" s="62">
        <f>SUM(CH70*$E70*$F70*$H70*$K70*$CE$10)</f>
        <v>0</v>
      </c>
      <c r="CJ70" s="59">
        <v>12</v>
      </c>
      <c r="CK70" s="62">
        <f>SUM(CJ70*$E70*$F70*$H70*$K70*$CE$10)</f>
        <v>565397.28</v>
      </c>
      <c r="CL70" s="59"/>
      <c r="CM70" s="62">
        <f>SUM(CL70*$E70*$F70*$H70*$K70*$CE$10)</f>
        <v>0</v>
      </c>
      <c r="CN70" s="57"/>
      <c r="CO70" s="62">
        <f>SUM(CN70*$E70*$F70*$H70*$K70*$CE$10)</f>
        <v>0</v>
      </c>
      <c r="CP70" s="57"/>
      <c r="CQ70" s="62">
        <f>SUM(CP70*$E70*$F70*$H70*$K70*$CE$10)</f>
        <v>0</v>
      </c>
      <c r="CR70" s="59"/>
      <c r="CS70" s="62"/>
      <c r="CT70" s="57"/>
      <c r="CU70" s="62"/>
      <c r="CV70" s="57"/>
      <c r="CW70" s="62">
        <f>SUM(CV70*$E70*$F70*$H70*$K70*$CE$10)</f>
        <v>0</v>
      </c>
      <c r="CX70" s="57"/>
      <c r="CY70" s="62"/>
      <c r="CZ70" s="57"/>
      <c r="DA70" s="62"/>
      <c r="DB70" s="57"/>
      <c r="DC70" s="62"/>
      <c r="DD70" s="57"/>
      <c r="DE70" s="62">
        <f>SUM(DD70*$E70*$F70*$H70*$K70*$CE$10)</f>
        <v>0</v>
      </c>
      <c r="DF70" s="57"/>
      <c r="DG70" s="62">
        <f>SUM(DF70*$E70*$F70*$H70*$K70*$CE$10)</f>
        <v>0</v>
      </c>
      <c r="DH70" s="57"/>
      <c r="DI70" s="62"/>
      <c r="DJ70" s="57"/>
      <c r="DK70" s="62"/>
      <c r="DL70" s="57"/>
      <c r="DM70" s="62"/>
      <c r="DN70" s="76"/>
      <c r="DO70" s="58">
        <f t="shared" si="516"/>
        <v>0</v>
      </c>
      <c r="DP70" s="57"/>
      <c r="DQ70" s="58">
        <f t="shared" si="517"/>
        <v>0</v>
      </c>
      <c r="DR70" s="57"/>
      <c r="DS70" s="59"/>
      <c r="DT70" s="57"/>
      <c r="DU70" s="59"/>
      <c r="DV70" s="57"/>
      <c r="DW70" s="58">
        <f t="shared" si="518"/>
        <v>0</v>
      </c>
      <c r="DX70" s="57"/>
      <c r="DY70" s="58">
        <f t="shared" si="519"/>
        <v>0</v>
      </c>
      <c r="DZ70" s="57"/>
      <c r="EA70" s="59"/>
      <c r="EB70" s="63"/>
      <c r="EC70" s="63"/>
      <c r="ED70" s="57">
        <v>100</v>
      </c>
      <c r="EE70" s="59">
        <f>ED70*E70*F70*H70*J70</f>
        <v>3926369.9999999995</v>
      </c>
      <c r="EF70" s="59"/>
      <c r="EG70" s="59"/>
      <c r="EH70" s="59"/>
      <c r="EI70" s="59"/>
      <c r="EJ70" s="64">
        <f t="shared" si="520"/>
        <v>300</v>
      </c>
      <c r="EK70" s="64">
        <f t="shared" si="520"/>
        <v>12077514.120000001</v>
      </c>
    </row>
    <row r="71" spans="1:141" s="116" customFormat="1" ht="47.25" customHeight="1" x14ac:dyDescent="0.25">
      <c r="A71" s="49"/>
      <c r="B71" s="85">
        <v>46</v>
      </c>
      <c r="C71" s="50" t="s">
        <v>259</v>
      </c>
      <c r="D71" s="113" t="s">
        <v>260</v>
      </c>
      <c r="E71" s="52">
        <v>16026</v>
      </c>
      <c r="F71" s="53">
        <v>2.89</v>
      </c>
      <c r="G71" s="54"/>
      <c r="H71" s="55">
        <v>1</v>
      </c>
      <c r="I71" s="114"/>
      <c r="J71" s="117">
        <v>1.4</v>
      </c>
      <c r="K71" s="117">
        <v>1.68</v>
      </c>
      <c r="L71" s="117">
        <v>2.23</v>
      </c>
      <c r="M71" s="118">
        <v>2.57</v>
      </c>
      <c r="N71" s="57"/>
      <c r="O71" s="58">
        <f t="shared" si="488"/>
        <v>0</v>
      </c>
      <c r="P71" s="108"/>
      <c r="Q71" s="58">
        <f t="shared" si="489"/>
        <v>0</v>
      </c>
      <c r="R71" s="59"/>
      <c r="S71" s="58">
        <f t="shared" si="490"/>
        <v>0</v>
      </c>
      <c r="T71" s="57"/>
      <c r="U71" s="58">
        <f t="shared" si="491"/>
        <v>0</v>
      </c>
      <c r="V71" s="57"/>
      <c r="W71" s="58">
        <f t="shared" si="492"/>
        <v>0</v>
      </c>
      <c r="X71" s="57"/>
      <c r="Y71" s="58">
        <f t="shared" si="493"/>
        <v>0</v>
      </c>
      <c r="Z71" s="59"/>
      <c r="AA71" s="58">
        <f t="shared" si="494"/>
        <v>0</v>
      </c>
      <c r="AB71" s="59"/>
      <c r="AC71" s="58">
        <f t="shared" si="495"/>
        <v>0</v>
      </c>
      <c r="AD71" s="59"/>
      <c r="AE71" s="59"/>
      <c r="AF71" s="59"/>
      <c r="AG71" s="62">
        <f>SUM(AF71*$E71*$F71*$H71*$K71*$AG$10)</f>
        <v>0</v>
      </c>
      <c r="AH71" s="57"/>
      <c r="AI71" s="58">
        <f t="shared" si="496"/>
        <v>0</v>
      </c>
      <c r="AJ71" s="57"/>
      <c r="AK71" s="58">
        <f t="shared" si="497"/>
        <v>0</v>
      </c>
      <c r="AL71" s="57">
        <v>75</v>
      </c>
      <c r="AM71" s="58">
        <f t="shared" si="498"/>
        <v>4863089.6999999993</v>
      </c>
      <c r="AN71" s="57"/>
      <c r="AO71" s="58">
        <f t="shared" si="499"/>
        <v>0</v>
      </c>
      <c r="AP71" s="57">
        <v>4</v>
      </c>
      <c r="AQ71" s="58">
        <f t="shared" si="500"/>
        <v>259364.78399999999</v>
      </c>
      <c r="AR71" s="57"/>
      <c r="AS71" s="58">
        <f t="shared" si="501"/>
        <v>0</v>
      </c>
      <c r="AT71" s="57"/>
      <c r="AU71" s="58">
        <f t="shared" si="502"/>
        <v>0</v>
      </c>
      <c r="AV71" s="57"/>
      <c r="AW71" s="58">
        <f t="shared" si="503"/>
        <v>0</v>
      </c>
      <c r="AX71" s="57"/>
      <c r="AY71" s="58">
        <f t="shared" si="504"/>
        <v>0</v>
      </c>
      <c r="AZ71" s="57">
        <v>23</v>
      </c>
      <c r="BA71" s="58">
        <f t="shared" si="505"/>
        <v>1491347.5079999999</v>
      </c>
      <c r="BB71" s="57"/>
      <c r="BC71" s="58">
        <f t="shared" si="506"/>
        <v>0</v>
      </c>
      <c r="BD71" s="57"/>
      <c r="BE71" s="58">
        <f t="shared" si="507"/>
        <v>0</v>
      </c>
      <c r="BF71" s="57"/>
      <c r="BG71" s="58">
        <f t="shared" si="508"/>
        <v>0</v>
      </c>
      <c r="BH71" s="57"/>
      <c r="BI71" s="58">
        <f t="shared" si="509"/>
        <v>0</v>
      </c>
      <c r="BJ71" s="57"/>
      <c r="BK71" s="58">
        <f t="shared" si="510"/>
        <v>0</v>
      </c>
      <c r="BL71" s="57"/>
      <c r="BM71" s="58">
        <f t="shared" si="511"/>
        <v>0</v>
      </c>
      <c r="BN71" s="57"/>
      <c r="BO71" s="58">
        <f t="shared" si="512"/>
        <v>0</v>
      </c>
      <c r="BP71" s="61"/>
      <c r="BQ71" s="58">
        <f t="shared" si="513"/>
        <v>0</v>
      </c>
      <c r="BR71" s="57"/>
      <c r="BS71" s="58"/>
      <c r="BT71" s="59"/>
      <c r="BU71" s="58"/>
      <c r="BV71" s="57"/>
      <c r="BW71" s="58">
        <f t="shared" si="514"/>
        <v>0</v>
      </c>
      <c r="BX71" s="57"/>
      <c r="BY71" s="58">
        <f t="shared" si="515"/>
        <v>0</v>
      </c>
      <c r="BZ71" s="57"/>
      <c r="CA71" s="58"/>
      <c r="CB71" s="57"/>
      <c r="CC71" s="58"/>
      <c r="CD71" s="59">
        <v>0</v>
      </c>
      <c r="CE71" s="62">
        <f>SUM(CD71*$E71*$F71*$H71*$K71*$CE$10)</f>
        <v>0</v>
      </c>
      <c r="CF71" s="57"/>
      <c r="CG71" s="62">
        <f>SUM(CF71*$E71*$F71*$H71*$K71*$CE$10)</f>
        <v>0</v>
      </c>
      <c r="CH71" s="59"/>
      <c r="CI71" s="62">
        <f>SUM(CH71*$E71*$F71*$H71*$K71*$CE$10)</f>
        <v>0</v>
      </c>
      <c r="CJ71" s="59">
        <v>110</v>
      </c>
      <c r="CK71" s="62">
        <f>SUM(CJ71*$E71*$F71*$H71*$K71*$CE$10)</f>
        <v>8559037.8719999995</v>
      </c>
      <c r="CL71" s="59"/>
      <c r="CM71" s="62">
        <f>SUM(CL71*$E71*$F71*$H71*$K71*$CE$10)</f>
        <v>0</v>
      </c>
      <c r="CN71" s="57"/>
      <c r="CO71" s="62">
        <f>SUM(CN71*$E71*$F71*$H71*$K71*$CE$10)</f>
        <v>0</v>
      </c>
      <c r="CP71" s="57"/>
      <c r="CQ71" s="62">
        <f>SUM(CP71*$E71*$F71*$H71*$K71*$CE$10)</f>
        <v>0</v>
      </c>
      <c r="CR71" s="59"/>
      <c r="CS71" s="62"/>
      <c r="CT71" s="57"/>
      <c r="CU71" s="62"/>
      <c r="CV71" s="57"/>
      <c r="CW71" s="62">
        <f>SUM(CV71*$E71*$F71*$H71*$K71*$CE$10)</f>
        <v>0</v>
      </c>
      <c r="CX71" s="57"/>
      <c r="CY71" s="62"/>
      <c r="CZ71" s="57"/>
      <c r="DA71" s="62"/>
      <c r="DB71" s="57"/>
      <c r="DC71" s="62"/>
      <c r="DD71" s="57"/>
      <c r="DE71" s="62">
        <f>SUM(DD71*$E71*$F71*$H71*$K71*$CE$10)</f>
        <v>0</v>
      </c>
      <c r="DF71" s="57"/>
      <c r="DG71" s="62">
        <f>SUM(DF71*$E71*$F71*$H71*$K71*$CE$10)</f>
        <v>0</v>
      </c>
      <c r="DH71" s="57"/>
      <c r="DI71" s="62"/>
      <c r="DJ71" s="57"/>
      <c r="DK71" s="62"/>
      <c r="DL71" s="57"/>
      <c r="DM71" s="62"/>
      <c r="DN71" s="76"/>
      <c r="DO71" s="58">
        <f t="shared" si="516"/>
        <v>0</v>
      </c>
      <c r="DP71" s="57"/>
      <c r="DQ71" s="58">
        <f t="shared" si="517"/>
        <v>0</v>
      </c>
      <c r="DR71" s="57"/>
      <c r="DS71" s="59"/>
      <c r="DT71" s="57"/>
      <c r="DU71" s="59"/>
      <c r="DV71" s="57"/>
      <c r="DW71" s="58">
        <f t="shared" si="518"/>
        <v>0</v>
      </c>
      <c r="DX71" s="57"/>
      <c r="DY71" s="58">
        <f t="shared" si="519"/>
        <v>0</v>
      </c>
      <c r="DZ71" s="57"/>
      <c r="EA71" s="59"/>
      <c r="EB71" s="63"/>
      <c r="EC71" s="63"/>
      <c r="ED71" s="57">
        <v>200</v>
      </c>
      <c r="EE71" s="59">
        <f>ED71*E71*F71*H71*J71</f>
        <v>12968239.199999999</v>
      </c>
      <c r="EF71" s="59"/>
      <c r="EG71" s="59"/>
      <c r="EH71" s="59"/>
      <c r="EI71" s="59"/>
      <c r="EJ71" s="64">
        <f t="shared" si="520"/>
        <v>412</v>
      </c>
      <c r="EK71" s="64">
        <f t="shared" si="520"/>
        <v>28141079.063999996</v>
      </c>
    </row>
    <row r="72" spans="1:141" s="102" customFormat="1" ht="15" x14ac:dyDescent="0.25">
      <c r="A72" s="41">
        <v>16</v>
      </c>
      <c r="B72" s="41"/>
      <c r="C72" s="40" t="s">
        <v>261</v>
      </c>
      <c r="D72" s="138" t="s">
        <v>262</v>
      </c>
      <c r="E72" s="52">
        <v>16026</v>
      </c>
      <c r="F72" s="110"/>
      <c r="G72" s="54"/>
      <c r="H72" s="44"/>
      <c r="I72" s="99"/>
      <c r="J72" s="111">
        <v>1.4</v>
      </c>
      <c r="K72" s="111">
        <v>1.68</v>
      </c>
      <c r="L72" s="111">
        <v>2.23</v>
      </c>
      <c r="M72" s="101">
        <v>2.57</v>
      </c>
      <c r="N72" s="84">
        <f t="shared" ref="N72:Z72" si="521">SUM(N73:N74)</f>
        <v>50</v>
      </c>
      <c r="O72" s="84">
        <f t="shared" si="521"/>
        <v>1054510.8</v>
      </c>
      <c r="P72" s="84">
        <f t="shared" si="521"/>
        <v>0</v>
      </c>
      <c r="Q72" s="84">
        <f t="shared" ref="Q72" si="522">SUM(Q73:Q74)</f>
        <v>0</v>
      </c>
      <c r="R72" s="84">
        <f t="shared" si="521"/>
        <v>0</v>
      </c>
      <c r="S72" s="84">
        <f t="shared" ref="S72" si="523">SUM(S73:S74)</f>
        <v>0</v>
      </c>
      <c r="T72" s="84">
        <f t="shared" si="521"/>
        <v>0</v>
      </c>
      <c r="U72" s="84">
        <f t="shared" ref="U72" si="524">SUM(U73:U74)</f>
        <v>0</v>
      </c>
      <c r="V72" s="84">
        <f t="shared" si="521"/>
        <v>0</v>
      </c>
      <c r="W72" s="84">
        <f t="shared" ref="W72" si="525">SUM(W73:W74)</f>
        <v>0</v>
      </c>
      <c r="X72" s="84">
        <f t="shared" si="521"/>
        <v>0</v>
      </c>
      <c r="Y72" s="84">
        <f t="shared" ref="Y72" si="526">SUM(Y73:Y74)</f>
        <v>0</v>
      </c>
      <c r="Z72" s="84">
        <f t="shared" si="521"/>
        <v>340</v>
      </c>
      <c r="AA72" s="84">
        <f t="shared" ref="AA72:CL72" si="527">SUM(AA73:AA74)</f>
        <v>7170673.4399999995</v>
      </c>
      <c r="AB72" s="84">
        <f t="shared" si="527"/>
        <v>0</v>
      </c>
      <c r="AC72" s="84">
        <f t="shared" si="527"/>
        <v>0</v>
      </c>
      <c r="AD72" s="84">
        <f t="shared" si="527"/>
        <v>0</v>
      </c>
      <c r="AE72" s="84">
        <f t="shared" si="527"/>
        <v>0</v>
      </c>
      <c r="AF72" s="84">
        <f t="shared" si="527"/>
        <v>160</v>
      </c>
      <c r="AG72" s="84">
        <f t="shared" si="527"/>
        <v>4049321.4719999996</v>
      </c>
      <c r="AH72" s="84">
        <f t="shared" si="527"/>
        <v>105</v>
      </c>
      <c r="AI72" s="84">
        <f t="shared" si="527"/>
        <v>2214472.6799999997</v>
      </c>
      <c r="AJ72" s="84">
        <f t="shared" si="527"/>
        <v>0</v>
      </c>
      <c r="AK72" s="84">
        <f t="shared" si="527"/>
        <v>0</v>
      </c>
      <c r="AL72" s="84">
        <f t="shared" si="527"/>
        <v>0</v>
      </c>
      <c r="AM72" s="84">
        <f t="shared" si="527"/>
        <v>0</v>
      </c>
      <c r="AN72" s="84">
        <f t="shared" si="527"/>
        <v>0</v>
      </c>
      <c r="AO72" s="84">
        <f t="shared" si="527"/>
        <v>0</v>
      </c>
      <c r="AP72" s="84">
        <f t="shared" si="527"/>
        <v>100</v>
      </c>
      <c r="AQ72" s="84">
        <f t="shared" si="527"/>
        <v>2109021.6</v>
      </c>
      <c r="AR72" s="84">
        <f t="shared" si="527"/>
        <v>530</v>
      </c>
      <c r="AS72" s="84">
        <f t="shared" si="527"/>
        <v>11177814.479999999</v>
      </c>
      <c r="AT72" s="84">
        <f t="shared" si="527"/>
        <v>504</v>
      </c>
      <c r="AU72" s="84">
        <f t="shared" si="527"/>
        <v>10629468.863999998</v>
      </c>
      <c r="AV72" s="84">
        <f t="shared" si="527"/>
        <v>304</v>
      </c>
      <c r="AW72" s="84">
        <f t="shared" si="527"/>
        <v>6411425.6639999989</v>
      </c>
      <c r="AX72" s="84">
        <f t="shared" si="527"/>
        <v>0</v>
      </c>
      <c r="AY72" s="84">
        <f t="shared" si="527"/>
        <v>0</v>
      </c>
      <c r="AZ72" s="84">
        <f t="shared" si="527"/>
        <v>598</v>
      </c>
      <c r="BA72" s="84">
        <f t="shared" si="527"/>
        <v>12611949.167999998</v>
      </c>
      <c r="BB72" s="84">
        <f t="shared" si="527"/>
        <v>0</v>
      </c>
      <c r="BC72" s="84">
        <f t="shared" si="527"/>
        <v>0</v>
      </c>
      <c r="BD72" s="84">
        <f t="shared" si="527"/>
        <v>224</v>
      </c>
      <c r="BE72" s="84">
        <f t="shared" si="527"/>
        <v>4724208.3839999987</v>
      </c>
      <c r="BF72" s="84">
        <f t="shared" si="527"/>
        <v>0</v>
      </c>
      <c r="BG72" s="84">
        <f t="shared" si="527"/>
        <v>0</v>
      </c>
      <c r="BH72" s="84">
        <f t="shared" si="527"/>
        <v>11</v>
      </c>
      <c r="BI72" s="84">
        <f t="shared" si="527"/>
        <v>231992.37599999999</v>
      </c>
      <c r="BJ72" s="84">
        <f t="shared" si="527"/>
        <v>0</v>
      </c>
      <c r="BK72" s="84">
        <f t="shared" si="527"/>
        <v>0</v>
      </c>
      <c r="BL72" s="84">
        <f t="shared" si="527"/>
        <v>0</v>
      </c>
      <c r="BM72" s="84">
        <f t="shared" si="527"/>
        <v>0</v>
      </c>
      <c r="BN72" s="84">
        <f t="shared" si="527"/>
        <v>38</v>
      </c>
      <c r="BO72" s="84">
        <f t="shared" si="527"/>
        <v>801428.20799999987</v>
      </c>
      <c r="BP72" s="84">
        <f t="shared" si="527"/>
        <v>60</v>
      </c>
      <c r="BQ72" s="84">
        <f t="shared" si="527"/>
        <v>1265412.9599999997</v>
      </c>
      <c r="BR72" s="84">
        <f t="shared" si="527"/>
        <v>282</v>
      </c>
      <c r="BS72" s="84"/>
      <c r="BT72" s="84">
        <f t="shared" si="527"/>
        <v>95</v>
      </c>
      <c r="BU72" s="84"/>
      <c r="BV72" s="84">
        <f t="shared" si="527"/>
        <v>188</v>
      </c>
      <c r="BW72" s="84">
        <f t="shared" si="527"/>
        <v>3964960.6079999995</v>
      </c>
      <c r="BX72" s="84">
        <f t="shared" si="527"/>
        <v>161</v>
      </c>
      <c r="BY72" s="84">
        <f t="shared" si="527"/>
        <v>3395524.7759999996</v>
      </c>
      <c r="BZ72" s="84">
        <f t="shared" si="527"/>
        <v>369</v>
      </c>
      <c r="CA72" s="84"/>
      <c r="CB72" s="84">
        <f t="shared" si="527"/>
        <v>500</v>
      </c>
      <c r="CC72" s="84"/>
      <c r="CD72" s="84">
        <f t="shared" si="527"/>
        <v>1300</v>
      </c>
      <c r="CE72" s="84">
        <f t="shared" si="527"/>
        <v>32900736.959999997</v>
      </c>
      <c r="CF72" s="84">
        <f t="shared" si="527"/>
        <v>0</v>
      </c>
      <c r="CG72" s="84">
        <f t="shared" si="527"/>
        <v>0</v>
      </c>
      <c r="CH72" s="84">
        <f t="shared" si="527"/>
        <v>470</v>
      </c>
      <c r="CI72" s="84">
        <f t="shared" si="527"/>
        <v>11894881.823999999</v>
      </c>
      <c r="CJ72" s="84">
        <f t="shared" si="527"/>
        <v>350</v>
      </c>
      <c r="CK72" s="84">
        <f t="shared" si="527"/>
        <v>8857890.7199999988</v>
      </c>
      <c r="CL72" s="84">
        <f t="shared" si="527"/>
        <v>0</v>
      </c>
      <c r="CM72" s="84">
        <f t="shared" ref="CM72:EK72" si="528">SUM(CM73:CM74)</f>
        <v>0</v>
      </c>
      <c r="CN72" s="84">
        <f t="shared" si="528"/>
        <v>765</v>
      </c>
      <c r="CO72" s="84">
        <f t="shared" si="528"/>
        <v>19360818.287999999</v>
      </c>
      <c r="CP72" s="84">
        <f t="shared" si="528"/>
        <v>90</v>
      </c>
      <c r="CQ72" s="84">
        <f t="shared" si="528"/>
        <v>2277743.3279999997</v>
      </c>
      <c r="CR72" s="84">
        <f t="shared" si="528"/>
        <v>140</v>
      </c>
      <c r="CS72" s="84"/>
      <c r="CT72" s="84">
        <f t="shared" si="528"/>
        <v>100</v>
      </c>
      <c r="CU72" s="84"/>
      <c r="CV72" s="84">
        <f t="shared" si="528"/>
        <v>1030</v>
      </c>
      <c r="CW72" s="84">
        <f t="shared" si="528"/>
        <v>26067506.975999996</v>
      </c>
      <c r="CX72" s="84">
        <f t="shared" si="528"/>
        <v>80</v>
      </c>
      <c r="CY72" s="84"/>
      <c r="CZ72" s="84">
        <f t="shared" si="528"/>
        <v>170</v>
      </c>
      <c r="DA72" s="84"/>
      <c r="DB72" s="84">
        <f t="shared" si="528"/>
        <v>200</v>
      </c>
      <c r="DC72" s="84"/>
      <c r="DD72" s="84">
        <f t="shared" si="528"/>
        <v>60</v>
      </c>
      <c r="DE72" s="84">
        <f t="shared" si="528"/>
        <v>1518495.5519999997</v>
      </c>
      <c r="DF72" s="84">
        <f t="shared" si="528"/>
        <v>45</v>
      </c>
      <c r="DG72" s="84">
        <f t="shared" si="528"/>
        <v>1138871.6639999999</v>
      </c>
      <c r="DH72" s="84">
        <f t="shared" si="528"/>
        <v>10</v>
      </c>
      <c r="DI72" s="84"/>
      <c r="DJ72" s="84">
        <f t="shared" si="528"/>
        <v>0</v>
      </c>
      <c r="DK72" s="84"/>
      <c r="DL72" s="84">
        <f t="shared" si="528"/>
        <v>36</v>
      </c>
      <c r="DM72" s="84"/>
      <c r="DN72" s="84">
        <f t="shared" si="528"/>
        <v>0</v>
      </c>
      <c r="DO72" s="84">
        <f t="shared" si="528"/>
        <v>0</v>
      </c>
      <c r="DP72" s="84">
        <f t="shared" si="528"/>
        <v>17</v>
      </c>
      <c r="DQ72" s="84">
        <f t="shared" si="528"/>
        <v>358533.67199999996</v>
      </c>
      <c r="DR72" s="84">
        <f t="shared" si="528"/>
        <v>0</v>
      </c>
      <c r="DS72" s="84">
        <f t="shared" si="528"/>
        <v>0</v>
      </c>
      <c r="DT72" s="84">
        <f t="shared" si="528"/>
        <v>0</v>
      </c>
      <c r="DU72" s="84">
        <f t="shared" si="528"/>
        <v>0</v>
      </c>
      <c r="DV72" s="84">
        <f t="shared" si="528"/>
        <v>0</v>
      </c>
      <c r="DW72" s="84">
        <f t="shared" si="528"/>
        <v>0</v>
      </c>
      <c r="DX72" s="84">
        <f t="shared" si="528"/>
        <v>0</v>
      </c>
      <c r="DY72" s="84">
        <f t="shared" si="528"/>
        <v>0</v>
      </c>
      <c r="DZ72" s="84">
        <f t="shared" si="528"/>
        <v>0</v>
      </c>
      <c r="EA72" s="84">
        <f t="shared" si="528"/>
        <v>0</v>
      </c>
      <c r="EB72" s="84">
        <f t="shared" si="528"/>
        <v>0</v>
      </c>
      <c r="EC72" s="84">
        <f t="shared" si="528"/>
        <v>0</v>
      </c>
      <c r="ED72" s="84">
        <f t="shared" si="528"/>
        <v>0</v>
      </c>
      <c r="EE72" s="84">
        <f t="shared" si="528"/>
        <v>0</v>
      </c>
      <c r="EF72" s="84">
        <f t="shared" si="528"/>
        <v>0</v>
      </c>
      <c r="EG72" s="84">
        <f t="shared" si="528"/>
        <v>0</v>
      </c>
      <c r="EH72" s="84"/>
      <c r="EI72" s="84"/>
      <c r="EJ72" s="84">
        <f t="shared" si="528"/>
        <v>9482</v>
      </c>
      <c r="EK72" s="84">
        <f t="shared" si="528"/>
        <v>176187664.46399996</v>
      </c>
    </row>
    <row r="73" spans="1:141" s="116" customFormat="1" ht="45" x14ac:dyDescent="0.25">
      <c r="A73" s="49"/>
      <c r="B73" s="85">
        <v>47</v>
      </c>
      <c r="C73" s="50" t="s">
        <v>263</v>
      </c>
      <c r="D73" s="133" t="s">
        <v>264</v>
      </c>
      <c r="E73" s="52">
        <v>16026</v>
      </c>
      <c r="F73" s="53">
        <v>0.94</v>
      </c>
      <c r="G73" s="54"/>
      <c r="H73" s="55">
        <v>1</v>
      </c>
      <c r="I73" s="114"/>
      <c r="J73" s="104">
        <v>1.4</v>
      </c>
      <c r="K73" s="104">
        <v>1.68</v>
      </c>
      <c r="L73" s="104">
        <v>2.23</v>
      </c>
      <c r="M73" s="107">
        <v>2.57</v>
      </c>
      <c r="N73" s="57">
        <v>50</v>
      </c>
      <c r="O73" s="58">
        <f t="shared" ref="O73:O74" si="529">N73*$E73*$F73*$H73*$J73*O$10</f>
        <v>1054510.8</v>
      </c>
      <c r="P73" s="108"/>
      <c r="Q73" s="58">
        <f t="shared" ref="Q73:Q74" si="530">P73*$E73*$F73*$H73*$J73*Q$10</f>
        <v>0</v>
      </c>
      <c r="R73" s="59"/>
      <c r="S73" s="58">
        <f t="shared" ref="S73:S74" si="531">R73*$E73*$F73*$H73*$J73*S$10</f>
        <v>0</v>
      </c>
      <c r="T73" s="57"/>
      <c r="U73" s="58">
        <f t="shared" ref="U73:U74" si="532">T73*$E73*$F73*$H73*$J73*U$10</f>
        <v>0</v>
      </c>
      <c r="V73" s="57"/>
      <c r="W73" s="58">
        <f t="shared" ref="W73:W74" si="533">V73*$E73*$F73*$H73*$J73*W$10</f>
        <v>0</v>
      </c>
      <c r="X73" s="57"/>
      <c r="Y73" s="58">
        <f t="shared" ref="Y73:Y74" si="534">X73*$E73*$F73*$H73*$J73*Y$10</f>
        <v>0</v>
      </c>
      <c r="Z73" s="59">
        <v>340</v>
      </c>
      <c r="AA73" s="58">
        <f t="shared" ref="AA73:AA74" si="535">Z73*$E73*$F73*$H73*$J73*AA$10</f>
        <v>7170673.4399999995</v>
      </c>
      <c r="AB73" s="59"/>
      <c r="AC73" s="58">
        <f t="shared" ref="AC73:AC74" si="536">AB73*$E73*$F73*$H73*$J73*AC$10</f>
        <v>0</v>
      </c>
      <c r="AD73" s="59"/>
      <c r="AE73" s="59"/>
      <c r="AF73" s="59">
        <v>160</v>
      </c>
      <c r="AG73" s="62">
        <f>SUM(AF73*$E73*$F73*$H73*$K73*$AG$10)</f>
        <v>4049321.4719999996</v>
      </c>
      <c r="AH73" s="57">
        <v>105</v>
      </c>
      <c r="AI73" s="58">
        <f t="shared" ref="AI73:AI74" si="537">AH73*$E73*$F73*$H73*$J73*AI$10</f>
        <v>2214472.6799999997</v>
      </c>
      <c r="AJ73" s="57"/>
      <c r="AK73" s="58">
        <f t="shared" ref="AK73:AK74" si="538">AJ73*$E73*$F73*$H73*$J73*AK$10</f>
        <v>0</v>
      </c>
      <c r="AL73" s="57"/>
      <c r="AM73" s="58">
        <f t="shared" ref="AM73:AM74" si="539">AL73*$E73*$F73*$H73*$J73*AM$10</f>
        <v>0</v>
      </c>
      <c r="AN73" s="57"/>
      <c r="AO73" s="58">
        <f t="shared" ref="AO73:AO74" si="540">AN73*$E73*$F73*$H73*$J73*AO$10</f>
        <v>0</v>
      </c>
      <c r="AP73" s="57">
        <v>100</v>
      </c>
      <c r="AQ73" s="58">
        <f t="shared" ref="AQ73:AQ74" si="541">AP73*$E73*$F73*$H73*$J73*AQ$10</f>
        <v>2109021.6</v>
      </c>
      <c r="AR73" s="57">
        <v>530</v>
      </c>
      <c r="AS73" s="58">
        <f t="shared" ref="AS73:AS74" si="542">AR73*$E73*$F73*$H73*$J73*AS$10</f>
        <v>11177814.479999999</v>
      </c>
      <c r="AT73" s="57">
        <v>504</v>
      </c>
      <c r="AU73" s="58">
        <f t="shared" ref="AU73:AU74" si="543">AT73*$E73*$F73*$H73*$J73*AU$10</f>
        <v>10629468.863999998</v>
      </c>
      <c r="AV73" s="57">
        <v>304</v>
      </c>
      <c r="AW73" s="58">
        <f t="shared" ref="AW73:AW74" si="544">AV73*$E73*$F73*$H73*$J73*AW$10</f>
        <v>6411425.6639999989</v>
      </c>
      <c r="AX73" s="57"/>
      <c r="AY73" s="58">
        <f t="shared" ref="AY73:AY74" si="545">AX73*$E73*$F73*$H73*$J73*AY$10</f>
        <v>0</v>
      </c>
      <c r="AZ73" s="57">
        <f>470+128</f>
        <v>598</v>
      </c>
      <c r="BA73" s="58">
        <f t="shared" ref="BA73:BA74" si="546">AZ73*$E73*$F73*$H73*$J73*BA$10</f>
        <v>12611949.167999998</v>
      </c>
      <c r="BB73" s="57"/>
      <c r="BC73" s="58">
        <f t="shared" ref="BC73:BC74" si="547">BB73*$E73*$F73*$H73*$J73*BC$10</f>
        <v>0</v>
      </c>
      <c r="BD73" s="57">
        <v>224</v>
      </c>
      <c r="BE73" s="58">
        <f t="shared" ref="BE73:BE74" si="548">BD73*$E73*$F73*$H73*$J73*BE$10</f>
        <v>4724208.3839999987</v>
      </c>
      <c r="BF73" s="57"/>
      <c r="BG73" s="58">
        <f t="shared" ref="BG73:BG74" si="549">BF73*$E73*$F73*$H73*$J73*BG$10</f>
        <v>0</v>
      </c>
      <c r="BH73" s="57">
        <v>11</v>
      </c>
      <c r="BI73" s="58">
        <f t="shared" ref="BI73:BI74" si="550">BH73*$E73*$F73*$H73*$J73*BI$10</f>
        <v>231992.37599999999</v>
      </c>
      <c r="BJ73" s="57"/>
      <c r="BK73" s="58">
        <f t="shared" ref="BK73:BK74" si="551">BJ73*$E73*$F73*$H73*$J73*BK$10</f>
        <v>0</v>
      </c>
      <c r="BL73" s="57"/>
      <c r="BM73" s="58">
        <f t="shared" ref="BM73:BM74" si="552">BL73*$E73*$F73*$H73*$J73*BM$10</f>
        <v>0</v>
      </c>
      <c r="BN73" s="57">
        <v>38</v>
      </c>
      <c r="BO73" s="58">
        <f t="shared" ref="BO73:BO74" si="553">BN73*$E73*$F73*$H73*$J73*BO$10</f>
        <v>801428.20799999987</v>
      </c>
      <c r="BP73" s="61">
        <v>60</v>
      </c>
      <c r="BQ73" s="58">
        <f t="shared" ref="BQ73:BQ74" si="554">BP73*$E73*$F73*$H73*$J73*BQ$10</f>
        <v>1265412.9599999997</v>
      </c>
      <c r="BR73" s="57">
        <v>282</v>
      </c>
      <c r="BS73" s="58"/>
      <c r="BT73" s="59">
        <v>95</v>
      </c>
      <c r="BU73" s="58"/>
      <c r="BV73" s="57">
        <v>188</v>
      </c>
      <c r="BW73" s="58">
        <f t="shared" ref="BW73:BW74" si="555">BV73*$E73*$F73*$H73*$J73*BW$10</f>
        <v>3964960.6079999995</v>
      </c>
      <c r="BX73" s="57">
        <v>161</v>
      </c>
      <c r="BY73" s="58">
        <f t="shared" ref="BY73:BY74" si="556">BX73*$E73*$F73*$H73*$J73*BY$10</f>
        <v>3395524.7759999996</v>
      </c>
      <c r="BZ73" s="57">
        <v>369</v>
      </c>
      <c r="CA73" s="58"/>
      <c r="CB73" s="57">
        <v>500</v>
      </c>
      <c r="CC73" s="58"/>
      <c r="CD73" s="59">
        <v>1300</v>
      </c>
      <c r="CE73" s="62">
        <f>SUM(CD73*$E73*$F73*$H73*$K73*$CE$10)</f>
        <v>32900736.959999997</v>
      </c>
      <c r="CF73" s="57"/>
      <c r="CG73" s="62">
        <f>SUM(CF73*$E73*$F73*$H73*$K73*$CE$10)</f>
        <v>0</v>
      </c>
      <c r="CH73" s="59">
        <v>470</v>
      </c>
      <c r="CI73" s="62">
        <f>SUM(CH73*$E73*$F73*$H73*$K73*$CE$10)</f>
        <v>11894881.823999999</v>
      </c>
      <c r="CJ73" s="59">
        <v>350</v>
      </c>
      <c r="CK73" s="62">
        <f>SUM(CJ73*$E73*$F73*$H73*$K73*$CE$10)</f>
        <v>8857890.7199999988</v>
      </c>
      <c r="CL73" s="59"/>
      <c r="CM73" s="62">
        <f>SUM(CL73*$E73*$F73*$H73*$K73*$CE$10)</f>
        <v>0</v>
      </c>
      <c r="CN73" s="57">
        <v>765</v>
      </c>
      <c r="CO73" s="62">
        <f>SUM(CN73*$E73*$F73*$H73*$K73*$CE$10)</f>
        <v>19360818.287999999</v>
      </c>
      <c r="CP73" s="57">
        <v>90</v>
      </c>
      <c r="CQ73" s="62">
        <f>SUM(CP73*$E73*$F73*$H73*$K73*$CE$10)</f>
        <v>2277743.3279999997</v>
      </c>
      <c r="CR73" s="59">
        <v>140</v>
      </c>
      <c r="CS73" s="62"/>
      <c r="CT73" s="57">
        <v>100</v>
      </c>
      <c r="CU73" s="62"/>
      <c r="CV73" s="57">
        <v>1030</v>
      </c>
      <c r="CW73" s="62">
        <f>SUM(CV73*$E73*$F73*$H73*$K73*$CE$10)</f>
        <v>26067506.975999996</v>
      </c>
      <c r="CX73" s="57">
        <v>80</v>
      </c>
      <c r="CY73" s="62"/>
      <c r="CZ73" s="57">
        <v>170</v>
      </c>
      <c r="DA73" s="62"/>
      <c r="DB73" s="57">
        <v>200</v>
      </c>
      <c r="DC73" s="62"/>
      <c r="DD73" s="57">
        <v>60</v>
      </c>
      <c r="DE73" s="62">
        <f>SUM(DD73*$E73*$F73*$H73*$K73*$CE$10)</f>
        <v>1518495.5519999997</v>
      </c>
      <c r="DF73" s="57">
        <v>45</v>
      </c>
      <c r="DG73" s="62">
        <f>SUM(DF73*$E73*$F73*$H73*$K73*$CE$10)</f>
        <v>1138871.6639999999</v>
      </c>
      <c r="DH73" s="57">
        <v>10</v>
      </c>
      <c r="DI73" s="62"/>
      <c r="DJ73" s="57"/>
      <c r="DK73" s="62"/>
      <c r="DL73" s="57">
        <v>36</v>
      </c>
      <c r="DM73" s="62"/>
      <c r="DN73" s="76"/>
      <c r="DO73" s="58">
        <f t="shared" ref="DO73:DO74" si="557">DN73*$E73*$F73*$H73*$J73*DO$10</f>
        <v>0</v>
      </c>
      <c r="DP73" s="57">
        <v>17</v>
      </c>
      <c r="DQ73" s="58">
        <f t="shared" ref="DQ73:DQ74" si="558">DP73*$E73*$F73*$H73*$J73*DQ$10</f>
        <v>358533.67199999996</v>
      </c>
      <c r="DR73" s="57"/>
      <c r="DS73" s="59"/>
      <c r="DT73" s="57"/>
      <c r="DU73" s="59"/>
      <c r="DV73" s="57"/>
      <c r="DW73" s="58">
        <f t="shared" ref="DW73:DW74" si="559">DV73*$E73*$F73*$H73*$J73*DW$10</f>
        <v>0</v>
      </c>
      <c r="DX73" s="57"/>
      <c r="DY73" s="58">
        <f t="shared" ref="DY73:DY74" si="560">DX73*$E73*$F73*$H73*$J73*DY$10</f>
        <v>0</v>
      </c>
      <c r="DZ73" s="57"/>
      <c r="EA73" s="59"/>
      <c r="EB73" s="63"/>
      <c r="EC73" s="63"/>
      <c r="ED73" s="57"/>
      <c r="EE73" s="57"/>
      <c r="EF73" s="57"/>
      <c r="EG73" s="57"/>
      <c r="EH73" s="57"/>
      <c r="EI73" s="57"/>
      <c r="EJ73" s="64">
        <f>SUM(N73,P73,R73,T73,V73,X73,Z73,AB73,AD73,AF73,AH73,AJ73,AL73,AN73,AP73,AR73,AT73,AV73,AX73,AZ73,BB73,BD73,BF73,BH73,BJ73,BL73,BN73,BP73,BR73,BT73,BV73,BX73,BZ73,CB73,CD73,CF73,CH73,CJ73,CL73,CN73,CP73,CR73,CT73,CV73,CX73,CZ73,DB73,DD73,DF73,DH73,DJ73,DL73,DN73,DP73,DR73,DT73,DV73,DX73,DZ73,EB73,ED73,EF73)</f>
        <v>9482</v>
      </c>
      <c r="EK73" s="64">
        <f>SUM(O73,Q73,S73,U73,W73,Y73,AA73,AC73,AE73,AG73,AI73,AK73,AM73,AO73,AQ73,AS73,AU73,AW73,AY73,BA73,BC73,BE73,BG73,BI73,BK73,BM73,BO73,BQ73,BS73,BU73,BW73,BY73,CA73,CC73,CE73,CG73,CI73,CK73,CM73,CO73,CQ73,CS73,CU73,CW73,CY73,DA73,DC73,DE73,DG73,DI73,DK73,DM73,DO73,DQ73,DS73,DU73,DW73,DY73,EA73,EC73,EE73,EG73)</f>
        <v>176187664.46399996</v>
      </c>
    </row>
    <row r="74" spans="1:141" s="2" customFormat="1" ht="30" customHeight="1" x14ac:dyDescent="0.25">
      <c r="A74" s="49"/>
      <c r="B74" s="85">
        <v>48</v>
      </c>
      <c r="C74" s="50" t="s">
        <v>265</v>
      </c>
      <c r="D74" s="135" t="s">
        <v>266</v>
      </c>
      <c r="E74" s="52">
        <v>16026</v>
      </c>
      <c r="F74" s="53">
        <v>2.57</v>
      </c>
      <c r="G74" s="54"/>
      <c r="H74" s="55">
        <v>1</v>
      </c>
      <c r="I74" s="114"/>
      <c r="J74" s="104">
        <v>1.4</v>
      </c>
      <c r="K74" s="104">
        <v>1.68</v>
      </c>
      <c r="L74" s="104">
        <v>2.23</v>
      </c>
      <c r="M74" s="107">
        <v>2.57</v>
      </c>
      <c r="N74" s="57"/>
      <c r="O74" s="58">
        <f t="shared" si="529"/>
        <v>0</v>
      </c>
      <c r="P74" s="108"/>
      <c r="Q74" s="58">
        <f t="shared" si="530"/>
        <v>0</v>
      </c>
      <c r="R74" s="59"/>
      <c r="S74" s="58">
        <f t="shared" si="531"/>
        <v>0</v>
      </c>
      <c r="T74" s="57"/>
      <c r="U74" s="58">
        <f t="shared" si="532"/>
        <v>0</v>
      </c>
      <c r="V74" s="57"/>
      <c r="W74" s="58">
        <f t="shared" si="533"/>
        <v>0</v>
      </c>
      <c r="X74" s="57"/>
      <c r="Y74" s="58">
        <f t="shared" si="534"/>
        <v>0</v>
      </c>
      <c r="Z74" s="59"/>
      <c r="AA74" s="58">
        <f t="shared" si="535"/>
        <v>0</v>
      </c>
      <c r="AB74" s="59"/>
      <c r="AC74" s="58">
        <f t="shared" si="536"/>
        <v>0</v>
      </c>
      <c r="AD74" s="59"/>
      <c r="AE74" s="59"/>
      <c r="AF74" s="59"/>
      <c r="AG74" s="62">
        <f>SUM(AF74*$E74*$F74*$H74*$K74*$AG$10)</f>
        <v>0</v>
      </c>
      <c r="AH74" s="57"/>
      <c r="AI74" s="58">
        <f t="shared" si="537"/>
        <v>0</v>
      </c>
      <c r="AJ74" s="57"/>
      <c r="AK74" s="58">
        <f t="shared" si="538"/>
        <v>0</v>
      </c>
      <c r="AL74" s="57"/>
      <c r="AM74" s="58">
        <f t="shared" si="539"/>
        <v>0</v>
      </c>
      <c r="AN74" s="57"/>
      <c r="AO74" s="58">
        <f t="shared" si="540"/>
        <v>0</v>
      </c>
      <c r="AP74" s="57"/>
      <c r="AQ74" s="58">
        <f t="shared" si="541"/>
        <v>0</v>
      </c>
      <c r="AR74" s="57"/>
      <c r="AS74" s="58">
        <f t="shared" si="542"/>
        <v>0</v>
      </c>
      <c r="AT74" s="57"/>
      <c r="AU74" s="58">
        <f t="shared" si="543"/>
        <v>0</v>
      </c>
      <c r="AV74" s="57"/>
      <c r="AW74" s="58">
        <f t="shared" si="544"/>
        <v>0</v>
      </c>
      <c r="AX74" s="57"/>
      <c r="AY74" s="58">
        <f t="shared" si="545"/>
        <v>0</v>
      </c>
      <c r="AZ74" s="57"/>
      <c r="BA74" s="58">
        <f t="shared" si="546"/>
        <v>0</v>
      </c>
      <c r="BB74" s="57"/>
      <c r="BC74" s="58">
        <f t="shared" si="547"/>
        <v>0</v>
      </c>
      <c r="BD74" s="57"/>
      <c r="BE74" s="58">
        <f t="shared" si="548"/>
        <v>0</v>
      </c>
      <c r="BF74" s="57"/>
      <c r="BG74" s="58">
        <f t="shared" si="549"/>
        <v>0</v>
      </c>
      <c r="BH74" s="57"/>
      <c r="BI74" s="58">
        <f t="shared" si="550"/>
        <v>0</v>
      </c>
      <c r="BJ74" s="57"/>
      <c r="BK74" s="58">
        <f t="shared" si="551"/>
        <v>0</v>
      </c>
      <c r="BL74" s="57"/>
      <c r="BM74" s="58">
        <f t="shared" si="552"/>
        <v>0</v>
      </c>
      <c r="BN74" s="57"/>
      <c r="BO74" s="58">
        <f t="shared" si="553"/>
        <v>0</v>
      </c>
      <c r="BP74" s="61"/>
      <c r="BQ74" s="58">
        <f t="shared" si="554"/>
        <v>0</v>
      </c>
      <c r="BR74" s="57"/>
      <c r="BS74" s="58"/>
      <c r="BT74" s="59"/>
      <c r="BU74" s="58"/>
      <c r="BV74" s="57"/>
      <c r="BW74" s="58">
        <f t="shared" si="555"/>
        <v>0</v>
      </c>
      <c r="BX74" s="57"/>
      <c r="BY74" s="58">
        <f t="shared" si="556"/>
        <v>0</v>
      </c>
      <c r="BZ74" s="57"/>
      <c r="CA74" s="58"/>
      <c r="CB74" s="57"/>
      <c r="CC74" s="58"/>
      <c r="CD74" s="59"/>
      <c r="CE74" s="62">
        <f>SUM(CD74*$E74*$F74*$H74*$K74*$CE$10)</f>
        <v>0</v>
      </c>
      <c r="CF74" s="57"/>
      <c r="CG74" s="62">
        <f>SUM(CF74*$E74*$F74*$H74*$K74*$CE$10)</f>
        <v>0</v>
      </c>
      <c r="CH74" s="59"/>
      <c r="CI74" s="62">
        <f>SUM(CH74*$E74*$F74*$H74*$K74*$CE$10)</f>
        <v>0</v>
      </c>
      <c r="CJ74" s="59"/>
      <c r="CK74" s="62">
        <f>SUM(CJ74*$E74*$F74*$H74*$K74*$CE$10)</f>
        <v>0</v>
      </c>
      <c r="CL74" s="59"/>
      <c r="CM74" s="62">
        <f>SUM(CL74*$E74*$F74*$H74*$K74*$CE$10)</f>
        <v>0</v>
      </c>
      <c r="CN74" s="57"/>
      <c r="CO74" s="62">
        <f>SUM(CN74*$E74*$F74*$H74*$K74*$CE$10)</f>
        <v>0</v>
      </c>
      <c r="CP74" s="57"/>
      <c r="CQ74" s="62">
        <f>SUM(CP74*$E74*$F74*$H74*$K74*$CE$10)</f>
        <v>0</v>
      </c>
      <c r="CR74" s="59"/>
      <c r="CS74" s="62"/>
      <c r="CT74" s="57"/>
      <c r="CU74" s="62"/>
      <c r="CV74" s="57"/>
      <c r="CW74" s="62">
        <f>SUM(CV74*$E74*$F74*$H74*$K74*$CE$10)</f>
        <v>0</v>
      </c>
      <c r="CX74" s="57"/>
      <c r="CY74" s="62"/>
      <c r="CZ74" s="57"/>
      <c r="DA74" s="62"/>
      <c r="DB74" s="57"/>
      <c r="DC74" s="62"/>
      <c r="DD74" s="57"/>
      <c r="DE74" s="62">
        <f>SUM(DD74*$E74*$F74*$H74*$K74*$CE$10)</f>
        <v>0</v>
      </c>
      <c r="DF74" s="57"/>
      <c r="DG74" s="62">
        <f>SUM(DF74*$E74*$F74*$H74*$K74*$CE$10)</f>
        <v>0</v>
      </c>
      <c r="DH74" s="57"/>
      <c r="DI74" s="62"/>
      <c r="DJ74" s="57"/>
      <c r="DK74" s="62"/>
      <c r="DL74" s="57"/>
      <c r="DM74" s="62"/>
      <c r="DN74" s="57"/>
      <c r="DO74" s="58">
        <f t="shared" si="557"/>
        <v>0</v>
      </c>
      <c r="DP74" s="57"/>
      <c r="DQ74" s="58">
        <f t="shared" si="558"/>
        <v>0</v>
      </c>
      <c r="DR74" s="57"/>
      <c r="DS74" s="59"/>
      <c r="DT74" s="57"/>
      <c r="DU74" s="59"/>
      <c r="DV74" s="57"/>
      <c r="DW74" s="58">
        <f t="shared" si="559"/>
        <v>0</v>
      </c>
      <c r="DX74" s="57"/>
      <c r="DY74" s="58">
        <f t="shared" si="560"/>
        <v>0</v>
      </c>
      <c r="DZ74" s="57"/>
      <c r="EA74" s="59"/>
      <c r="EB74" s="63"/>
      <c r="EC74" s="63"/>
      <c r="ED74" s="76"/>
      <c r="EE74" s="76"/>
      <c r="EF74" s="76"/>
      <c r="EG74" s="76"/>
      <c r="EH74" s="76"/>
      <c r="EI74" s="76"/>
      <c r="EJ74" s="64">
        <f>SUM(N74,P74,R74,T74,V74,X74,Z74,AB74,AD74,AF74,AH74,AJ74,AL74,AN74,AP74,AR74,AT74,AV74,AX74,AZ74,BB74,BD74,BF74,BH74,BJ74,BL74,BN74,BP74,BR74,BT74,BV74,BX74,BZ74,CB74,CD74,CF74,CH74,CJ74,CL74,CN74,CP74,CR74,CT74,CV74,CX74,CZ74,DB74,DD74,DF74,DH74,DJ74,DL74,DN74,DP74,DR74,DT74,DV74,DX74,DZ74,EB74,ED74,EF74)</f>
        <v>0</v>
      </c>
      <c r="EK74" s="64">
        <f>SUM(O74,Q74,S74,U74,W74,Y74,AA74,AC74,AE74,AG74,AI74,AK74,AM74,AO74,AQ74,AS74,AU74,AW74,AY74,BA74,BC74,BE74,BG74,BI74,BK74,BM74,BO74,BQ74,BS74,BU74,BW74,BY74,CA74,CC74,CE74,CG74,CI74,CK74,CM74,CO74,CQ74,CS74,CU74,CW74,CY74,DA74,DC74,DE74,DG74,DI74,DK74,DM74,DO74,DQ74,DS74,DU74,DW74,DY74,EA74,EC74,EE74,EG74)</f>
        <v>0</v>
      </c>
    </row>
    <row r="75" spans="1:141" s="102" customFormat="1" ht="15" customHeight="1" x14ac:dyDescent="0.25">
      <c r="A75" s="41">
        <v>17</v>
      </c>
      <c r="B75" s="41"/>
      <c r="C75" s="40" t="s">
        <v>267</v>
      </c>
      <c r="D75" s="134" t="s">
        <v>268</v>
      </c>
      <c r="E75" s="52">
        <v>16026</v>
      </c>
      <c r="F75" s="110"/>
      <c r="G75" s="54"/>
      <c r="H75" s="44"/>
      <c r="I75" s="99"/>
      <c r="J75" s="111">
        <v>1.4</v>
      </c>
      <c r="K75" s="111">
        <v>1.68</v>
      </c>
      <c r="L75" s="111">
        <v>2.23</v>
      </c>
      <c r="M75" s="101">
        <v>2.57</v>
      </c>
      <c r="N75" s="84">
        <f t="shared" ref="N75:BY75" si="561">N76</f>
        <v>0</v>
      </c>
      <c r="O75" s="84">
        <f t="shared" si="561"/>
        <v>0</v>
      </c>
      <c r="P75" s="84">
        <f t="shared" si="561"/>
        <v>0</v>
      </c>
      <c r="Q75" s="84">
        <f t="shared" si="561"/>
        <v>0</v>
      </c>
      <c r="R75" s="84">
        <f t="shared" si="561"/>
        <v>0</v>
      </c>
      <c r="S75" s="84">
        <f t="shared" si="561"/>
        <v>0</v>
      </c>
      <c r="T75" s="84">
        <f t="shared" si="561"/>
        <v>0</v>
      </c>
      <c r="U75" s="84">
        <f t="shared" si="561"/>
        <v>0</v>
      </c>
      <c r="V75" s="84">
        <f t="shared" si="561"/>
        <v>0</v>
      </c>
      <c r="W75" s="84">
        <f t="shared" si="561"/>
        <v>0</v>
      </c>
      <c r="X75" s="84">
        <f t="shared" si="561"/>
        <v>0</v>
      </c>
      <c r="Y75" s="84">
        <f t="shared" si="561"/>
        <v>0</v>
      </c>
      <c r="Z75" s="84">
        <f t="shared" si="561"/>
        <v>0</v>
      </c>
      <c r="AA75" s="84">
        <f t="shared" si="561"/>
        <v>0</v>
      </c>
      <c r="AB75" s="84">
        <f t="shared" si="561"/>
        <v>0</v>
      </c>
      <c r="AC75" s="84">
        <f t="shared" si="561"/>
        <v>0</v>
      </c>
      <c r="AD75" s="84">
        <f t="shared" si="561"/>
        <v>0</v>
      </c>
      <c r="AE75" s="84">
        <f t="shared" si="561"/>
        <v>0</v>
      </c>
      <c r="AF75" s="84">
        <f t="shared" si="561"/>
        <v>0</v>
      </c>
      <c r="AG75" s="84">
        <f t="shared" si="561"/>
        <v>0</v>
      </c>
      <c r="AH75" s="84">
        <f t="shared" si="561"/>
        <v>0</v>
      </c>
      <c r="AI75" s="84">
        <f t="shared" si="561"/>
        <v>0</v>
      </c>
      <c r="AJ75" s="84">
        <f t="shared" si="561"/>
        <v>0</v>
      </c>
      <c r="AK75" s="84">
        <f t="shared" si="561"/>
        <v>0</v>
      </c>
      <c r="AL75" s="84">
        <f t="shared" si="561"/>
        <v>100</v>
      </c>
      <c r="AM75" s="84">
        <f t="shared" si="561"/>
        <v>4016115.5999999996</v>
      </c>
      <c r="AN75" s="84">
        <f t="shared" si="561"/>
        <v>0</v>
      </c>
      <c r="AO75" s="84">
        <f t="shared" si="561"/>
        <v>0</v>
      </c>
      <c r="AP75" s="84">
        <f t="shared" si="561"/>
        <v>0</v>
      </c>
      <c r="AQ75" s="84">
        <f t="shared" si="561"/>
        <v>0</v>
      </c>
      <c r="AR75" s="84">
        <f t="shared" si="561"/>
        <v>0</v>
      </c>
      <c r="AS75" s="84">
        <f t="shared" si="561"/>
        <v>0</v>
      </c>
      <c r="AT75" s="84">
        <f t="shared" si="561"/>
        <v>0</v>
      </c>
      <c r="AU75" s="84">
        <f t="shared" si="561"/>
        <v>0</v>
      </c>
      <c r="AV75" s="84">
        <f t="shared" si="561"/>
        <v>0</v>
      </c>
      <c r="AW75" s="84">
        <f t="shared" si="561"/>
        <v>0</v>
      </c>
      <c r="AX75" s="84">
        <f t="shared" si="561"/>
        <v>0</v>
      </c>
      <c r="AY75" s="84">
        <f t="shared" si="561"/>
        <v>0</v>
      </c>
      <c r="AZ75" s="84">
        <f t="shared" si="561"/>
        <v>0</v>
      </c>
      <c r="BA75" s="84">
        <f t="shared" si="561"/>
        <v>0</v>
      </c>
      <c r="BB75" s="84">
        <f t="shared" si="561"/>
        <v>0</v>
      </c>
      <c r="BC75" s="84">
        <f t="shared" si="561"/>
        <v>0</v>
      </c>
      <c r="BD75" s="84">
        <f t="shared" si="561"/>
        <v>0</v>
      </c>
      <c r="BE75" s="84">
        <f t="shared" si="561"/>
        <v>0</v>
      </c>
      <c r="BF75" s="84">
        <f t="shared" si="561"/>
        <v>0</v>
      </c>
      <c r="BG75" s="84">
        <f t="shared" si="561"/>
        <v>0</v>
      </c>
      <c r="BH75" s="84">
        <f t="shared" si="561"/>
        <v>8</v>
      </c>
      <c r="BI75" s="84">
        <f t="shared" si="561"/>
        <v>321289.24799999996</v>
      </c>
      <c r="BJ75" s="84">
        <f t="shared" si="561"/>
        <v>0</v>
      </c>
      <c r="BK75" s="84">
        <f t="shared" si="561"/>
        <v>0</v>
      </c>
      <c r="BL75" s="84">
        <f t="shared" si="561"/>
        <v>0</v>
      </c>
      <c r="BM75" s="84">
        <f t="shared" si="561"/>
        <v>0</v>
      </c>
      <c r="BN75" s="84">
        <f t="shared" si="561"/>
        <v>0</v>
      </c>
      <c r="BO75" s="84">
        <f t="shared" si="561"/>
        <v>0</v>
      </c>
      <c r="BP75" s="84">
        <f t="shared" si="561"/>
        <v>0</v>
      </c>
      <c r="BQ75" s="84">
        <f t="shared" si="561"/>
        <v>0</v>
      </c>
      <c r="BR75" s="84">
        <f t="shared" si="561"/>
        <v>0</v>
      </c>
      <c r="BS75" s="84"/>
      <c r="BT75" s="84">
        <f t="shared" si="561"/>
        <v>0</v>
      </c>
      <c r="BU75" s="84"/>
      <c r="BV75" s="84">
        <f t="shared" si="561"/>
        <v>0</v>
      </c>
      <c r="BW75" s="84">
        <f t="shared" si="561"/>
        <v>0</v>
      </c>
      <c r="BX75" s="84">
        <f t="shared" si="561"/>
        <v>0</v>
      </c>
      <c r="BY75" s="84">
        <f t="shared" si="561"/>
        <v>0</v>
      </c>
      <c r="BZ75" s="84">
        <f t="shared" ref="BZ75:EK75" si="562">BZ76</f>
        <v>0</v>
      </c>
      <c r="CA75" s="84"/>
      <c r="CB75" s="84">
        <f t="shared" si="562"/>
        <v>1</v>
      </c>
      <c r="CC75" s="84"/>
      <c r="CD75" s="84">
        <f t="shared" si="562"/>
        <v>0</v>
      </c>
      <c r="CE75" s="84">
        <f t="shared" si="562"/>
        <v>0</v>
      </c>
      <c r="CF75" s="84">
        <f t="shared" si="562"/>
        <v>0</v>
      </c>
      <c r="CG75" s="84">
        <f t="shared" si="562"/>
        <v>0</v>
      </c>
      <c r="CH75" s="84">
        <f t="shared" si="562"/>
        <v>0</v>
      </c>
      <c r="CI75" s="84">
        <f t="shared" si="562"/>
        <v>0</v>
      </c>
      <c r="CJ75" s="84">
        <f t="shared" si="562"/>
        <v>0</v>
      </c>
      <c r="CK75" s="84">
        <f t="shared" si="562"/>
        <v>0</v>
      </c>
      <c r="CL75" s="84">
        <f t="shared" si="562"/>
        <v>0</v>
      </c>
      <c r="CM75" s="84">
        <f t="shared" si="562"/>
        <v>0</v>
      </c>
      <c r="CN75" s="84">
        <f t="shared" si="562"/>
        <v>0</v>
      </c>
      <c r="CO75" s="84">
        <f t="shared" si="562"/>
        <v>0</v>
      </c>
      <c r="CP75" s="84">
        <f t="shared" si="562"/>
        <v>0</v>
      </c>
      <c r="CQ75" s="84">
        <f t="shared" si="562"/>
        <v>0</v>
      </c>
      <c r="CR75" s="84">
        <f t="shared" si="562"/>
        <v>0</v>
      </c>
      <c r="CS75" s="84"/>
      <c r="CT75" s="84">
        <f t="shared" si="562"/>
        <v>0</v>
      </c>
      <c r="CU75" s="84"/>
      <c r="CV75" s="84">
        <f t="shared" si="562"/>
        <v>0</v>
      </c>
      <c r="CW75" s="84">
        <f t="shared" si="562"/>
        <v>0</v>
      </c>
      <c r="CX75" s="84">
        <f t="shared" si="562"/>
        <v>0</v>
      </c>
      <c r="CY75" s="84"/>
      <c r="CZ75" s="84">
        <f t="shared" si="562"/>
        <v>0</v>
      </c>
      <c r="DA75" s="84"/>
      <c r="DB75" s="84">
        <f t="shared" si="562"/>
        <v>0</v>
      </c>
      <c r="DC75" s="84"/>
      <c r="DD75" s="84">
        <f t="shared" si="562"/>
        <v>0</v>
      </c>
      <c r="DE75" s="84">
        <f t="shared" si="562"/>
        <v>0</v>
      </c>
      <c r="DF75" s="84">
        <f t="shared" si="562"/>
        <v>0</v>
      </c>
      <c r="DG75" s="84">
        <f t="shared" si="562"/>
        <v>0</v>
      </c>
      <c r="DH75" s="84">
        <f t="shared" si="562"/>
        <v>0</v>
      </c>
      <c r="DI75" s="84"/>
      <c r="DJ75" s="84">
        <f t="shared" si="562"/>
        <v>0</v>
      </c>
      <c r="DK75" s="84"/>
      <c r="DL75" s="84">
        <f t="shared" si="562"/>
        <v>0</v>
      </c>
      <c r="DM75" s="84"/>
      <c r="DN75" s="84">
        <f t="shared" si="562"/>
        <v>0</v>
      </c>
      <c r="DO75" s="84">
        <f t="shared" si="562"/>
        <v>0</v>
      </c>
      <c r="DP75" s="84">
        <f t="shared" si="562"/>
        <v>0</v>
      </c>
      <c r="DQ75" s="84">
        <f t="shared" si="562"/>
        <v>0</v>
      </c>
      <c r="DR75" s="84">
        <f t="shared" si="562"/>
        <v>0</v>
      </c>
      <c r="DS75" s="84">
        <f t="shared" si="562"/>
        <v>0</v>
      </c>
      <c r="DT75" s="84">
        <f t="shared" si="562"/>
        <v>0</v>
      </c>
      <c r="DU75" s="84">
        <f t="shared" si="562"/>
        <v>0</v>
      </c>
      <c r="DV75" s="84">
        <f t="shared" si="562"/>
        <v>0</v>
      </c>
      <c r="DW75" s="84">
        <f t="shared" si="562"/>
        <v>0</v>
      </c>
      <c r="DX75" s="84">
        <f t="shared" si="562"/>
        <v>0</v>
      </c>
      <c r="DY75" s="84">
        <f t="shared" si="562"/>
        <v>0</v>
      </c>
      <c r="DZ75" s="84">
        <f t="shared" si="562"/>
        <v>0</v>
      </c>
      <c r="EA75" s="84">
        <f t="shared" si="562"/>
        <v>0</v>
      </c>
      <c r="EB75" s="84">
        <f t="shared" si="562"/>
        <v>0</v>
      </c>
      <c r="EC75" s="84">
        <f t="shared" si="562"/>
        <v>0</v>
      </c>
      <c r="ED75" s="84">
        <f t="shared" si="562"/>
        <v>0</v>
      </c>
      <c r="EE75" s="84">
        <f t="shared" si="562"/>
        <v>0</v>
      </c>
      <c r="EF75" s="84">
        <f t="shared" si="562"/>
        <v>0</v>
      </c>
      <c r="EG75" s="84">
        <f t="shared" si="562"/>
        <v>0</v>
      </c>
      <c r="EH75" s="84"/>
      <c r="EI75" s="84"/>
      <c r="EJ75" s="84">
        <f t="shared" si="562"/>
        <v>109</v>
      </c>
      <c r="EK75" s="84">
        <f t="shared" si="562"/>
        <v>4337404.8479999993</v>
      </c>
    </row>
    <row r="76" spans="1:141" s="2" customFormat="1" ht="30" customHeight="1" x14ac:dyDescent="0.25">
      <c r="A76" s="49"/>
      <c r="B76" s="85">
        <v>49</v>
      </c>
      <c r="C76" s="50" t="s">
        <v>269</v>
      </c>
      <c r="D76" s="133" t="s">
        <v>270</v>
      </c>
      <c r="E76" s="52">
        <v>16026</v>
      </c>
      <c r="F76" s="53">
        <v>1.79</v>
      </c>
      <c r="G76" s="54"/>
      <c r="H76" s="55">
        <v>1</v>
      </c>
      <c r="I76" s="114"/>
      <c r="J76" s="104">
        <v>1.4</v>
      </c>
      <c r="K76" s="104">
        <v>1.68</v>
      </c>
      <c r="L76" s="104">
        <v>2.23</v>
      </c>
      <c r="M76" s="107">
        <v>2.57</v>
      </c>
      <c r="N76" s="57"/>
      <c r="O76" s="58">
        <f>N76*$E76*$F76*$H76*$J76*O$10</f>
        <v>0</v>
      </c>
      <c r="P76" s="108"/>
      <c r="Q76" s="58">
        <f>P76*$E76*$F76*$H76*$J76*Q$10</f>
        <v>0</v>
      </c>
      <c r="R76" s="59"/>
      <c r="S76" s="58">
        <f>R76*$E76*$F76*$H76*$J76*S$10</f>
        <v>0</v>
      </c>
      <c r="T76" s="57"/>
      <c r="U76" s="58">
        <f>T76*$E76*$F76*$H76*$J76*U$10</f>
        <v>0</v>
      </c>
      <c r="V76" s="57"/>
      <c r="W76" s="58">
        <f>V76*$E76*$F76*$H76*$J76*W$10</f>
        <v>0</v>
      </c>
      <c r="X76" s="57"/>
      <c r="Y76" s="58">
        <f>X76*$E76*$F76*$H76*$J76*Y$10</f>
        <v>0</v>
      </c>
      <c r="Z76" s="59"/>
      <c r="AA76" s="58">
        <f>Z76*$E76*$F76*$H76*$J76*AA$10</f>
        <v>0</v>
      </c>
      <c r="AB76" s="59"/>
      <c r="AC76" s="58">
        <f>AB76*$E76*$F76*$H76*$J76*AC$10</f>
        <v>0</v>
      </c>
      <c r="AD76" s="59"/>
      <c r="AE76" s="59"/>
      <c r="AF76" s="59"/>
      <c r="AG76" s="62">
        <f>SUM(AF76*$E76*$F76*$H76*$K76*$AG$10)</f>
        <v>0</v>
      </c>
      <c r="AH76" s="57"/>
      <c r="AI76" s="58">
        <f>AH76*$E76*$F76*$H76*$J76*AI$10</f>
        <v>0</v>
      </c>
      <c r="AJ76" s="57"/>
      <c r="AK76" s="58">
        <f>AJ76*$E76*$F76*$H76*$J76*AK$10</f>
        <v>0</v>
      </c>
      <c r="AL76" s="57">
        <v>100</v>
      </c>
      <c r="AM76" s="58">
        <f>AL76*$E76*$F76*$H76*$J76*AM$10</f>
        <v>4016115.5999999996</v>
      </c>
      <c r="AN76" s="57"/>
      <c r="AO76" s="58">
        <f>AN76*$E76*$F76*$H76*$J76*AO$10</f>
        <v>0</v>
      </c>
      <c r="AP76" s="57"/>
      <c r="AQ76" s="58">
        <f>AP76*$E76*$F76*$H76*$J76*AQ$10</f>
        <v>0</v>
      </c>
      <c r="AR76" s="57"/>
      <c r="AS76" s="58">
        <f>AR76*$E76*$F76*$H76*$J76*AS$10</f>
        <v>0</v>
      </c>
      <c r="AT76" s="57"/>
      <c r="AU76" s="58">
        <f>AT76*$E76*$F76*$H76*$J76*AU$10</f>
        <v>0</v>
      </c>
      <c r="AV76" s="57"/>
      <c r="AW76" s="58">
        <f>AV76*$E76*$F76*$H76*$J76*AW$10</f>
        <v>0</v>
      </c>
      <c r="AX76" s="57"/>
      <c r="AY76" s="58">
        <f>AX76*$E76*$F76*$H76*$J76*AY$10</f>
        <v>0</v>
      </c>
      <c r="AZ76" s="57"/>
      <c r="BA76" s="58">
        <f>AZ76*$E76*$F76*$H76*$J76*BA$10</f>
        <v>0</v>
      </c>
      <c r="BB76" s="57"/>
      <c r="BC76" s="58">
        <f>BB76*$E76*$F76*$H76*$J76*BC$10</f>
        <v>0</v>
      </c>
      <c r="BD76" s="57"/>
      <c r="BE76" s="58">
        <f>BD76*$E76*$F76*$H76*$J76*BE$10</f>
        <v>0</v>
      </c>
      <c r="BF76" s="57"/>
      <c r="BG76" s="58">
        <f>BF76*$E76*$F76*$H76*$J76*BG$10</f>
        <v>0</v>
      </c>
      <c r="BH76" s="57">
        <v>8</v>
      </c>
      <c r="BI76" s="58">
        <f>BH76*$E76*$F76*$H76*$J76*BI$10</f>
        <v>321289.24799999996</v>
      </c>
      <c r="BJ76" s="57"/>
      <c r="BK76" s="58">
        <f>BJ76*$E76*$F76*$H76*$J76*BK$10</f>
        <v>0</v>
      </c>
      <c r="BL76" s="57"/>
      <c r="BM76" s="58">
        <f>BL76*$E76*$F76*$H76*$J76*BM$10</f>
        <v>0</v>
      </c>
      <c r="BN76" s="57"/>
      <c r="BO76" s="58">
        <f>BN76*$E76*$F76*$H76*$J76*BO$10</f>
        <v>0</v>
      </c>
      <c r="BP76" s="61"/>
      <c r="BQ76" s="58">
        <f>BP76*$E76*$F76*$H76*$J76*BQ$10</f>
        <v>0</v>
      </c>
      <c r="BR76" s="57"/>
      <c r="BS76" s="58"/>
      <c r="BT76" s="59"/>
      <c r="BU76" s="58"/>
      <c r="BV76" s="57"/>
      <c r="BW76" s="58">
        <f>BV76*$E76*$F76*$H76*$J76*BW$10</f>
        <v>0</v>
      </c>
      <c r="BX76" s="57"/>
      <c r="BY76" s="58">
        <f>BX76*$E76*$F76*$H76*$J76*BY$10</f>
        <v>0</v>
      </c>
      <c r="BZ76" s="57"/>
      <c r="CA76" s="58"/>
      <c r="CB76" s="57">
        <v>1</v>
      </c>
      <c r="CC76" s="58"/>
      <c r="CD76" s="59"/>
      <c r="CE76" s="62">
        <f>SUM(CD76*$E76*$F76*$H76*$K76*$CE$10)</f>
        <v>0</v>
      </c>
      <c r="CF76" s="57"/>
      <c r="CG76" s="62">
        <f>SUM(CF76*$E76*$F76*$H76*$K76*$CE$10)</f>
        <v>0</v>
      </c>
      <c r="CH76" s="59"/>
      <c r="CI76" s="62">
        <f>SUM(CH76*$E76*$F76*$H76*$K76*$CE$10)</f>
        <v>0</v>
      </c>
      <c r="CJ76" s="59"/>
      <c r="CK76" s="62">
        <f>SUM(CJ76*$E76*$F76*$H76*$K76*$CE$10)</f>
        <v>0</v>
      </c>
      <c r="CL76" s="59"/>
      <c r="CM76" s="62">
        <f>SUM(CL76*$E76*$F76*$H76*$K76*$CE$10)</f>
        <v>0</v>
      </c>
      <c r="CN76" s="57"/>
      <c r="CO76" s="62">
        <f>SUM(CN76*$E76*$F76*$H76*$K76*$CE$10)</f>
        <v>0</v>
      </c>
      <c r="CP76" s="57"/>
      <c r="CQ76" s="62">
        <f>SUM(CP76*$E76*$F76*$H76*$K76*$CE$10)</f>
        <v>0</v>
      </c>
      <c r="CR76" s="59"/>
      <c r="CS76" s="62"/>
      <c r="CT76" s="57"/>
      <c r="CU76" s="62"/>
      <c r="CV76" s="57"/>
      <c r="CW76" s="62">
        <f>SUM(CV76*$E76*$F76*$H76*$K76*$CE$10)</f>
        <v>0</v>
      </c>
      <c r="CX76" s="57"/>
      <c r="CY76" s="62"/>
      <c r="CZ76" s="57"/>
      <c r="DA76" s="62"/>
      <c r="DB76" s="57"/>
      <c r="DC76" s="62"/>
      <c r="DD76" s="57"/>
      <c r="DE76" s="62">
        <f>SUM(DD76*$E76*$F76*$H76*$K76*$CE$10)</f>
        <v>0</v>
      </c>
      <c r="DF76" s="57"/>
      <c r="DG76" s="62">
        <f>SUM(DF76*$E76*$F76*$H76*$K76*$CE$10)</f>
        <v>0</v>
      </c>
      <c r="DH76" s="57"/>
      <c r="DI76" s="62"/>
      <c r="DJ76" s="57"/>
      <c r="DK76" s="62"/>
      <c r="DL76" s="57"/>
      <c r="DM76" s="62"/>
      <c r="DN76" s="57"/>
      <c r="DO76" s="58">
        <f>DN76*$E76*$F76*$H76*$J76*DO$10</f>
        <v>0</v>
      </c>
      <c r="DP76" s="57"/>
      <c r="DQ76" s="58">
        <f>DP76*$E76*$F76*$H76*$J76*DQ$10</f>
        <v>0</v>
      </c>
      <c r="DR76" s="57"/>
      <c r="DS76" s="59"/>
      <c r="DT76" s="57"/>
      <c r="DU76" s="59"/>
      <c r="DV76" s="57"/>
      <c r="DW76" s="58">
        <f>DV76*$E76*$F76*$H76*$J76*DW$10</f>
        <v>0</v>
      </c>
      <c r="DX76" s="57"/>
      <c r="DY76" s="58">
        <f>DX76*$E76*$F76*$H76*$J76*DY$10</f>
        <v>0</v>
      </c>
      <c r="DZ76" s="57"/>
      <c r="EA76" s="59"/>
      <c r="EB76" s="63"/>
      <c r="EC76" s="63"/>
      <c r="ED76" s="76"/>
      <c r="EE76" s="76"/>
      <c r="EF76" s="76"/>
      <c r="EG76" s="76"/>
      <c r="EH76" s="76"/>
      <c r="EI76" s="76"/>
      <c r="EJ76" s="64">
        <f>SUM(N76,P76,R76,T76,V76,X76,Z76,AB76,AD76,AF76,AH76,AJ76,AL76,AN76,AP76,AR76,AT76,AV76,AX76,AZ76,BB76,BD76,BF76,BH76,BJ76,BL76,BN76,BP76,BR76,BT76,BV76,BX76,BZ76,CB76,CD76,CF76,CH76,CJ76,CL76,CN76,CP76,CR76,CT76,CV76,CX76,CZ76,DB76,DD76,DF76,DH76,DJ76,DL76,DN76,DP76,DR76,DT76,DV76,DX76,DZ76,EB76,ED76,EF76)</f>
        <v>109</v>
      </c>
      <c r="EK76" s="64">
        <f>SUM(O76,Q76,S76,U76,W76,Y76,AA76,AC76,AE76,AG76,AI76,AK76,AM76,AO76,AQ76,AS76,AU76,AW76,AY76,BA76,BC76,BE76,BG76,BI76,BK76,BM76,BO76,BQ76,BS76,BU76,BW76,BY76,CA76,CC76,CE76,CG76,CI76,CK76,CM76,CO76,CQ76,CS76,CU76,CW76,CY76,DA76,DC76,DE76,DG76,DI76,DK76,DM76,DO76,DQ76,DS76,DU76,DW76,DY76,EA76,EC76,EE76,EG76)</f>
        <v>4337404.8479999993</v>
      </c>
    </row>
    <row r="77" spans="1:141" s="102" customFormat="1" ht="15" x14ac:dyDescent="0.25">
      <c r="A77" s="41">
        <v>18</v>
      </c>
      <c r="B77" s="41"/>
      <c r="C77" s="40" t="s">
        <v>271</v>
      </c>
      <c r="D77" s="134" t="s">
        <v>272</v>
      </c>
      <c r="E77" s="52">
        <v>16026</v>
      </c>
      <c r="F77" s="110"/>
      <c r="G77" s="54"/>
      <c r="H77" s="44"/>
      <c r="I77" s="99"/>
      <c r="J77" s="111">
        <v>1.4</v>
      </c>
      <c r="K77" s="111">
        <v>1.68</v>
      </c>
      <c r="L77" s="111">
        <v>2.23</v>
      </c>
      <c r="M77" s="101">
        <v>2.57</v>
      </c>
      <c r="N77" s="84">
        <f t="shared" ref="N77:BY77" si="563">SUM(N78:N81)</f>
        <v>0</v>
      </c>
      <c r="O77" s="84">
        <f t="shared" si="563"/>
        <v>0</v>
      </c>
      <c r="P77" s="84">
        <f t="shared" si="563"/>
        <v>0</v>
      </c>
      <c r="Q77" s="84">
        <f t="shared" si="563"/>
        <v>0</v>
      </c>
      <c r="R77" s="84">
        <f t="shared" si="563"/>
        <v>0</v>
      </c>
      <c r="S77" s="84">
        <f t="shared" si="563"/>
        <v>0</v>
      </c>
      <c r="T77" s="84">
        <f t="shared" si="563"/>
        <v>0</v>
      </c>
      <c r="U77" s="84">
        <f t="shared" si="563"/>
        <v>0</v>
      </c>
      <c r="V77" s="84">
        <f t="shared" si="563"/>
        <v>0</v>
      </c>
      <c r="W77" s="84">
        <f t="shared" si="563"/>
        <v>0</v>
      </c>
      <c r="X77" s="84">
        <f t="shared" si="563"/>
        <v>0</v>
      </c>
      <c r="Y77" s="84">
        <f t="shared" si="563"/>
        <v>0</v>
      </c>
      <c r="Z77" s="84">
        <f t="shared" si="563"/>
        <v>2</v>
      </c>
      <c r="AA77" s="84">
        <f t="shared" si="563"/>
        <v>35898.239999999998</v>
      </c>
      <c r="AB77" s="84">
        <f t="shared" si="563"/>
        <v>0</v>
      </c>
      <c r="AC77" s="84">
        <f t="shared" si="563"/>
        <v>0</v>
      </c>
      <c r="AD77" s="84">
        <f t="shared" si="563"/>
        <v>0</v>
      </c>
      <c r="AE77" s="84">
        <f t="shared" si="563"/>
        <v>0</v>
      </c>
      <c r="AF77" s="84">
        <f t="shared" si="563"/>
        <v>2</v>
      </c>
      <c r="AG77" s="84">
        <f t="shared" si="563"/>
        <v>43077.887999999999</v>
      </c>
      <c r="AH77" s="84">
        <f t="shared" si="563"/>
        <v>0</v>
      </c>
      <c r="AI77" s="84">
        <f t="shared" si="563"/>
        <v>0</v>
      </c>
      <c r="AJ77" s="84">
        <f t="shared" si="563"/>
        <v>0</v>
      </c>
      <c r="AK77" s="84">
        <f t="shared" si="563"/>
        <v>0</v>
      </c>
      <c r="AL77" s="84">
        <f t="shared" si="563"/>
        <v>0</v>
      </c>
      <c r="AM77" s="84">
        <f t="shared" si="563"/>
        <v>0</v>
      </c>
      <c r="AN77" s="84">
        <f t="shared" si="563"/>
        <v>0</v>
      </c>
      <c r="AO77" s="84">
        <f t="shared" si="563"/>
        <v>0</v>
      </c>
      <c r="AP77" s="84">
        <f t="shared" si="563"/>
        <v>2</v>
      </c>
      <c r="AQ77" s="84">
        <f t="shared" si="563"/>
        <v>35898.239999999998</v>
      </c>
      <c r="AR77" s="84">
        <f t="shared" si="563"/>
        <v>5</v>
      </c>
      <c r="AS77" s="84">
        <f t="shared" si="563"/>
        <v>89745.599999999991</v>
      </c>
      <c r="AT77" s="84">
        <f t="shared" si="563"/>
        <v>0</v>
      </c>
      <c r="AU77" s="84">
        <f t="shared" si="563"/>
        <v>0</v>
      </c>
      <c r="AV77" s="84">
        <f t="shared" si="563"/>
        <v>0</v>
      </c>
      <c r="AW77" s="84">
        <f t="shared" si="563"/>
        <v>0</v>
      </c>
      <c r="AX77" s="84">
        <f t="shared" si="563"/>
        <v>0</v>
      </c>
      <c r="AY77" s="84">
        <f t="shared" si="563"/>
        <v>0</v>
      </c>
      <c r="AZ77" s="84">
        <f t="shared" si="563"/>
        <v>0</v>
      </c>
      <c r="BA77" s="84">
        <f t="shared" si="563"/>
        <v>0</v>
      </c>
      <c r="BB77" s="84">
        <f t="shared" si="563"/>
        <v>0</v>
      </c>
      <c r="BC77" s="84">
        <f t="shared" si="563"/>
        <v>0</v>
      </c>
      <c r="BD77" s="84">
        <f t="shared" si="563"/>
        <v>0</v>
      </c>
      <c r="BE77" s="84">
        <f t="shared" si="563"/>
        <v>0</v>
      </c>
      <c r="BF77" s="84">
        <f t="shared" si="563"/>
        <v>0</v>
      </c>
      <c r="BG77" s="84">
        <f t="shared" si="563"/>
        <v>0</v>
      </c>
      <c r="BH77" s="84">
        <f t="shared" si="563"/>
        <v>7</v>
      </c>
      <c r="BI77" s="84">
        <f t="shared" si="563"/>
        <v>125643.84</v>
      </c>
      <c r="BJ77" s="84">
        <f t="shared" si="563"/>
        <v>0</v>
      </c>
      <c r="BK77" s="84">
        <f t="shared" si="563"/>
        <v>0</v>
      </c>
      <c r="BL77" s="84">
        <f t="shared" si="563"/>
        <v>0</v>
      </c>
      <c r="BM77" s="84">
        <f t="shared" si="563"/>
        <v>0</v>
      </c>
      <c r="BN77" s="84">
        <f t="shared" si="563"/>
        <v>1</v>
      </c>
      <c r="BO77" s="84">
        <f t="shared" si="563"/>
        <v>35898.239999999998</v>
      </c>
      <c r="BP77" s="84">
        <f t="shared" si="563"/>
        <v>0</v>
      </c>
      <c r="BQ77" s="84">
        <f t="shared" si="563"/>
        <v>0</v>
      </c>
      <c r="BR77" s="84">
        <f t="shared" si="563"/>
        <v>1</v>
      </c>
      <c r="BS77" s="84"/>
      <c r="BT77" s="84">
        <f t="shared" si="563"/>
        <v>0</v>
      </c>
      <c r="BU77" s="84"/>
      <c r="BV77" s="84">
        <f t="shared" si="563"/>
        <v>15</v>
      </c>
      <c r="BW77" s="84">
        <f t="shared" si="563"/>
        <v>269236.8</v>
      </c>
      <c r="BX77" s="84">
        <f t="shared" si="563"/>
        <v>0</v>
      </c>
      <c r="BY77" s="84">
        <f t="shared" si="563"/>
        <v>0</v>
      </c>
      <c r="BZ77" s="84">
        <f t="shared" ref="BZ77:EK77" si="564">SUM(BZ78:BZ81)</f>
        <v>3</v>
      </c>
      <c r="CA77" s="84"/>
      <c r="CB77" s="84">
        <f t="shared" si="564"/>
        <v>10</v>
      </c>
      <c r="CC77" s="84"/>
      <c r="CD77" s="84">
        <f t="shared" si="564"/>
        <v>15</v>
      </c>
      <c r="CE77" s="84">
        <f t="shared" si="564"/>
        <v>323084.15999999997</v>
      </c>
      <c r="CF77" s="84">
        <f t="shared" si="564"/>
        <v>0</v>
      </c>
      <c r="CG77" s="84">
        <f t="shared" si="564"/>
        <v>0</v>
      </c>
      <c r="CH77" s="84">
        <f t="shared" si="564"/>
        <v>0</v>
      </c>
      <c r="CI77" s="84">
        <f t="shared" si="564"/>
        <v>0</v>
      </c>
      <c r="CJ77" s="84">
        <f t="shared" si="564"/>
        <v>0</v>
      </c>
      <c r="CK77" s="84">
        <f t="shared" si="564"/>
        <v>0</v>
      </c>
      <c r="CL77" s="84">
        <f t="shared" si="564"/>
        <v>0</v>
      </c>
      <c r="CM77" s="84">
        <f t="shared" si="564"/>
        <v>0</v>
      </c>
      <c r="CN77" s="84">
        <f t="shared" si="564"/>
        <v>0</v>
      </c>
      <c r="CO77" s="84">
        <f t="shared" si="564"/>
        <v>0</v>
      </c>
      <c r="CP77" s="84">
        <f t="shared" si="564"/>
        <v>0</v>
      </c>
      <c r="CQ77" s="84">
        <f t="shared" si="564"/>
        <v>0</v>
      </c>
      <c r="CR77" s="84">
        <f t="shared" si="564"/>
        <v>12</v>
      </c>
      <c r="CS77" s="84"/>
      <c r="CT77" s="84">
        <f t="shared" si="564"/>
        <v>0</v>
      </c>
      <c r="CU77" s="84"/>
      <c r="CV77" s="84">
        <f t="shared" si="564"/>
        <v>6</v>
      </c>
      <c r="CW77" s="84">
        <f t="shared" si="564"/>
        <v>129233.664</v>
      </c>
      <c r="CX77" s="84">
        <f t="shared" si="564"/>
        <v>0</v>
      </c>
      <c r="CY77" s="84"/>
      <c r="CZ77" s="84">
        <f t="shared" si="564"/>
        <v>6</v>
      </c>
      <c r="DA77" s="84"/>
      <c r="DB77" s="84">
        <f t="shared" si="564"/>
        <v>0</v>
      </c>
      <c r="DC77" s="84"/>
      <c r="DD77" s="84">
        <f t="shared" si="564"/>
        <v>0</v>
      </c>
      <c r="DE77" s="84">
        <f t="shared" si="564"/>
        <v>0</v>
      </c>
      <c r="DF77" s="84">
        <f t="shared" si="564"/>
        <v>10</v>
      </c>
      <c r="DG77" s="84">
        <f t="shared" si="564"/>
        <v>215389.44</v>
      </c>
      <c r="DH77" s="84">
        <f t="shared" si="564"/>
        <v>1</v>
      </c>
      <c r="DI77" s="84"/>
      <c r="DJ77" s="84">
        <f t="shared" si="564"/>
        <v>0</v>
      </c>
      <c r="DK77" s="84"/>
      <c r="DL77" s="84">
        <f t="shared" si="564"/>
        <v>0</v>
      </c>
      <c r="DM77" s="84"/>
      <c r="DN77" s="84">
        <f t="shared" si="564"/>
        <v>0</v>
      </c>
      <c r="DO77" s="84">
        <f t="shared" si="564"/>
        <v>0</v>
      </c>
      <c r="DP77" s="84">
        <f t="shared" si="564"/>
        <v>0</v>
      </c>
      <c r="DQ77" s="84">
        <f t="shared" si="564"/>
        <v>0</v>
      </c>
      <c r="DR77" s="84">
        <f t="shared" si="564"/>
        <v>3</v>
      </c>
      <c r="DS77" s="84">
        <f t="shared" si="564"/>
        <v>76924.800000000003</v>
      </c>
      <c r="DT77" s="84">
        <f t="shared" si="564"/>
        <v>0</v>
      </c>
      <c r="DU77" s="84">
        <f t="shared" si="564"/>
        <v>0</v>
      </c>
      <c r="DV77" s="84">
        <f t="shared" si="564"/>
        <v>0</v>
      </c>
      <c r="DW77" s="84">
        <f t="shared" si="564"/>
        <v>0</v>
      </c>
      <c r="DX77" s="84">
        <f t="shared" si="564"/>
        <v>0</v>
      </c>
      <c r="DY77" s="84">
        <f t="shared" si="564"/>
        <v>0</v>
      </c>
      <c r="DZ77" s="84">
        <f t="shared" si="564"/>
        <v>0</v>
      </c>
      <c r="EA77" s="84">
        <f t="shared" si="564"/>
        <v>0</v>
      </c>
      <c r="EB77" s="84">
        <f t="shared" si="564"/>
        <v>0</v>
      </c>
      <c r="EC77" s="84">
        <f t="shared" si="564"/>
        <v>0</v>
      </c>
      <c r="ED77" s="84">
        <f t="shared" si="564"/>
        <v>0</v>
      </c>
      <c r="EE77" s="84">
        <f t="shared" si="564"/>
        <v>0</v>
      </c>
      <c r="EF77" s="84">
        <f t="shared" si="564"/>
        <v>0</v>
      </c>
      <c r="EG77" s="84">
        <f t="shared" si="564"/>
        <v>0</v>
      </c>
      <c r="EH77" s="84"/>
      <c r="EI77" s="84"/>
      <c r="EJ77" s="84">
        <f t="shared" si="564"/>
        <v>101</v>
      </c>
      <c r="EK77" s="84">
        <f t="shared" si="564"/>
        <v>1380030.912</v>
      </c>
    </row>
    <row r="78" spans="1:141" s="116" customFormat="1" ht="30" customHeight="1" x14ac:dyDescent="0.25">
      <c r="A78" s="40"/>
      <c r="B78" s="40">
        <v>50</v>
      </c>
      <c r="C78" s="50" t="s">
        <v>273</v>
      </c>
      <c r="D78" s="135" t="s">
        <v>274</v>
      </c>
      <c r="E78" s="52">
        <v>16026</v>
      </c>
      <c r="F78" s="53">
        <v>1.6</v>
      </c>
      <c r="G78" s="54"/>
      <c r="H78" s="55">
        <v>1</v>
      </c>
      <c r="I78" s="114"/>
      <c r="J78" s="104">
        <v>1.4</v>
      </c>
      <c r="K78" s="104">
        <v>1.68</v>
      </c>
      <c r="L78" s="104">
        <v>2.23</v>
      </c>
      <c r="M78" s="107">
        <v>2.57</v>
      </c>
      <c r="N78" s="57"/>
      <c r="O78" s="58">
        <f t="shared" ref="O78:O81" si="565">N78*$E78*$F78*$H78*$J78*O$10</f>
        <v>0</v>
      </c>
      <c r="P78" s="108"/>
      <c r="Q78" s="58">
        <f t="shared" ref="Q78:Q81" si="566">P78*$E78*$F78*$H78*$J78*Q$10</f>
        <v>0</v>
      </c>
      <c r="R78" s="59">
        <v>0</v>
      </c>
      <c r="S78" s="58">
        <f t="shared" ref="S78:S81" si="567">R78*$E78*$F78*$H78*$J78*S$10</f>
        <v>0</v>
      </c>
      <c r="T78" s="57"/>
      <c r="U78" s="58">
        <f t="shared" ref="U78:U81" si="568">T78*$E78*$F78*$H78*$J78*U$10</f>
        <v>0</v>
      </c>
      <c r="V78" s="57"/>
      <c r="W78" s="58">
        <f t="shared" ref="W78:W81" si="569">V78*$E78*$F78*$H78*$J78*W$10</f>
        <v>0</v>
      </c>
      <c r="X78" s="57"/>
      <c r="Y78" s="58">
        <f t="shared" ref="Y78:Y81" si="570">X78*$E78*$F78*$H78*$J78*Y$10</f>
        <v>0</v>
      </c>
      <c r="Z78" s="59"/>
      <c r="AA78" s="58">
        <f t="shared" ref="AA78:AA81" si="571">Z78*$E78*$F78*$H78*$J78*AA$10</f>
        <v>0</v>
      </c>
      <c r="AB78" s="59"/>
      <c r="AC78" s="58">
        <f t="shared" ref="AC78:AC81" si="572">AB78*$E78*$F78*$H78*$J78*AC$10</f>
        <v>0</v>
      </c>
      <c r="AD78" s="59"/>
      <c r="AE78" s="59"/>
      <c r="AF78" s="59"/>
      <c r="AG78" s="62">
        <f>SUM(AF78*$E78*$F78*$H78*$K78*$AG$10)</f>
        <v>0</v>
      </c>
      <c r="AH78" s="57"/>
      <c r="AI78" s="58">
        <f t="shared" ref="AI78:AI81" si="573">AH78*$E78*$F78*$H78*$J78*AI$10</f>
        <v>0</v>
      </c>
      <c r="AJ78" s="57">
        <v>0</v>
      </c>
      <c r="AK78" s="58">
        <f t="shared" ref="AK78:AK81" si="574">AJ78*$E78*$F78*$H78*$J78*AK$10</f>
        <v>0</v>
      </c>
      <c r="AL78" s="57"/>
      <c r="AM78" s="58">
        <f t="shared" ref="AM78:AM81" si="575">AL78*$E78*$F78*$H78*$J78*AM$10</f>
        <v>0</v>
      </c>
      <c r="AN78" s="57"/>
      <c r="AO78" s="58">
        <f t="shared" ref="AO78:AO81" si="576">AN78*$E78*$F78*$H78*$J78*AO$10</f>
        <v>0</v>
      </c>
      <c r="AP78" s="57"/>
      <c r="AQ78" s="58">
        <f t="shared" ref="AQ78:AQ81" si="577">AP78*$E78*$F78*$H78*$J78*AQ$10</f>
        <v>0</v>
      </c>
      <c r="AR78" s="57"/>
      <c r="AS78" s="58">
        <f t="shared" ref="AS78:AS81" si="578">AR78*$E78*$F78*$H78*$J78*AS$10</f>
        <v>0</v>
      </c>
      <c r="AT78" s="57"/>
      <c r="AU78" s="58">
        <f t="shared" ref="AU78:AU81" si="579">AT78*$E78*$F78*$H78*$J78*AU$10</f>
        <v>0</v>
      </c>
      <c r="AV78" s="57"/>
      <c r="AW78" s="58">
        <f t="shared" ref="AW78:AW81" si="580">AV78*$E78*$F78*$H78*$J78*AW$10</f>
        <v>0</v>
      </c>
      <c r="AX78" s="57"/>
      <c r="AY78" s="58">
        <f t="shared" ref="AY78:AY81" si="581">AX78*$E78*$F78*$H78*$J78*AY$10</f>
        <v>0</v>
      </c>
      <c r="AZ78" s="57"/>
      <c r="BA78" s="58">
        <f t="shared" ref="BA78:BA81" si="582">AZ78*$E78*$F78*$H78*$J78*BA$10</f>
        <v>0</v>
      </c>
      <c r="BB78" s="57"/>
      <c r="BC78" s="58">
        <f t="shared" ref="BC78:BC81" si="583">BB78*$E78*$F78*$H78*$J78*BC$10</f>
        <v>0</v>
      </c>
      <c r="BD78" s="57"/>
      <c r="BE78" s="58">
        <f t="shared" ref="BE78:BE81" si="584">BD78*$E78*$F78*$H78*$J78*BE$10</f>
        <v>0</v>
      </c>
      <c r="BF78" s="57"/>
      <c r="BG78" s="58">
        <f t="shared" ref="BG78:BG81" si="585">BF78*$E78*$F78*$H78*$J78*BG$10</f>
        <v>0</v>
      </c>
      <c r="BH78" s="57"/>
      <c r="BI78" s="58">
        <f t="shared" ref="BI78:BI81" si="586">BH78*$E78*$F78*$H78*$J78*BI$10</f>
        <v>0</v>
      </c>
      <c r="BJ78" s="57"/>
      <c r="BK78" s="58">
        <f t="shared" ref="BK78:BK81" si="587">BJ78*$E78*$F78*$H78*$J78*BK$10</f>
        <v>0</v>
      </c>
      <c r="BL78" s="57"/>
      <c r="BM78" s="58">
        <f t="shared" ref="BM78:BM81" si="588">BL78*$E78*$F78*$H78*$J78*BM$10</f>
        <v>0</v>
      </c>
      <c r="BN78" s="57">
        <v>1</v>
      </c>
      <c r="BO78" s="58">
        <f t="shared" ref="BO78:BO81" si="589">BN78*$E78*$F78*$H78*$J78*BO$10</f>
        <v>35898.239999999998</v>
      </c>
      <c r="BP78" s="61"/>
      <c r="BQ78" s="58">
        <f t="shared" ref="BQ78:BQ81" si="590">BP78*$E78*$F78*$H78*$J78*BQ$10</f>
        <v>0</v>
      </c>
      <c r="BR78" s="57"/>
      <c r="BS78" s="58"/>
      <c r="BT78" s="59"/>
      <c r="BU78" s="58"/>
      <c r="BV78" s="57"/>
      <c r="BW78" s="58">
        <f t="shared" ref="BW78:BW81" si="591">BV78*$E78*$F78*$H78*$J78*BW$10</f>
        <v>0</v>
      </c>
      <c r="BX78" s="57"/>
      <c r="BY78" s="58">
        <f t="shared" ref="BY78:BY81" si="592">BX78*$E78*$F78*$H78*$J78*BY$10</f>
        <v>0</v>
      </c>
      <c r="BZ78" s="57"/>
      <c r="CA78" s="58"/>
      <c r="CB78" s="57">
        <v>2</v>
      </c>
      <c r="CC78" s="58"/>
      <c r="CD78" s="59"/>
      <c r="CE78" s="62">
        <f>SUM(CD78*$E78*$F78*$H78*$K78*$CE$10)</f>
        <v>0</v>
      </c>
      <c r="CF78" s="57"/>
      <c r="CG78" s="62">
        <f>SUM(CF78*$E78*$F78*$H78*$K78*$CE$10)</f>
        <v>0</v>
      </c>
      <c r="CH78" s="59"/>
      <c r="CI78" s="62">
        <f>SUM(CH78*$E78*$F78*$H78*$K78*$CE$10)</f>
        <v>0</v>
      </c>
      <c r="CJ78" s="59"/>
      <c r="CK78" s="62">
        <f>SUM(CJ78*$E78*$F78*$H78*$K78*$CE$10)</f>
        <v>0</v>
      </c>
      <c r="CL78" s="59"/>
      <c r="CM78" s="62">
        <f>SUM(CL78*$E78*$F78*$H78*$K78*$CE$10)</f>
        <v>0</v>
      </c>
      <c r="CN78" s="57"/>
      <c r="CO78" s="62">
        <f>SUM(CN78*$E78*$F78*$H78*$K78*$CE$10)</f>
        <v>0</v>
      </c>
      <c r="CP78" s="57"/>
      <c r="CQ78" s="62">
        <f>SUM(CP78*$E78*$F78*$H78*$K78*$CE$10)</f>
        <v>0</v>
      </c>
      <c r="CR78" s="59"/>
      <c r="CS78" s="62"/>
      <c r="CT78" s="57"/>
      <c r="CU78" s="62"/>
      <c r="CV78" s="57"/>
      <c r="CW78" s="62">
        <f>SUM(CV78*$E78*$F78*$H78*$K78*$CE$10)</f>
        <v>0</v>
      </c>
      <c r="CX78" s="57"/>
      <c r="CY78" s="62"/>
      <c r="CZ78" s="57"/>
      <c r="DA78" s="62"/>
      <c r="DB78" s="57"/>
      <c r="DC78" s="62"/>
      <c r="DD78" s="57"/>
      <c r="DE78" s="62">
        <f>SUM(DD78*$E78*$F78*$H78*$K78*$CE$10)</f>
        <v>0</v>
      </c>
      <c r="DF78" s="57"/>
      <c r="DG78" s="62">
        <f>SUM(DF78*$E78*$F78*$H78*$K78*$CE$10)</f>
        <v>0</v>
      </c>
      <c r="DH78" s="57"/>
      <c r="DI78" s="62"/>
      <c r="DJ78" s="57"/>
      <c r="DK78" s="62"/>
      <c r="DL78" s="57"/>
      <c r="DM78" s="62"/>
      <c r="DN78" s="76"/>
      <c r="DO78" s="58">
        <f t="shared" ref="DO78:DO81" si="593">DN78*$E78*$F78*$H78*$J78*DO$10</f>
        <v>0</v>
      </c>
      <c r="DP78" s="57"/>
      <c r="DQ78" s="58">
        <f t="shared" ref="DQ78:DQ81" si="594">DP78*$E78*$F78*$H78*$J78*DQ$10</f>
        <v>0</v>
      </c>
      <c r="DR78" s="57">
        <v>3</v>
      </c>
      <c r="DS78" s="62">
        <f>SUM(DR78*$E78*$F78*$H78)</f>
        <v>76924.800000000003</v>
      </c>
      <c r="DT78" s="57"/>
      <c r="DU78" s="59"/>
      <c r="DV78" s="57"/>
      <c r="DW78" s="58">
        <f t="shared" ref="DW78:DW81" si="595">DV78*$E78*$F78*$H78*$J78*DW$10</f>
        <v>0</v>
      </c>
      <c r="DX78" s="57"/>
      <c r="DY78" s="58">
        <f t="shared" ref="DY78:DY81" si="596">DX78*$E78*$F78*$H78*$J78*DY$10</f>
        <v>0</v>
      </c>
      <c r="DZ78" s="57"/>
      <c r="EA78" s="59"/>
      <c r="EB78" s="63"/>
      <c r="EC78" s="63"/>
      <c r="ED78" s="76"/>
      <c r="EE78" s="76"/>
      <c r="EF78" s="76"/>
      <c r="EG78" s="76"/>
      <c r="EH78" s="76"/>
      <c r="EI78" s="76"/>
      <c r="EJ78" s="64">
        <f t="shared" ref="EJ78:EK81" si="597">SUM(N78,P78,R78,T78,V78,X78,Z78,AB78,AD78,AF78,AH78,AJ78,AL78,AN78,AP78,AR78,AT78,AV78,AX78,AZ78,BB78,BD78,BF78,BH78,BJ78,BL78,BN78,BP78,BR78,BT78,BV78,BX78,BZ78,CB78,CD78,CF78,CH78,CJ78,CL78,CN78,CP78,CR78,CT78,CV78,CX78,CZ78,DB78,DD78,DF78,DH78,DJ78,DL78,DN78,DP78,DR78,DT78,DV78,DX78,DZ78,EB78,ED78,EF78)</f>
        <v>6</v>
      </c>
      <c r="EK78" s="64">
        <f t="shared" si="597"/>
        <v>112823.04000000001</v>
      </c>
    </row>
    <row r="79" spans="1:141" s="2" customFormat="1" ht="30" customHeight="1" x14ac:dyDescent="0.25">
      <c r="A79" s="49"/>
      <c r="B79" s="40">
        <v>51</v>
      </c>
      <c r="C79" s="50" t="s">
        <v>275</v>
      </c>
      <c r="D79" s="135" t="s">
        <v>276</v>
      </c>
      <c r="E79" s="52">
        <v>16026</v>
      </c>
      <c r="F79" s="53">
        <v>3.25</v>
      </c>
      <c r="G79" s="54"/>
      <c r="H79" s="55">
        <v>1</v>
      </c>
      <c r="I79" s="114"/>
      <c r="J79" s="104">
        <v>1.4</v>
      </c>
      <c r="K79" s="104">
        <v>1.68</v>
      </c>
      <c r="L79" s="104">
        <v>2.23</v>
      </c>
      <c r="M79" s="107">
        <v>2.57</v>
      </c>
      <c r="N79" s="57"/>
      <c r="O79" s="58">
        <f t="shared" si="565"/>
        <v>0</v>
      </c>
      <c r="P79" s="108"/>
      <c r="Q79" s="58">
        <f t="shared" si="566"/>
        <v>0</v>
      </c>
      <c r="R79" s="59"/>
      <c r="S79" s="58">
        <f t="shared" si="567"/>
        <v>0</v>
      </c>
      <c r="T79" s="57"/>
      <c r="U79" s="58">
        <f t="shared" si="568"/>
        <v>0</v>
      </c>
      <c r="V79" s="57"/>
      <c r="W79" s="58">
        <f t="shared" si="569"/>
        <v>0</v>
      </c>
      <c r="X79" s="57"/>
      <c r="Y79" s="58">
        <f t="shared" si="570"/>
        <v>0</v>
      </c>
      <c r="Z79" s="59"/>
      <c r="AA79" s="58">
        <f t="shared" si="571"/>
        <v>0</v>
      </c>
      <c r="AB79" s="59"/>
      <c r="AC79" s="58">
        <f t="shared" si="572"/>
        <v>0</v>
      </c>
      <c r="AD79" s="59"/>
      <c r="AE79" s="59"/>
      <c r="AF79" s="59"/>
      <c r="AG79" s="62">
        <f>SUM(AF79*$E79*$F79*$H79*$K79*$AG$10)</f>
        <v>0</v>
      </c>
      <c r="AH79" s="57"/>
      <c r="AI79" s="58">
        <f t="shared" si="573"/>
        <v>0</v>
      </c>
      <c r="AJ79" s="57"/>
      <c r="AK79" s="58">
        <f t="shared" si="574"/>
        <v>0</v>
      </c>
      <c r="AL79" s="57"/>
      <c r="AM79" s="58">
        <f t="shared" si="575"/>
        <v>0</v>
      </c>
      <c r="AN79" s="57"/>
      <c r="AO79" s="58">
        <f t="shared" si="576"/>
        <v>0</v>
      </c>
      <c r="AP79" s="57"/>
      <c r="AQ79" s="58">
        <f t="shared" si="577"/>
        <v>0</v>
      </c>
      <c r="AR79" s="57"/>
      <c r="AS79" s="58">
        <f t="shared" si="578"/>
        <v>0</v>
      </c>
      <c r="AT79" s="57"/>
      <c r="AU79" s="58">
        <f t="shared" si="579"/>
        <v>0</v>
      </c>
      <c r="AV79" s="57"/>
      <c r="AW79" s="58">
        <f t="shared" si="580"/>
        <v>0</v>
      </c>
      <c r="AX79" s="57"/>
      <c r="AY79" s="58">
        <f t="shared" si="581"/>
        <v>0</v>
      </c>
      <c r="AZ79" s="57"/>
      <c r="BA79" s="58">
        <f t="shared" si="582"/>
        <v>0</v>
      </c>
      <c r="BB79" s="57"/>
      <c r="BC79" s="58">
        <f t="shared" si="583"/>
        <v>0</v>
      </c>
      <c r="BD79" s="57"/>
      <c r="BE79" s="58">
        <f t="shared" si="584"/>
        <v>0</v>
      </c>
      <c r="BF79" s="57"/>
      <c r="BG79" s="58">
        <f t="shared" si="585"/>
        <v>0</v>
      </c>
      <c r="BH79" s="57"/>
      <c r="BI79" s="58">
        <f t="shared" si="586"/>
        <v>0</v>
      </c>
      <c r="BJ79" s="57"/>
      <c r="BK79" s="58">
        <f t="shared" si="587"/>
        <v>0</v>
      </c>
      <c r="BL79" s="57"/>
      <c r="BM79" s="58">
        <f t="shared" si="588"/>
        <v>0</v>
      </c>
      <c r="BN79" s="57"/>
      <c r="BO79" s="58">
        <f t="shared" si="589"/>
        <v>0</v>
      </c>
      <c r="BP79" s="61"/>
      <c r="BQ79" s="58">
        <f t="shared" si="590"/>
        <v>0</v>
      </c>
      <c r="BR79" s="57"/>
      <c r="BS79" s="58"/>
      <c r="BT79" s="59"/>
      <c r="BU79" s="58"/>
      <c r="BV79" s="57"/>
      <c r="BW79" s="58">
        <f t="shared" si="591"/>
        <v>0</v>
      </c>
      <c r="BX79" s="57"/>
      <c r="BY79" s="58">
        <f t="shared" si="592"/>
        <v>0</v>
      </c>
      <c r="BZ79" s="57"/>
      <c r="CA79" s="58"/>
      <c r="CB79" s="57"/>
      <c r="CC79" s="58"/>
      <c r="CD79" s="59"/>
      <c r="CE79" s="62">
        <f>SUM(CD79*$E79*$F79*$H79*$K79*$CE$10)</f>
        <v>0</v>
      </c>
      <c r="CF79" s="57"/>
      <c r="CG79" s="62">
        <f>SUM(CF79*$E79*$F79*$H79*$K79*$CE$10)</f>
        <v>0</v>
      </c>
      <c r="CH79" s="59"/>
      <c r="CI79" s="62">
        <f>SUM(CH79*$E79*$F79*$H79*$K79*$CE$10)</f>
        <v>0</v>
      </c>
      <c r="CJ79" s="59"/>
      <c r="CK79" s="62">
        <f>SUM(CJ79*$E79*$F79*$H79*$K79*$CE$10)</f>
        <v>0</v>
      </c>
      <c r="CL79" s="59"/>
      <c r="CM79" s="62">
        <f>SUM(CL79*$E79*$F79*$H79*$K79*$CE$10)</f>
        <v>0</v>
      </c>
      <c r="CN79" s="57"/>
      <c r="CO79" s="62">
        <f>SUM(CN79*$E79*$F79*$H79*$K79*$CE$10)</f>
        <v>0</v>
      </c>
      <c r="CP79" s="57"/>
      <c r="CQ79" s="62">
        <f>SUM(CP79*$E79*$F79*$H79*$K79*$CE$10)</f>
        <v>0</v>
      </c>
      <c r="CR79" s="59"/>
      <c r="CS79" s="62"/>
      <c r="CT79" s="57"/>
      <c r="CU79" s="62"/>
      <c r="CV79" s="57"/>
      <c r="CW79" s="62">
        <f>SUM(CV79*$E79*$F79*$H79*$K79*$CE$10)</f>
        <v>0</v>
      </c>
      <c r="CX79" s="57"/>
      <c r="CY79" s="62"/>
      <c r="CZ79" s="57"/>
      <c r="DA79" s="62"/>
      <c r="DB79" s="57"/>
      <c r="DC79" s="62"/>
      <c r="DD79" s="57"/>
      <c r="DE79" s="62">
        <f>SUM(DD79*$E79*$F79*$H79*$K79*$CE$10)</f>
        <v>0</v>
      </c>
      <c r="DF79" s="57"/>
      <c r="DG79" s="62">
        <f>SUM(DF79*$E79*$F79*$H79*$K79*$CE$10)</f>
        <v>0</v>
      </c>
      <c r="DH79" s="57"/>
      <c r="DI79" s="62"/>
      <c r="DJ79" s="57"/>
      <c r="DK79" s="62"/>
      <c r="DL79" s="57"/>
      <c r="DM79" s="62"/>
      <c r="DN79" s="57"/>
      <c r="DO79" s="58">
        <f t="shared" si="593"/>
        <v>0</v>
      </c>
      <c r="DP79" s="57"/>
      <c r="DQ79" s="58">
        <f t="shared" si="594"/>
        <v>0</v>
      </c>
      <c r="DR79" s="57"/>
      <c r="DS79" s="62">
        <f>SUM(DR79*$E79*$F79*$H79)</f>
        <v>0</v>
      </c>
      <c r="DT79" s="57"/>
      <c r="DU79" s="59"/>
      <c r="DV79" s="57"/>
      <c r="DW79" s="58">
        <f t="shared" si="595"/>
        <v>0</v>
      </c>
      <c r="DX79" s="57"/>
      <c r="DY79" s="58">
        <f t="shared" si="596"/>
        <v>0</v>
      </c>
      <c r="DZ79" s="57"/>
      <c r="EA79" s="59"/>
      <c r="EB79" s="63"/>
      <c r="EC79" s="63"/>
      <c r="ED79" s="76"/>
      <c r="EE79" s="76"/>
      <c r="EF79" s="76"/>
      <c r="EG79" s="76"/>
      <c r="EH79" s="76"/>
      <c r="EI79" s="76"/>
      <c r="EJ79" s="64">
        <f t="shared" si="597"/>
        <v>0</v>
      </c>
      <c r="EK79" s="64">
        <f t="shared" si="597"/>
        <v>0</v>
      </c>
    </row>
    <row r="80" spans="1:141" s="2" customFormat="1" ht="30" customHeight="1" x14ac:dyDescent="0.25">
      <c r="A80" s="49"/>
      <c r="B80" s="40">
        <v>52</v>
      </c>
      <c r="C80" s="50" t="s">
        <v>277</v>
      </c>
      <c r="D80" s="133" t="s">
        <v>278</v>
      </c>
      <c r="E80" s="52">
        <v>16026</v>
      </c>
      <c r="F80" s="53">
        <v>3.18</v>
      </c>
      <c r="G80" s="54"/>
      <c r="H80" s="55">
        <v>1</v>
      </c>
      <c r="I80" s="114"/>
      <c r="J80" s="104">
        <v>1.4</v>
      </c>
      <c r="K80" s="104">
        <v>1.68</v>
      </c>
      <c r="L80" s="104">
        <v>2.23</v>
      </c>
      <c r="M80" s="107">
        <v>2.57</v>
      </c>
      <c r="N80" s="57"/>
      <c r="O80" s="58">
        <f t="shared" si="565"/>
        <v>0</v>
      </c>
      <c r="P80" s="108"/>
      <c r="Q80" s="58">
        <f t="shared" si="566"/>
        <v>0</v>
      </c>
      <c r="R80" s="59"/>
      <c r="S80" s="58">
        <f t="shared" si="567"/>
        <v>0</v>
      </c>
      <c r="T80" s="57"/>
      <c r="U80" s="58">
        <f t="shared" si="568"/>
        <v>0</v>
      </c>
      <c r="V80" s="57"/>
      <c r="W80" s="58">
        <f t="shared" si="569"/>
        <v>0</v>
      </c>
      <c r="X80" s="57"/>
      <c r="Y80" s="58">
        <f t="shared" si="570"/>
        <v>0</v>
      </c>
      <c r="Z80" s="59"/>
      <c r="AA80" s="58">
        <f t="shared" si="571"/>
        <v>0</v>
      </c>
      <c r="AB80" s="59"/>
      <c r="AC80" s="58">
        <f t="shared" si="572"/>
        <v>0</v>
      </c>
      <c r="AD80" s="59"/>
      <c r="AE80" s="59"/>
      <c r="AF80" s="59"/>
      <c r="AG80" s="62">
        <f>SUM(AF80*$E80*$F80*$H80*$K80*$AG$10)</f>
        <v>0</v>
      </c>
      <c r="AH80" s="57"/>
      <c r="AI80" s="58">
        <f t="shared" si="573"/>
        <v>0</v>
      </c>
      <c r="AJ80" s="57"/>
      <c r="AK80" s="58">
        <f t="shared" si="574"/>
        <v>0</v>
      </c>
      <c r="AL80" s="57"/>
      <c r="AM80" s="58">
        <f t="shared" si="575"/>
        <v>0</v>
      </c>
      <c r="AN80" s="57"/>
      <c r="AO80" s="58">
        <f t="shared" si="576"/>
        <v>0</v>
      </c>
      <c r="AP80" s="57"/>
      <c r="AQ80" s="58">
        <f t="shared" si="577"/>
        <v>0</v>
      </c>
      <c r="AR80" s="57"/>
      <c r="AS80" s="58">
        <f t="shared" si="578"/>
        <v>0</v>
      </c>
      <c r="AT80" s="57"/>
      <c r="AU80" s="58">
        <f t="shared" si="579"/>
        <v>0</v>
      </c>
      <c r="AV80" s="57"/>
      <c r="AW80" s="58">
        <f t="shared" si="580"/>
        <v>0</v>
      </c>
      <c r="AX80" s="57"/>
      <c r="AY80" s="58">
        <f t="shared" si="581"/>
        <v>0</v>
      </c>
      <c r="AZ80" s="57"/>
      <c r="BA80" s="58">
        <f t="shared" si="582"/>
        <v>0</v>
      </c>
      <c r="BB80" s="57"/>
      <c r="BC80" s="58">
        <f t="shared" si="583"/>
        <v>0</v>
      </c>
      <c r="BD80" s="57"/>
      <c r="BE80" s="58">
        <f t="shared" si="584"/>
        <v>0</v>
      </c>
      <c r="BF80" s="57"/>
      <c r="BG80" s="58">
        <f t="shared" si="585"/>
        <v>0</v>
      </c>
      <c r="BH80" s="57"/>
      <c r="BI80" s="58">
        <f t="shared" si="586"/>
        <v>0</v>
      </c>
      <c r="BJ80" s="57"/>
      <c r="BK80" s="58">
        <f t="shared" si="587"/>
        <v>0</v>
      </c>
      <c r="BL80" s="57"/>
      <c r="BM80" s="58">
        <f t="shared" si="588"/>
        <v>0</v>
      </c>
      <c r="BN80" s="57"/>
      <c r="BO80" s="58">
        <f t="shared" si="589"/>
        <v>0</v>
      </c>
      <c r="BP80" s="61"/>
      <c r="BQ80" s="58">
        <f t="shared" si="590"/>
        <v>0</v>
      </c>
      <c r="BR80" s="57"/>
      <c r="BS80" s="58"/>
      <c r="BT80" s="59"/>
      <c r="BU80" s="58"/>
      <c r="BV80" s="57"/>
      <c r="BW80" s="58">
        <f t="shared" si="591"/>
        <v>0</v>
      </c>
      <c r="BX80" s="57"/>
      <c r="BY80" s="58">
        <f t="shared" si="592"/>
        <v>0</v>
      </c>
      <c r="BZ80" s="57"/>
      <c r="CA80" s="58"/>
      <c r="CB80" s="57"/>
      <c r="CC80" s="58"/>
      <c r="CD80" s="59"/>
      <c r="CE80" s="62">
        <f>SUM(CD80*$E80*$F80*$H80*$K80*$CE$10)</f>
        <v>0</v>
      </c>
      <c r="CF80" s="57"/>
      <c r="CG80" s="62">
        <f>SUM(CF80*$E80*$F80*$H80*$K80*$CE$10)</f>
        <v>0</v>
      </c>
      <c r="CH80" s="59"/>
      <c r="CI80" s="62">
        <f>SUM(CH80*$E80*$F80*$H80*$K80*$CE$10)</f>
        <v>0</v>
      </c>
      <c r="CJ80" s="59"/>
      <c r="CK80" s="62">
        <f>SUM(CJ80*$E80*$F80*$H80*$K80*$CE$10)</f>
        <v>0</v>
      </c>
      <c r="CL80" s="59"/>
      <c r="CM80" s="62">
        <f>SUM(CL80*$E80*$F80*$H80*$K80*$CE$10)</f>
        <v>0</v>
      </c>
      <c r="CN80" s="57"/>
      <c r="CO80" s="62">
        <f>SUM(CN80*$E80*$F80*$H80*$K80*$CE$10)</f>
        <v>0</v>
      </c>
      <c r="CP80" s="57"/>
      <c r="CQ80" s="62">
        <f>SUM(CP80*$E80*$F80*$H80*$K80*$CE$10)</f>
        <v>0</v>
      </c>
      <c r="CR80" s="59"/>
      <c r="CS80" s="62"/>
      <c r="CT80" s="57"/>
      <c r="CU80" s="62"/>
      <c r="CV80" s="57"/>
      <c r="CW80" s="62">
        <f>SUM(CV80*$E80*$F80*$H80*$K80*$CE$10)</f>
        <v>0</v>
      </c>
      <c r="CX80" s="57"/>
      <c r="CY80" s="62"/>
      <c r="CZ80" s="57"/>
      <c r="DA80" s="62"/>
      <c r="DB80" s="57"/>
      <c r="DC80" s="62"/>
      <c r="DD80" s="57"/>
      <c r="DE80" s="62">
        <f>SUM(DD80*$E80*$F80*$H80*$K80*$CE$10)</f>
        <v>0</v>
      </c>
      <c r="DF80" s="57"/>
      <c r="DG80" s="62">
        <f>SUM(DF80*$E80*$F80*$H80*$K80*$CE$10)</f>
        <v>0</v>
      </c>
      <c r="DH80" s="57"/>
      <c r="DI80" s="62"/>
      <c r="DJ80" s="57"/>
      <c r="DK80" s="62"/>
      <c r="DL80" s="57"/>
      <c r="DM80" s="62"/>
      <c r="DN80" s="57"/>
      <c r="DO80" s="58">
        <f t="shared" si="593"/>
        <v>0</v>
      </c>
      <c r="DP80" s="57"/>
      <c r="DQ80" s="58">
        <f t="shared" si="594"/>
        <v>0</v>
      </c>
      <c r="DR80" s="57"/>
      <c r="DS80" s="59"/>
      <c r="DT80" s="57"/>
      <c r="DU80" s="59"/>
      <c r="DV80" s="57"/>
      <c r="DW80" s="58">
        <f t="shared" si="595"/>
        <v>0</v>
      </c>
      <c r="DX80" s="57"/>
      <c r="DY80" s="58">
        <f t="shared" si="596"/>
        <v>0</v>
      </c>
      <c r="DZ80" s="57"/>
      <c r="EA80" s="59"/>
      <c r="EB80" s="63"/>
      <c r="EC80" s="63"/>
      <c r="ED80" s="57"/>
      <c r="EE80" s="57"/>
      <c r="EF80" s="57"/>
      <c r="EG80" s="57"/>
      <c r="EH80" s="57"/>
      <c r="EI80" s="57"/>
      <c r="EJ80" s="64">
        <f t="shared" si="597"/>
        <v>0</v>
      </c>
      <c r="EK80" s="64">
        <f t="shared" si="597"/>
        <v>0</v>
      </c>
    </row>
    <row r="81" spans="1:141" s="2" customFormat="1" x14ac:dyDescent="0.25">
      <c r="A81" s="49"/>
      <c r="B81" s="40">
        <v>53</v>
      </c>
      <c r="C81" s="50" t="s">
        <v>279</v>
      </c>
      <c r="D81" s="133" t="s">
        <v>280</v>
      </c>
      <c r="E81" s="52">
        <v>16026</v>
      </c>
      <c r="F81" s="53">
        <v>0.8</v>
      </c>
      <c r="G81" s="54"/>
      <c r="H81" s="55">
        <v>1</v>
      </c>
      <c r="I81" s="114"/>
      <c r="J81" s="104">
        <v>1.4</v>
      </c>
      <c r="K81" s="104">
        <v>1.68</v>
      </c>
      <c r="L81" s="104">
        <v>2.23</v>
      </c>
      <c r="M81" s="107">
        <v>2.57</v>
      </c>
      <c r="N81" s="57"/>
      <c r="O81" s="58">
        <f t="shared" si="565"/>
        <v>0</v>
      </c>
      <c r="P81" s="108"/>
      <c r="Q81" s="58">
        <f t="shared" si="566"/>
        <v>0</v>
      </c>
      <c r="R81" s="59"/>
      <c r="S81" s="58">
        <f t="shared" si="567"/>
        <v>0</v>
      </c>
      <c r="T81" s="57"/>
      <c r="U81" s="58">
        <f t="shared" si="568"/>
        <v>0</v>
      </c>
      <c r="V81" s="57"/>
      <c r="W81" s="58">
        <f t="shared" si="569"/>
        <v>0</v>
      </c>
      <c r="X81" s="57"/>
      <c r="Y81" s="58">
        <f t="shared" si="570"/>
        <v>0</v>
      </c>
      <c r="Z81" s="59">
        <v>2</v>
      </c>
      <c r="AA81" s="58">
        <f t="shared" si="571"/>
        <v>35898.239999999998</v>
      </c>
      <c r="AB81" s="59"/>
      <c r="AC81" s="58">
        <f t="shared" si="572"/>
        <v>0</v>
      </c>
      <c r="AD81" s="59"/>
      <c r="AE81" s="59"/>
      <c r="AF81" s="59">
        <v>2</v>
      </c>
      <c r="AG81" s="62">
        <f>SUM(AF81*$E81*$F81*$H81*$K81*$AG$10)</f>
        <v>43077.887999999999</v>
      </c>
      <c r="AH81" s="57"/>
      <c r="AI81" s="58">
        <f t="shared" si="573"/>
        <v>0</v>
      </c>
      <c r="AJ81" s="57"/>
      <c r="AK81" s="58">
        <f t="shared" si="574"/>
        <v>0</v>
      </c>
      <c r="AL81" s="57"/>
      <c r="AM81" s="58">
        <f t="shared" si="575"/>
        <v>0</v>
      </c>
      <c r="AN81" s="57"/>
      <c r="AO81" s="58">
        <f t="shared" si="576"/>
        <v>0</v>
      </c>
      <c r="AP81" s="57">
        <v>2</v>
      </c>
      <c r="AQ81" s="58">
        <f t="shared" si="577"/>
        <v>35898.239999999998</v>
      </c>
      <c r="AR81" s="57">
        <v>5</v>
      </c>
      <c r="AS81" s="58">
        <f t="shared" si="578"/>
        <v>89745.599999999991</v>
      </c>
      <c r="AT81" s="57"/>
      <c r="AU81" s="58">
        <f t="shared" si="579"/>
        <v>0</v>
      </c>
      <c r="AV81" s="57"/>
      <c r="AW81" s="58">
        <f t="shared" si="580"/>
        <v>0</v>
      </c>
      <c r="AX81" s="57"/>
      <c r="AY81" s="58">
        <f t="shared" si="581"/>
        <v>0</v>
      </c>
      <c r="AZ81" s="57"/>
      <c r="BA81" s="58">
        <f t="shared" si="582"/>
        <v>0</v>
      </c>
      <c r="BB81" s="57"/>
      <c r="BC81" s="58">
        <f t="shared" si="583"/>
        <v>0</v>
      </c>
      <c r="BD81" s="57"/>
      <c r="BE81" s="58">
        <f t="shared" si="584"/>
        <v>0</v>
      </c>
      <c r="BF81" s="57"/>
      <c r="BG81" s="58">
        <f t="shared" si="585"/>
        <v>0</v>
      </c>
      <c r="BH81" s="57">
        <v>7</v>
      </c>
      <c r="BI81" s="58">
        <f t="shared" si="586"/>
        <v>125643.84</v>
      </c>
      <c r="BJ81" s="57"/>
      <c r="BK81" s="58">
        <f t="shared" si="587"/>
        <v>0</v>
      </c>
      <c r="BL81" s="57"/>
      <c r="BM81" s="58">
        <f t="shared" si="588"/>
        <v>0</v>
      </c>
      <c r="BN81" s="57"/>
      <c r="BO81" s="58">
        <f t="shared" si="589"/>
        <v>0</v>
      </c>
      <c r="BP81" s="61"/>
      <c r="BQ81" s="58">
        <f t="shared" si="590"/>
        <v>0</v>
      </c>
      <c r="BR81" s="57">
        <v>1</v>
      </c>
      <c r="BS81" s="58"/>
      <c r="BT81" s="59"/>
      <c r="BU81" s="58"/>
      <c r="BV81" s="57">
        <v>15</v>
      </c>
      <c r="BW81" s="58">
        <f t="shared" si="591"/>
        <v>269236.8</v>
      </c>
      <c r="BX81" s="57"/>
      <c r="BY81" s="58">
        <f t="shared" si="592"/>
        <v>0</v>
      </c>
      <c r="BZ81" s="57">
        <v>3</v>
      </c>
      <c r="CA81" s="58"/>
      <c r="CB81" s="57">
        <v>8</v>
      </c>
      <c r="CC81" s="58"/>
      <c r="CD81" s="59">
        <v>15</v>
      </c>
      <c r="CE81" s="62">
        <f>SUM(CD81*$E81*$F81*$H81*$K81*$CE$10)</f>
        <v>323084.15999999997</v>
      </c>
      <c r="CF81" s="57"/>
      <c r="CG81" s="62">
        <f>SUM(CF81*$E81*$F81*$H81*$K81*$CE$10)</f>
        <v>0</v>
      </c>
      <c r="CH81" s="59"/>
      <c r="CI81" s="62">
        <f>SUM(CH81*$E81*$F81*$H81*$K81*$CE$10)</f>
        <v>0</v>
      </c>
      <c r="CJ81" s="59"/>
      <c r="CK81" s="62">
        <f>SUM(CJ81*$E81*$F81*$H81*$K81*$CE$10)</f>
        <v>0</v>
      </c>
      <c r="CL81" s="59"/>
      <c r="CM81" s="62">
        <f>SUM(CL81*$E81*$F81*$H81*$K81*$CE$10)</f>
        <v>0</v>
      </c>
      <c r="CN81" s="57"/>
      <c r="CO81" s="62">
        <f>SUM(CN81*$E81*$F81*$H81*$K81*$CE$10)</f>
        <v>0</v>
      </c>
      <c r="CP81" s="57"/>
      <c r="CQ81" s="62">
        <f>SUM(CP81*$E81*$F81*$H81*$K81*$CE$10)</f>
        <v>0</v>
      </c>
      <c r="CR81" s="59">
        <v>12</v>
      </c>
      <c r="CS81" s="62"/>
      <c r="CT81" s="57"/>
      <c r="CU81" s="62"/>
      <c r="CV81" s="57">
        <v>6</v>
      </c>
      <c r="CW81" s="62">
        <f>SUM(CV81*$E81*$F81*$H81*$K81*$CE$10)</f>
        <v>129233.664</v>
      </c>
      <c r="CX81" s="57"/>
      <c r="CY81" s="62"/>
      <c r="CZ81" s="57">
        <v>6</v>
      </c>
      <c r="DA81" s="62"/>
      <c r="DB81" s="57"/>
      <c r="DC81" s="62"/>
      <c r="DD81" s="57"/>
      <c r="DE81" s="62">
        <f>SUM(DD81*$E81*$F81*$H81*$K81*$CE$10)</f>
        <v>0</v>
      </c>
      <c r="DF81" s="57">
        <v>10</v>
      </c>
      <c r="DG81" s="62">
        <f>SUM(DF81*$E81*$F81*$H81*$K81*$CE$10)</f>
        <v>215389.44</v>
      </c>
      <c r="DH81" s="57">
        <v>1</v>
      </c>
      <c r="DI81" s="62"/>
      <c r="DJ81" s="57"/>
      <c r="DK81" s="62"/>
      <c r="DL81" s="57"/>
      <c r="DM81" s="62"/>
      <c r="DN81" s="57"/>
      <c r="DO81" s="58">
        <f t="shared" si="593"/>
        <v>0</v>
      </c>
      <c r="DP81" s="57"/>
      <c r="DQ81" s="58">
        <f t="shared" si="594"/>
        <v>0</v>
      </c>
      <c r="DR81" s="57"/>
      <c r="DS81" s="59"/>
      <c r="DT81" s="57"/>
      <c r="DU81" s="59"/>
      <c r="DV81" s="57"/>
      <c r="DW81" s="58">
        <f t="shared" si="595"/>
        <v>0</v>
      </c>
      <c r="DX81" s="57"/>
      <c r="DY81" s="58">
        <f t="shared" si="596"/>
        <v>0</v>
      </c>
      <c r="DZ81" s="57"/>
      <c r="EA81" s="59"/>
      <c r="EB81" s="63"/>
      <c r="EC81" s="63"/>
      <c r="ED81" s="57"/>
      <c r="EE81" s="57"/>
      <c r="EF81" s="57"/>
      <c r="EG81" s="57"/>
      <c r="EH81" s="57"/>
      <c r="EI81" s="57"/>
      <c r="EJ81" s="64">
        <f t="shared" si="597"/>
        <v>95</v>
      </c>
      <c r="EK81" s="64">
        <f t="shared" si="597"/>
        <v>1267207.872</v>
      </c>
    </row>
    <row r="82" spans="1:141" s="102" customFormat="1" ht="15" customHeight="1" x14ac:dyDescent="0.25">
      <c r="A82" s="41">
        <v>19</v>
      </c>
      <c r="B82" s="41"/>
      <c r="C82" s="40" t="s">
        <v>281</v>
      </c>
      <c r="D82" s="134" t="s">
        <v>282</v>
      </c>
      <c r="E82" s="52">
        <v>16026</v>
      </c>
      <c r="F82" s="110"/>
      <c r="G82" s="54"/>
      <c r="H82" s="44"/>
      <c r="I82" s="99"/>
      <c r="J82" s="111">
        <v>1.4</v>
      </c>
      <c r="K82" s="111">
        <v>1.68</v>
      </c>
      <c r="L82" s="111">
        <v>2.23</v>
      </c>
      <c r="M82" s="101">
        <v>2.57</v>
      </c>
      <c r="N82" s="84">
        <f t="shared" ref="N82:BY82" si="598">SUM(N83:N135)</f>
        <v>550</v>
      </c>
      <c r="O82" s="84">
        <f t="shared" si="598"/>
        <v>54891637.545139201</v>
      </c>
      <c r="P82" s="84">
        <f t="shared" si="598"/>
        <v>0</v>
      </c>
      <c r="Q82" s="84">
        <f t="shared" si="598"/>
        <v>0</v>
      </c>
      <c r="R82" s="84">
        <f t="shared" si="598"/>
        <v>4073</v>
      </c>
      <c r="S82" s="84">
        <f t="shared" si="598"/>
        <v>657387210.79111445</v>
      </c>
      <c r="T82" s="84">
        <f t="shared" si="598"/>
        <v>0</v>
      </c>
      <c r="U82" s="84">
        <f t="shared" si="598"/>
        <v>0</v>
      </c>
      <c r="V82" s="84">
        <f t="shared" si="598"/>
        <v>0</v>
      </c>
      <c r="W82" s="84">
        <f t="shared" si="598"/>
        <v>0</v>
      </c>
      <c r="X82" s="84">
        <f t="shared" si="598"/>
        <v>0</v>
      </c>
      <c r="Y82" s="84">
        <f t="shared" si="598"/>
        <v>0</v>
      </c>
      <c r="Z82" s="84">
        <f t="shared" si="598"/>
        <v>0</v>
      </c>
      <c r="AA82" s="84">
        <f t="shared" si="598"/>
        <v>0</v>
      </c>
      <c r="AB82" s="84">
        <f t="shared" si="598"/>
        <v>810</v>
      </c>
      <c r="AC82" s="84">
        <f t="shared" si="598"/>
        <v>5293712.7816384006</v>
      </c>
      <c r="AD82" s="84">
        <f t="shared" si="598"/>
        <v>175</v>
      </c>
      <c r="AE82" s="84">
        <f t="shared" si="598"/>
        <v>19809888.327712804</v>
      </c>
      <c r="AF82" s="84">
        <f t="shared" si="598"/>
        <v>63</v>
      </c>
      <c r="AG82" s="84">
        <f t="shared" si="598"/>
        <v>449806.95878352009</v>
      </c>
      <c r="AH82" s="84">
        <f t="shared" si="598"/>
        <v>0</v>
      </c>
      <c r="AI82" s="84">
        <f t="shared" si="598"/>
        <v>0</v>
      </c>
      <c r="AJ82" s="84">
        <f t="shared" si="598"/>
        <v>0</v>
      </c>
      <c r="AK82" s="84">
        <f t="shared" si="598"/>
        <v>0</v>
      </c>
      <c r="AL82" s="84">
        <f t="shared" si="598"/>
        <v>0</v>
      </c>
      <c r="AM82" s="84">
        <f t="shared" si="598"/>
        <v>0</v>
      </c>
      <c r="AN82" s="84">
        <f t="shared" si="598"/>
        <v>0</v>
      </c>
      <c r="AO82" s="84">
        <f t="shared" si="598"/>
        <v>0</v>
      </c>
      <c r="AP82" s="84">
        <f t="shared" si="598"/>
        <v>480</v>
      </c>
      <c r="AQ82" s="84">
        <f t="shared" si="598"/>
        <v>11258890.911455998</v>
      </c>
      <c r="AR82" s="84">
        <f t="shared" si="598"/>
        <v>1255</v>
      </c>
      <c r="AS82" s="84">
        <f t="shared" si="598"/>
        <v>13897010.632219199</v>
      </c>
      <c r="AT82" s="84">
        <f t="shared" si="598"/>
        <v>0</v>
      </c>
      <c r="AU82" s="84">
        <f t="shared" si="598"/>
        <v>0</v>
      </c>
      <c r="AV82" s="84">
        <f t="shared" si="598"/>
        <v>407</v>
      </c>
      <c r="AW82" s="84">
        <f t="shared" si="598"/>
        <v>5290616.4045887999</v>
      </c>
      <c r="AX82" s="84">
        <f t="shared" si="598"/>
        <v>0</v>
      </c>
      <c r="AY82" s="84">
        <f t="shared" si="598"/>
        <v>0</v>
      </c>
      <c r="AZ82" s="84">
        <f t="shared" si="598"/>
        <v>1870</v>
      </c>
      <c r="BA82" s="84">
        <f t="shared" si="598"/>
        <v>18990394.811212797</v>
      </c>
      <c r="BB82" s="84">
        <f t="shared" si="598"/>
        <v>0</v>
      </c>
      <c r="BC82" s="84">
        <f t="shared" si="598"/>
        <v>0</v>
      </c>
      <c r="BD82" s="84">
        <f t="shared" si="598"/>
        <v>0</v>
      </c>
      <c r="BE82" s="84">
        <f t="shared" si="598"/>
        <v>0</v>
      </c>
      <c r="BF82" s="84">
        <f t="shared" si="598"/>
        <v>0</v>
      </c>
      <c r="BG82" s="84">
        <f t="shared" si="598"/>
        <v>0</v>
      </c>
      <c r="BH82" s="84">
        <f t="shared" si="598"/>
        <v>0</v>
      </c>
      <c r="BI82" s="84">
        <f t="shared" si="598"/>
        <v>0</v>
      </c>
      <c r="BJ82" s="84">
        <f t="shared" si="598"/>
        <v>0</v>
      </c>
      <c r="BK82" s="84">
        <f t="shared" si="598"/>
        <v>0</v>
      </c>
      <c r="BL82" s="84">
        <f t="shared" si="598"/>
        <v>0</v>
      </c>
      <c r="BM82" s="84">
        <f t="shared" si="598"/>
        <v>0</v>
      </c>
      <c r="BN82" s="84">
        <f t="shared" si="598"/>
        <v>0</v>
      </c>
      <c r="BO82" s="84">
        <f t="shared" si="598"/>
        <v>0</v>
      </c>
      <c r="BP82" s="84">
        <f t="shared" si="598"/>
        <v>0</v>
      </c>
      <c r="BQ82" s="84">
        <f t="shared" si="598"/>
        <v>0</v>
      </c>
      <c r="BR82" s="84">
        <f t="shared" si="598"/>
        <v>50</v>
      </c>
      <c r="BS82" s="84"/>
      <c r="BT82" s="84">
        <f t="shared" si="598"/>
        <v>24</v>
      </c>
      <c r="BU82" s="84"/>
      <c r="BV82" s="84">
        <f t="shared" si="598"/>
        <v>60</v>
      </c>
      <c r="BW82" s="84">
        <f t="shared" si="598"/>
        <v>722505.79915199999</v>
      </c>
      <c r="BX82" s="84">
        <f t="shared" si="598"/>
        <v>86</v>
      </c>
      <c r="BY82" s="84">
        <f t="shared" si="598"/>
        <v>1137736.0231776</v>
      </c>
      <c r="BZ82" s="84">
        <f t="shared" ref="BZ82:EK82" si="599">SUM(BZ83:BZ135)</f>
        <v>60</v>
      </c>
      <c r="CA82" s="84"/>
      <c r="CB82" s="84">
        <f t="shared" si="599"/>
        <v>360</v>
      </c>
      <c r="CC82" s="84"/>
      <c r="CD82" s="84">
        <f t="shared" si="599"/>
        <v>744</v>
      </c>
      <c r="CE82" s="84">
        <f t="shared" si="599"/>
        <v>9707437.0199236814</v>
      </c>
      <c r="CF82" s="84">
        <f t="shared" si="599"/>
        <v>285</v>
      </c>
      <c r="CG82" s="84">
        <f t="shared" si="599"/>
        <v>2086687.3253644803</v>
      </c>
      <c r="CH82" s="84">
        <f t="shared" si="599"/>
        <v>300</v>
      </c>
      <c r="CI82" s="84">
        <f>SUM(CI83:CI135)</f>
        <v>5735462.1509616002</v>
      </c>
      <c r="CJ82" s="84">
        <f>SUM(CJ83:CJ135)</f>
        <v>0</v>
      </c>
      <c r="CK82" s="84">
        <f t="shared" si="599"/>
        <v>0</v>
      </c>
      <c r="CL82" s="84">
        <f t="shared" si="599"/>
        <v>0</v>
      </c>
      <c r="CM82" s="84">
        <f t="shared" si="599"/>
        <v>0</v>
      </c>
      <c r="CN82" s="84">
        <f t="shared" si="599"/>
        <v>137</v>
      </c>
      <c r="CO82" s="84">
        <f t="shared" si="599"/>
        <v>1488477.85141344</v>
      </c>
      <c r="CP82" s="84">
        <f t="shared" si="599"/>
        <v>0</v>
      </c>
      <c r="CQ82" s="84">
        <f t="shared" si="599"/>
        <v>0</v>
      </c>
      <c r="CR82" s="84">
        <f t="shared" si="599"/>
        <v>0</v>
      </c>
      <c r="CS82" s="84"/>
      <c r="CT82" s="84">
        <f t="shared" si="599"/>
        <v>40</v>
      </c>
      <c r="CU82" s="84"/>
      <c r="CV82" s="84">
        <f t="shared" si="599"/>
        <v>80</v>
      </c>
      <c r="CW82" s="84">
        <f t="shared" si="599"/>
        <v>524891.55217920011</v>
      </c>
      <c r="CX82" s="84">
        <f t="shared" si="599"/>
        <v>0</v>
      </c>
      <c r="CY82" s="84"/>
      <c r="CZ82" s="84">
        <f t="shared" si="599"/>
        <v>180</v>
      </c>
      <c r="DA82" s="84"/>
      <c r="DB82" s="84">
        <f t="shared" si="599"/>
        <v>70</v>
      </c>
      <c r="DC82" s="84"/>
      <c r="DD82" s="84">
        <f t="shared" si="599"/>
        <v>0</v>
      </c>
      <c r="DE82" s="84">
        <f t="shared" si="599"/>
        <v>0</v>
      </c>
      <c r="DF82" s="84">
        <f t="shared" si="599"/>
        <v>0</v>
      </c>
      <c r="DG82" s="84">
        <f t="shared" si="599"/>
        <v>0</v>
      </c>
      <c r="DH82" s="84">
        <f t="shared" si="599"/>
        <v>0</v>
      </c>
      <c r="DI82" s="84"/>
      <c r="DJ82" s="84">
        <f t="shared" si="599"/>
        <v>0</v>
      </c>
      <c r="DK82" s="84"/>
      <c r="DL82" s="84">
        <f t="shared" si="599"/>
        <v>0</v>
      </c>
      <c r="DM82" s="84"/>
      <c r="DN82" s="84">
        <f t="shared" si="599"/>
        <v>0</v>
      </c>
      <c r="DO82" s="84">
        <f t="shared" si="599"/>
        <v>0</v>
      </c>
      <c r="DP82" s="84">
        <f t="shared" si="599"/>
        <v>0</v>
      </c>
      <c r="DQ82" s="84">
        <f t="shared" si="599"/>
        <v>0</v>
      </c>
      <c r="DR82" s="84">
        <f t="shared" si="599"/>
        <v>0</v>
      </c>
      <c r="DS82" s="84">
        <f t="shared" si="599"/>
        <v>0</v>
      </c>
      <c r="DT82" s="84">
        <f t="shared" si="599"/>
        <v>0</v>
      </c>
      <c r="DU82" s="84">
        <f t="shared" si="599"/>
        <v>0</v>
      </c>
      <c r="DV82" s="84">
        <f t="shared" si="599"/>
        <v>0</v>
      </c>
      <c r="DW82" s="84">
        <f t="shared" si="599"/>
        <v>0</v>
      </c>
      <c r="DX82" s="84">
        <f t="shared" si="599"/>
        <v>0</v>
      </c>
      <c r="DY82" s="84">
        <f t="shared" si="599"/>
        <v>0</v>
      </c>
      <c r="DZ82" s="84">
        <f t="shared" si="599"/>
        <v>416</v>
      </c>
      <c r="EA82" s="84">
        <f t="shared" si="599"/>
        <v>45439919.55960384</v>
      </c>
      <c r="EB82" s="84">
        <f t="shared" si="599"/>
        <v>0</v>
      </c>
      <c r="EC82" s="84">
        <f t="shared" si="599"/>
        <v>0</v>
      </c>
      <c r="ED82" s="84">
        <f t="shared" si="599"/>
        <v>0</v>
      </c>
      <c r="EE82" s="84">
        <f t="shared" si="599"/>
        <v>0</v>
      </c>
      <c r="EF82" s="84">
        <f t="shared" si="599"/>
        <v>0</v>
      </c>
      <c r="EG82" s="84">
        <f t="shared" si="599"/>
        <v>0</v>
      </c>
      <c r="EH82" s="84"/>
      <c r="EI82" s="84"/>
      <c r="EJ82" s="84">
        <f t="shared" si="599"/>
        <v>12575</v>
      </c>
      <c r="EK82" s="84">
        <f t="shared" si="599"/>
        <v>854112286.44564116</v>
      </c>
    </row>
    <row r="83" spans="1:141" s="2" customFormat="1" ht="30" customHeight="1" x14ac:dyDescent="0.25">
      <c r="A83" s="49"/>
      <c r="B83" s="85">
        <v>54</v>
      </c>
      <c r="C83" s="50" t="s">
        <v>283</v>
      </c>
      <c r="D83" s="113" t="s">
        <v>284</v>
      </c>
      <c r="E83" s="52">
        <v>16026</v>
      </c>
      <c r="F83" s="53">
        <v>2.35</v>
      </c>
      <c r="G83" s="54"/>
      <c r="H83" s="55">
        <v>1</v>
      </c>
      <c r="I83" s="114"/>
      <c r="J83" s="117">
        <v>1.4</v>
      </c>
      <c r="K83" s="117">
        <v>1.68</v>
      </c>
      <c r="L83" s="117">
        <v>2.23</v>
      </c>
      <c r="M83" s="118">
        <v>2.57</v>
      </c>
      <c r="N83" s="57"/>
      <c r="O83" s="58">
        <f t="shared" ref="O83:O85" si="600">N83*$E83*$F83*$H83*$J83*O$10</f>
        <v>0</v>
      </c>
      <c r="P83" s="59"/>
      <c r="Q83" s="58">
        <f t="shared" ref="Q83:Q85" si="601">P83*$E83*$F83*$H83*$J83*Q$10</f>
        <v>0</v>
      </c>
      <c r="R83" s="59">
        <v>49</v>
      </c>
      <c r="S83" s="58">
        <f t="shared" ref="S83:S85" si="602">R83*$E83*$F83*$H83*$J83*S$10</f>
        <v>2583551.46</v>
      </c>
      <c r="T83" s="57"/>
      <c r="U83" s="58">
        <f t="shared" ref="U83:U85" si="603">T83*$E83*$F83*$H83*$J83*U$10</f>
        <v>0</v>
      </c>
      <c r="V83" s="57"/>
      <c r="W83" s="58">
        <f t="shared" ref="W83:W85" si="604">V83*$E83*$F83*$H83*$J83*W$10</f>
        <v>0</v>
      </c>
      <c r="X83" s="57"/>
      <c r="Y83" s="58">
        <f t="shared" ref="Y83:Y85" si="605">X83*$E83*$F83*$H83*$J83*Y$10</f>
        <v>0</v>
      </c>
      <c r="Z83" s="59"/>
      <c r="AA83" s="58">
        <f t="shared" ref="AA83:AA85" si="606">Z83*$E83*$F83*$H83*$J83*AA$10</f>
        <v>0</v>
      </c>
      <c r="AB83" s="59"/>
      <c r="AC83" s="58">
        <f t="shared" ref="AC83:AC85" si="607">AB83*$E83*$F83*$H83*$J83*AC$10</f>
        <v>0</v>
      </c>
      <c r="AD83" s="59">
        <v>131</v>
      </c>
      <c r="AE83" s="59">
        <f>SUM(AD83*$E83*$F83*$H83*$K83*$AE$10)</f>
        <v>8288454.8880000003</v>
      </c>
      <c r="AF83" s="59"/>
      <c r="AG83" s="62">
        <f>SUM(AF83*$E83*$F83*$H83*$K83*$AG$10)</f>
        <v>0</v>
      </c>
      <c r="AH83" s="57"/>
      <c r="AI83" s="58">
        <f t="shared" ref="AI83:AI85" si="608">AH83*$E83*$F83*$H83*$J83*AI$10</f>
        <v>0</v>
      </c>
      <c r="AJ83" s="57"/>
      <c r="AK83" s="58">
        <f t="shared" ref="AK83:AK85" si="609">AJ83*$E83*$F83*$H83*$J83*AK$10</f>
        <v>0</v>
      </c>
      <c r="AL83" s="57"/>
      <c r="AM83" s="58">
        <f t="shared" ref="AM83:AM85" si="610">AL83*$E83*$F83*$H83*$J83*AM$10</f>
        <v>0</v>
      </c>
      <c r="AN83" s="57"/>
      <c r="AO83" s="58">
        <f t="shared" ref="AO83:AO85" si="611">AN83*$E83*$F83*$H83*$J83*AO$10</f>
        <v>0</v>
      </c>
      <c r="AP83" s="57">
        <v>60</v>
      </c>
      <c r="AQ83" s="58">
        <f t="shared" ref="AQ83:AQ85" si="612">AP83*$E83*$F83*$H83*$J83*AQ$10</f>
        <v>3163532.4</v>
      </c>
      <c r="AR83" s="57"/>
      <c r="AS83" s="58">
        <f t="shared" ref="AS83:AS85" si="613">AR83*$E83*$F83*$H83*$J83*AS$10</f>
        <v>0</v>
      </c>
      <c r="AT83" s="57"/>
      <c r="AU83" s="58">
        <f t="shared" ref="AU83:AU85" si="614">AT83*$E83*$F83*$H83*$J83*AU$10</f>
        <v>0</v>
      </c>
      <c r="AV83" s="57"/>
      <c r="AW83" s="58">
        <f t="shared" ref="AW83:AW85" si="615">AV83*$E83*$F83*$H83*$J83*AW$10</f>
        <v>0</v>
      </c>
      <c r="AX83" s="57"/>
      <c r="AY83" s="58">
        <f t="shared" ref="AY83:AY85" si="616">AX83*$E83*$F83*$H83*$J83*AY$10</f>
        <v>0</v>
      </c>
      <c r="AZ83" s="57"/>
      <c r="BA83" s="58">
        <f t="shared" ref="BA83:BA85" si="617">AZ83*$E83*$F83*$H83*$J83*BA$10</f>
        <v>0</v>
      </c>
      <c r="BB83" s="57"/>
      <c r="BC83" s="58">
        <f t="shared" ref="BC83:BC85" si="618">BB83*$E83*$F83*$H83*$J83*BC$10</f>
        <v>0</v>
      </c>
      <c r="BD83" s="57"/>
      <c r="BE83" s="58">
        <f t="shared" ref="BE83:BE85" si="619">BD83*$E83*$F83*$H83*$J83*BE$10</f>
        <v>0</v>
      </c>
      <c r="BF83" s="57"/>
      <c r="BG83" s="58">
        <f t="shared" ref="BG83:BG85" si="620">BF83*$E83*$F83*$H83*$J83*BG$10</f>
        <v>0</v>
      </c>
      <c r="BH83" s="57"/>
      <c r="BI83" s="58">
        <f t="shared" ref="BI83:BI85" si="621">BH83*$E83*$F83*$H83*$J83*BI$10</f>
        <v>0</v>
      </c>
      <c r="BJ83" s="57"/>
      <c r="BK83" s="58">
        <f t="shared" ref="BK83:BK85" si="622">BJ83*$E83*$F83*$H83*$J83*BK$10</f>
        <v>0</v>
      </c>
      <c r="BL83" s="57"/>
      <c r="BM83" s="58">
        <f t="shared" ref="BM83:BM85" si="623">BL83*$E83*$F83*$H83*$J83*BM$10</f>
        <v>0</v>
      </c>
      <c r="BN83" s="57"/>
      <c r="BO83" s="58">
        <f t="shared" ref="BO83:BO85" si="624">BN83*$E83*$F83*$H83*$J83*BO$10</f>
        <v>0</v>
      </c>
      <c r="BP83" s="61"/>
      <c r="BQ83" s="58">
        <f t="shared" ref="BQ83:BQ85" si="625">BP83*$E83*$F83*$H83*$J83*BQ$10</f>
        <v>0</v>
      </c>
      <c r="BR83" s="57"/>
      <c r="BS83" s="58"/>
      <c r="BT83" s="59"/>
      <c r="BU83" s="58"/>
      <c r="BV83" s="57"/>
      <c r="BW83" s="58">
        <f t="shared" ref="BW83:BW85" si="626">BV83*$E83*$F83*$H83*$J83*BW$10</f>
        <v>0</v>
      </c>
      <c r="BX83" s="57"/>
      <c r="BY83" s="58">
        <f t="shared" ref="BY83:BY85" si="627">BX83*$E83*$F83*$H83*$J83*BY$10</f>
        <v>0</v>
      </c>
      <c r="BZ83" s="57"/>
      <c r="CA83" s="58"/>
      <c r="CB83" s="57"/>
      <c r="CC83" s="58"/>
      <c r="CD83" s="59"/>
      <c r="CE83" s="62">
        <f>SUM(CD83*$E83*$F83*$H83*$K83*$CE$10)</f>
        <v>0</v>
      </c>
      <c r="CF83" s="57"/>
      <c r="CG83" s="62">
        <f>SUM(CF83*$E83*$F83*$H83*$K83*$CE$10)</f>
        <v>0</v>
      </c>
      <c r="CH83" s="59">
        <v>60</v>
      </c>
      <c r="CI83" s="62">
        <f>SUM(CH83*$E83*$F83*$H83*$K83*$CE$10)</f>
        <v>3796238.88</v>
      </c>
      <c r="CJ83" s="59"/>
      <c r="CK83" s="62">
        <f>SUM(CJ83*$E83*$F83*$H83*$K83*$CE$10)</f>
        <v>0</v>
      </c>
      <c r="CL83" s="59"/>
      <c r="CM83" s="62">
        <f>SUM(CL83*$E83*$F83*$H83*$K83*$CE$10)</f>
        <v>0</v>
      </c>
      <c r="CN83" s="57"/>
      <c r="CO83" s="62">
        <f>SUM(CN83*$E83*$F83*$H83*$K83*$CE$10)</f>
        <v>0</v>
      </c>
      <c r="CP83" s="57"/>
      <c r="CQ83" s="62">
        <f>SUM(CP83*$E83*$F83*$H83*$K83*$CE$10)</f>
        <v>0</v>
      </c>
      <c r="CR83" s="59"/>
      <c r="CS83" s="62"/>
      <c r="CT83" s="57"/>
      <c r="CU83" s="62"/>
      <c r="CV83" s="57"/>
      <c r="CW83" s="62">
        <f>SUM(CV83*$E83*$F83*$H83*$K83*$CE$10)</f>
        <v>0</v>
      </c>
      <c r="CX83" s="57"/>
      <c r="CY83" s="62"/>
      <c r="CZ83" s="57"/>
      <c r="DA83" s="62"/>
      <c r="DB83" s="57"/>
      <c r="DC83" s="62"/>
      <c r="DD83" s="57"/>
      <c r="DE83" s="62">
        <f>SUM(DD83*$E83*$F83*$H83*$K83*$CE$10)</f>
        <v>0</v>
      </c>
      <c r="DF83" s="57"/>
      <c r="DG83" s="62">
        <f>SUM(DF83*$E83*$F83*$H83*$K83*$CE$10)</f>
        <v>0</v>
      </c>
      <c r="DH83" s="57"/>
      <c r="DI83" s="62"/>
      <c r="DJ83" s="57"/>
      <c r="DK83" s="62"/>
      <c r="DL83" s="57"/>
      <c r="DM83" s="62"/>
      <c r="DN83" s="57"/>
      <c r="DO83" s="58">
        <f t="shared" ref="DO83:DO85" si="628">DN83*$E83*$F83*$H83*$J83*DO$10</f>
        <v>0</v>
      </c>
      <c r="DP83" s="57"/>
      <c r="DQ83" s="58">
        <f t="shared" ref="DQ83:DQ85" si="629">DP83*$E83*$F83*$H83*$J83*DQ$10</f>
        <v>0</v>
      </c>
      <c r="DR83" s="57"/>
      <c r="DS83" s="59"/>
      <c r="DT83" s="57"/>
      <c r="DU83" s="59"/>
      <c r="DV83" s="57"/>
      <c r="DW83" s="58">
        <f t="shared" ref="DW83:DW85" si="630">DV83*$E83*$F83*$H83*$J83*DW$10</f>
        <v>0</v>
      </c>
      <c r="DX83" s="57"/>
      <c r="DY83" s="58">
        <f t="shared" ref="DY83:DY85" si="631">DX83*$E83*$F83*$H83*$J83*DY$10</f>
        <v>0</v>
      </c>
      <c r="DZ83" s="57"/>
      <c r="EA83" s="59"/>
      <c r="EB83" s="63"/>
      <c r="EC83" s="63"/>
      <c r="ED83" s="57"/>
      <c r="EE83" s="57"/>
      <c r="EF83" s="57"/>
      <c r="EG83" s="57"/>
      <c r="EH83" s="57"/>
      <c r="EI83" s="57"/>
      <c r="EJ83" s="64">
        <f t="shared" ref="EJ83:EJ114" si="632">SUM(N83,P83,R83,T83,V83,X83,Z83,AB83,AD83,AF83,AH83,AJ83,AL83,AN83,AP83,AR83,AT83,AV83,AX83,AZ83,BB83,BD83,BF83,BH83,BJ83,BL83,BN83,BP83,BR83,BT83,BV83,BX83,BZ83,CB83,CD83,CF83,CH83,CJ83,CL83,CN83,CP83,CR83,CT83,CV83,CX83,CZ83,DB83,DD83,DF83,DH83,DJ83,DL83,DN83,DP83,DR83,DT83,DV83,DX83,DZ83,EB83,ED83,EF83)</f>
        <v>300</v>
      </c>
      <c r="EK83" s="64">
        <f t="shared" ref="EK83:EK114" si="633">SUM(O83,Q83,S83,U83,W83,Y83,AA83,AC83,AE83,AG83,AI83,AK83,AM83,AO83,AQ83,AS83,AU83,AW83,AY83,BA83,BC83,BE83,BG83,BI83,BK83,BM83,BO83,BQ83,BS83,BU83,BW83,BY83,CA83,CC83,CE83,CG83,CI83,CK83,CM83,CO83,CQ83,CS83,CU83,CW83,CY83,DA83,DC83,DE83,DG83,DI83,DK83,DM83,DO83,DQ83,DS83,DU83,DW83,DY83,EA83,EC83,EE83,EG83)</f>
        <v>17831777.628000002</v>
      </c>
    </row>
    <row r="84" spans="1:141" s="2" customFormat="1" ht="30" customHeight="1" x14ac:dyDescent="0.25">
      <c r="A84" s="49"/>
      <c r="B84" s="85">
        <v>55</v>
      </c>
      <c r="C84" s="50" t="s">
        <v>285</v>
      </c>
      <c r="D84" s="113" t="s">
        <v>286</v>
      </c>
      <c r="E84" s="52">
        <v>16026</v>
      </c>
      <c r="F84" s="53">
        <v>2.48</v>
      </c>
      <c r="G84" s="54"/>
      <c r="H84" s="114">
        <v>1</v>
      </c>
      <c r="I84" s="114"/>
      <c r="J84" s="117">
        <v>1.4</v>
      </c>
      <c r="K84" s="117">
        <v>1.68</v>
      </c>
      <c r="L84" s="117">
        <v>2.23</v>
      </c>
      <c r="M84" s="118">
        <v>2.57</v>
      </c>
      <c r="N84" s="57"/>
      <c r="O84" s="58">
        <f t="shared" si="600"/>
        <v>0</v>
      </c>
      <c r="P84" s="108"/>
      <c r="Q84" s="58">
        <f t="shared" si="601"/>
        <v>0</v>
      </c>
      <c r="R84" s="59">
        <v>34</v>
      </c>
      <c r="S84" s="58">
        <f t="shared" si="602"/>
        <v>1891837.2479999999</v>
      </c>
      <c r="T84" s="57"/>
      <c r="U84" s="58">
        <f t="shared" si="603"/>
        <v>0</v>
      </c>
      <c r="V84" s="57"/>
      <c r="W84" s="58">
        <f t="shared" si="604"/>
        <v>0</v>
      </c>
      <c r="X84" s="57"/>
      <c r="Y84" s="58">
        <f t="shared" si="605"/>
        <v>0</v>
      </c>
      <c r="Z84" s="59"/>
      <c r="AA84" s="58">
        <f t="shared" si="606"/>
        <v>0</v>
      </c>
      <c r="AB84" s="59"/>
      <c r="AC84" s="58">
        <f t="shared" si="607"/>
        <v>0</v>
      </c>
      <c r="AD84" s="59">
        <v>2</v>
      </c>
      <c r="AE84" s="59">
        <f>SUM(AD84*$E84*$F84*$H84*$K84*$AE$10)</f>
        <v>133541.4528</v>
      </c>
      <c r="AF84" s="59"/>
      <c r="AG84" s="62">
        <f>SUM(AF84*$E84*$F84*$H84*$K84*$AG$10)</f>
        <v>0</v>
      </c>
      <c r="AH84" s="57"/>
      <c r="AI84" s="58">
        <f t="shared" si="608"/>
        <v>0</v>
      </c>
      <c r="AJ84" s="57"/>
      <c r="AK84" s="58">
        <f t="shared" si="609"/>
        <v>0</v>
      </c>
      <c r="AL84" s="57"/>
      <c r="AM84" s="58">
        <f t="shared" si="610"/>
        <v>0</v>
      </c>
      <c r="AN84" s="57"/>
      <c r="AO84" s="58">
        <f t="shared" si="611"/>
        <v>0</v>
      </c>
      <c r="AP84" s="57"/>
      <c r="AQ84" s="58">
        <f t="shared" si="612"/>
        <v>0</v>
      </c>
      <c r="AR84" s="57"/>
      <c r="AS84" s="58">
        <f t="shared" si="613"/>
        <v>0</v>
      </c>
      <c r="AT84" s="57"/>
      <c r="AU84" s="58">
        <f t="shared" si="614"/>
        <v>0</v>
      </c>
      <c r="AV84" s="57"/>
      <c r="AW84" s="58">
        <f t="shared" si="615"/>
        <v>0</v>
      </c>
      <c r="AX84" s="57"/>
      <c r="AY84" s="58">
        <f t="shared" si="616"/>
        <v>0</v>
      </c>
      <c r="AZ84" s="57"/>
      <c r="BA84" s="58">
        <f t="shared" si="617"/>
        <v>0</v>
      </c>
      <c r="BB84" s="57"/>
      <c r="BC84" s="58">
        <f t="shared" si="618"/>
        <v>0</v>
      </c>
      <c r="BD84" s="57"/>
      <c r="BE84" s="58">
        <f t="shared" si="619"/>
        <v>0</v>
      </c>
      <c r="BF84" s="57"/>
      <c r="BG84" s="58">
        <f t="shared" si="620"/>
        <v>0</v>
      </c>
      <c r="BH84" s="57"/>
      <c r="BI84" s="58">
        <f t="shared" si="621"/>
        <v>0</v>
      </c>
      <c r="BJ84" s="57"/>
      <c r="BK84" s="58">
        <f t="shared" si="622"/>
        <v>0</v>
      </c>
      <c r="BL84" s="57"/>
      <c r="BM84" s="58">
        <f t="shared" si="623"/>
        <v>0</v>
      </c>
      <c r="BN84" s="57"/>
      <c r="BO84" s="58">
        <f t="shared" si="624"/>
        <v>0</v>
      </c>
      <c r="BP84" s="61"/>
      <c r="BQ84" s="58">
        <f t="shared" si="625"/>
        <v>0</v>
      </c>
      <c r="BR84" s="57"/>
      <c r="BS84" s="58"/>
      <c r="BT84" s="59"/>
      <c r="BU84" s="58"/>
      <c r="BV84" s="57"/>
      <c r="BW84" s="58">
        <f t="shared" si="626"/>
        <v>0</v>
      </c>
      <c r="BX84" s="57"/>
      <c r="BY84" s="58">
        <f t="shared" si="627"/>
        <v>0</v>
      </c>
      <c r="BZ84" s="57"/>
      <c r="CA84" s="58"/>
      <c r="CB84" s="57"/>
      <c r="CC84" s="58"/>
      <c r="CD84" s="59"/>
      <c r="CE84" s="62">
        <f>SUM(CD84*$E84*$F84*$H84*$K84*$CE$10)</f>
        <v>0</v>
      </c>
      <c r="CF84" s="57"/>
      <c r="CG84" s="62">
        <f>SUM(CF84*$E84*$F84*$H84*$K84*$CE$10)</f>
        <v>0</v>
      </c>
      <c r="CH84" s="59"/>
      <c r="CI84" s="62">
        <f>SUM(CH84*$E84*$F84*$H84*$K84*$CE$10)</f>
        <v>0</v>
      </c>
      <c r="CJ84" s="59"/>
      <c r="CK84" s="62">
        <f>SUM(CJ84*$E84*$F84*$H84*$K84*$CE$10)</f>
        <v>0</v>
      </c>
      <c r="CL84" s="59"/>
      <c r="CM84" s="62">
        <f>SUM(CL84*$E84*$F84*$H84*$K84*$CE$10)</f>
        <v>0</v>
      </c>
      <c r="CN84" s="57"/>
      <c r="CO84" s="62">
        <f>SUM(CN84*$E84*$F84*$H84*$K84*$CE$10)</f>
        <v>0</v>
      </c>
      <c r="CP84" s="57"/>
      <c r="CQ84" s="62">
        <f>SUM(CP84*$E84*$F84*$H84*$K84*$CE$10)</f>
        <v>0</v>
      </c>
      <c r="CR84" s="59"/>
      <c r="CS84" s="62"/>
      <c r="CT84" s="57"/>
      <c r="CU84" s="62"/>
      <c r="CV84" s="57"/>
      <c r="CW84" s="62">
        <f>SUM(CV84*$E84*$F84*$H84*$K84*$CE$10)</f>
        <v>0</v>
      </c>
      <c r="CX84" s="57"/>
      <c r="CY84" s="62"/>
      <c r="CZ84" s="57"/>
      <c r="DA84" s="62"/>
      <c r="DB84" s="57"/>
      <c r="DC84" s="62"/>
      <c r="DD84" s="57"/>
      <c r="DE84" s="62">
        <f>SUM(DD84*$E84*$F84*$H84*$K84*$CE$10)</f>
        <v>0</v>
      </c>
      <c r="DF84" s="57"/>
      <c r="DG84" s="62">
        <f>SUM(DF84*$E84*$F84*$H84*$K84*$CE$10)</f>
        <v>0</v>
      </c>
      <c r="DH84" s="57"/>
      <c r="DI84" s="62"/>
      <c r="DJ84" s="57"/>
      <c r="DK84" s="62"/>
      <c r="DL84" s="57"/>
      <c r="DM84" s="62"/>
      <c r="DN84" s="57"/>
      <c r="DO84" s="58">
        <f t="shared" si="628"/>
        <v>0</v>
      </c>
      <c r="DP84" s="57"/>
      <c r="DQ84" s="58">
        <f t="shared" si="629"/>
        <v>0</v>
      </c>
      <c r="DR84" s="57"/>
      <c r="DS84" s="59"/>
      <c r="DT84" s="57"/>
      <c r="DU84" s="59"/>
      <c r="DV84" s="57"/>
      <c r="DW84" s="58">
        <f t="shared" si="630"/>
        <v>0</v>
      </c>
      <c r="DX84" s="57"/>
      <c r="DY84" s="58">
        <f t="shared" si="631"/>
        <v>0</v>
      </c>
      <c r="DZ84" s="57"/>
      <c r="EA84" s="59"/>
      <c r="EB84" s="63"/>
      <c r="EC84" s="63"/>
      <c r="ED84" s="57"/>
      <c r="EE84" s="57"/>
      <c r="EF84" s="57"/>
      <c r="EG84" s="57"/>
      <c r="EH84" s="57"/>
      <c r="EI84" s="57"/>
      <c r="EJ84" s="64">
        <f t="shared" si="632"/>
        <v>36</v>
      </c>
      <c r="EK84" s="64">
        <f t="shared" si="633"/>
        <v>2025378.7008</v>
      </c>
    </row>
    <row r="85" spans="1:141" s="2" customFormat="1" ht="60" customHeight="1" x14ac:dyDescent="0.25">
      <c r="A85" s="49"/>
      <c r="B85" s="85">
        <v>56</v>
      </c>
      <c r="C85" s="50" t="s">
        <v>287</v>
      </c>
      <c r="D85" s="139" t="s">
        <v>288</v>
      </c>
      <c r="E85" s="52">
        <v>16026</v>
      </c>
      <c r="F85" s="53">
        <v>2.17</v>
      </c>
      <c r="G85" s="54"/>
      <c r="H85" s="55">
        <v>1</v>
      </c>
      <c r="I85" s="114"/>
      <c r="J85" s="117">
        <v>1.4</v>
      </c>
      <c r="K85" s="117">
        <v>1.68</v>
      </c>
      <c r="L85" s="117">
        <v>2.23</v>
      </c>
      <c r="M85" s="118">
        <v>2.57</v>
      </c>
      <c r="N85" s="57"/>
      <c r="O85" s="58">
        <f t="shared" si="600"/>
        <v>0</v>
      </c>
      <c r="P85" s="108"/>
      <c r="Q85" s="58">
        <f t="shared" si="601"/>
        <v>0</v>
      </c>
      <c r="R85" s="59"/>
      <c r="S85" s="58">
        <f t="shared" si="602"/>
        <v>0</v>
      </c>
      <c r="T85" s="57"/>
      <c r="U85" s="58">
        <f t="shared" si="603"/>
        <v>0</v>
      </c>
      <c r="V85" s="57"/>
      <c r="W85" s="58">
        <f t="shared" si="604"/>
        <v>0</v>
      </c>
      <c r="X85" s="57"/>
      <c r="Y85" s="58">
        <f t="shared" si="605"/>
        <v>0</v>
      </c>
      <c r="Z85" s="59"/>
      <c r="AA85" s="58">
        <f t="shared" si="606"/>
        <v>0</v>
      </c>
      <c r="AB85" s="59"/>
      <c r="AC85" s="58">
        <f t="shared" si="607"/>
        <v>0</v>
      </c>
      <c r="AD85" s="59"/>
      <c r="AE85" s="59">
        <f>SUM(AD85*$E85*$F85*$H85*$K85*$AE$10)</f>
        <v>0</v>
      </c>
      <c r="AF85" s="59"/>
      <c r="AG85" s="62">
        <f>SUM(AF85*$E85*$F85*$H85*$K85*$AG$10)</f>
        <v>0</v>
      </c>
      <c r="AH85" s="57"/>
      <c r="AI85" s="58">
        <f t="shared" si="608"/>
        <v>0</v>
      </c>
      <c r="AJ85" s="57"/>
      <c r="AK85" s="58">
        <f t="shared" si="609"/>
        <v>0</v>
      </c>
      <c r="AL85" s="57"/>
      <c r="AM85" s="58">
        <f t="shared" si="610"/>
        <v>0</v>
      </c>
      <c r="AN85" s="57"/>
      <c r="AO85" s="58">
        <f t="shared" si="611"/>
        <v>0</v>
      </c>
      <c r="AP85" s="57"/>
      <c r="AQ85" s="58">
        <f t="shared" si="612"/>
        <v>0</v>
      </c>
      <c r="AR85" s="57"/>
      <c r="AS85" s="58">
        <f t="shared" si="613"/>
        <v>0</v>
      </c>
      <c r="AT85" s="57"/>
      <c r="AU85" s="58">
        <f t="shared" si="614"/>
        <v>0</v>
      </c>
      <c r="AV85" s="57"/>
      <c r="AW85" s="58">
        <f t="shared" si="615"/>
        <v>0</v>
      </c>
      <c r="AX85" s="57"/>
      <c r="AY85" s="58">
        <f t="shared" si="616"/>
        <v>0</v>
      </c>
      <c r="AZ85" s="57"/>
      <c r="BA85" s="58">
        <f t="shared" si="617"/>
        <v>0</v>
      </c>
      <c r="BB85" s="57"/>
      <c r="BC85" s="58">
        <f t="shared" si="618"/>
        <v>0</v>
      </c>
      <c r="BD85" s="57"/>
      <c r="BE85" s="58">
        <f t="shared" si="619"/>
        <v>0</v>
      </c>
      <c r="BF85" s="57"/>
      <c r="BG85" s="58">
        <f t="shared" si="620"/>
        <v>0</v>
      </c>
      <c r="BH85" s="57"/>
      <c r="BI85" s="58">
        <f t="shared" si="621"/>
        <v>0</v>
      </c>
      <c r="BJ85" s="57"/>
      <c r="BK85" s="58">
        <f t="shared" si="622"/>
        <v>0</v>
      </c>
      <c r="BL85" s="57"/>
      <c r="BM85" s="58">
        <f t="shared" si="623"/>
        <v>0</v>
      </c>
      <c r="BN85" s="57"/>
      <c r="BO85" s="58">
        <f t="shared" si="624"/>
        <v>0</v>
      </c>
      <c r="BP85" s="61"/>
      <c r="BQ85" s="58">
        <f t="shared" si="625"/>
        <v>0</v>
      </c>
      <c r="BR85" s="57"/>
      <c r="BS85" s="58"/>
      <c r="BT85" s="59"/>
      <c r="BU85" s="58"/>
      <c r="BV85" s="57"/>
      <c r="BW85" s="58">
        <f t="shared" si="626"/>
        <v>0</v>
      </c>
      <c r="BX85" s="57"/>
      <c r="BY85" s="58">
        <f t="shared" si="627"/>
        <v>0</v>
      </c>
      <c r="BZ85" s="57"/>
      <c r="CA85" s="58"/>
      <c r="CB85" s="57"/>
      <c r="CC85" s="58"/>
      <c r="CD85" s="59"/>
      <c r="CE85" s="62">
        <f>SUM(CD85*$E85*$F85*$H85*$K85*$CE$10)</f>
        <v>0</v>
      </c>
      <c r="CF85" s="57"/>
      <c r="CG85" s="62">
        <f>SUM(CF85*$E85*$F85*$H85*$K85*$CE$10)</f>
        <v>0</v>
      </c>
      <c r="CH85" s="59"/>
      <c r="CI85" s="62">
        <f>SUM(CH85*$E85*$F85*$H85*$K85*$CE$10)</f>
        <v>0</v>
      </c>
      <c r="CJ85" s="59"/>
      <c r="CK85" s="62">
        <f>SUM(CJ85*$E85*$F85*$H85*$K85*$CE$10)</f>
        <v>0</v>
      </c>
      <c r="CL85" s="59"/>
      <c r="CM85" s="62">
        <f>SUM(CL85*$E85*$F85*$H85*$K85*$CE$10)</f>
        <v>0</v>
      </c>
      <c r="CN85" s="57"/>
      <c r="CO85" s="62">
        <f>SUM(CN85*$E85*$F85*$H85*$K85*$CE$10)</f>
        <v>0</v>
      </c>
      <c r="CP85" s="57"/>
      <c r="CQ85" s="62">
        <f>SUM(CP85*$E85*$F85*$H85*$K85*$CE$10)</f>
        <v>0</v>
      </c>
      <c r="CR85" s="59"/>
      <c r="CS85" s="62"/>
      <c r="CT85" s="57"/>
      <c r="CU85" s="62"/>
      <c r="CV85" s="57"/>
      <c r="CW85" s="62">
        <f>SUM(CV85*$E85*$F85*$H85*$K85*$CE$10)</f>
        <v>0</v>
      </c>
      <c r="CX85" s="57"/>
      <c r="CY85" s="62"/>
      <c r="CZ85" s="57"/>
      <c r="DA85" s="62"/>
      <c r="DB85" s="57"/>
      <c r="DC85" s="62"/>
      <c r="DD85" s="57"/>
      <c r="DE85" s="62">
        <f>SUM(DD85*$E85*$F85*$H85*$K85*$CE$10)</f>
        <v>0</v>
      </c>
      <c r="DF85" s="57"/>
      <c r="DG85" s="62">
        <f>SUM(DF85*$E85*$F85*$H85*$K85*$CE$10)</f>
        <v>0</v>
      </c>
      <c r="DH85" s="57"/>
      <c r="DI85" s="62"/>
      <c r="DJ85" s="57"/>
      <c r="DK85" s="62"/>
      <c r="DL85" s="57"/>
      <c r="DM85" s="62"/>
      <c r="DN85" s="57"/>
      <c r="DO85" s="58">
        <f t="shared" si="628"/>
        <v>0</v>
      </c>
      <c r="DP85" s="57"/>
      <c r="DQ85" s="58">
        <f t="shared" si="629"/>
        <v>0</v>
      </c>
      <c r="DR85" s="57"/>
      <c r="DS85" s="59"/>
      <c r="DT85" s="57"/>
      <c r="DU85" s="59"/>
      <c r="DV85" s="57"/>
      <c r="DW85" s="58">
        <f t="shared" si="630"/>
        <v>0</v>
      </c>
      <c r="DX85" s="57"/>
      <c r="DY85" s="58">
        <f t="shared" si="631"/>
        <v>0</v>
      </c>
      <c r="DZ85" s="57"/>
      <c r="EA85" s="59"/>
      <c r="EB85" s="63"/>
      <c r="EC85" s="63"/>
      <c r="ED85" s="57"/>
      <c r="EE85" s="57"/>
      <c r="EF85" s="57"/>
      <c r="EG85" s="57"/>
      <c r="EH85" s="57"/>
      <c r="EI85" s="57"/>
      <c r="EJ85" s="64">
        <f t="shared" si="632"/>
        <v>0</v>
      </c>
      <c r="EK85" s="64">
        <f t="shared" si="633"/>
        <v>0</v>
      </c>
    </row>
    <row r="86" spans="1:141" s="2" customFormat="1" ht="75" x14ac:dyDescent="0.25">
      <c r="A86" s="49"/>
      <c r="B86" s="85">
        <v>57</v>
      </c>
      <c r="C86" s="50" t="s">
        <v>289</v>
      </c>
      <c r="D86" s="50" t="s">
        <v>290</v>
      </c>
      <c r="E86" s="52">
        <v>16026</v>
      </c>
      <c r="F86" s="190">
        <v>2.09</v>
      </c>
      <c r="G86" s="189">
        <v>0.1396</v>
      </c>
      <c r="H86" s="55">
        <v>1</v>
      </c>
      <c r="I86" s="114"/>
      <c r="J86" s="117">
        <v>1.4</v>
      </c>
      <c r="K86" s="117">
        <v>1.68</v>
      </c>
      <c r="L86" s="117">
        <v>2.23</v>
      </c>
      <c r="M86" s="118">
        <v>2.57</v>
      </c>
      <c r="N86" s="57"/>
      <c r="O86" s="74">
        <f>(N86*$E86*$F86*((1-$G86)+$G86*$J86*$H86*O$10))</f>
        <v>0</v>
      </c>
      <c r="P86" s="108"/>
      <c r="Q86" s="74">
        <f>(P86*$E86*$F86*((1-$G86)+$G86*$J86*$H86*Q$10))</f>
        <v>0</v>
      </c>
      <c r="R86" s="59"/>
      <c r="S86" s="74">
        <f>(R86*$E86*$F86*((1-$G86)+$G86*$J86*$H86*S$10))</f>
        <v>0</v>
      </c>
      <c r="T86" s="57"/>
      <c r="U86" s="74">
        <f>(T86*$E86*$F86*((1-$G86)+$G86*$J86*$H86*U$10))</f>
        <v>0</v>
      </c>
      <c r="V86" s="57"/>
      <c r="W86" s="74">
        <f>(V86*$E86*$F86*((1-$G86)+$G86*$J86*$H86*W$10))</f>
        <v>0</v>
      </c>
      <c r="X86" s="57"/>
      <c r="Y86" s="74">
        <f>(X86*$E86*$F86*((1-$G86)+$G86*$J86*$H86*Y$10))</f>
        <v>0</v>
      </c>
      <c r="Z86" s="59"/>
      <c r="AA86" s="74">
        <f>(Z86*$E86*$F86*((1-$G86)+$G86*$J86*$H86*AA$10))</f>
        <v>0</v>
      </c>
      <c r="AB86" s="59"/>
      <c r="AC86" s="74">
        <f>(AB86*$E86*$F86*((1-$G86)+$G86*$J86*$H86*AC$10))</f>
        <v>0</v>
      </c>
      <c r="AD86" s="59"/>
      <c r="AE86" s="74">
        <f>(AD86*$E86*$F86*((1-$G86)+$G86*$J86*$H86*AE$10))</f>
        <v>0</v>
      </c>
      <c r="AF86" s="59"/>
      <c r="AG86" s="74">
        <f>(AF86*$E86*$F86*((1-$G86)+$G86*$K86*$H86))</f>
        <v>0</v>
      </c>
      <c r="AH86" s="57"/>
      <c r="AI86" s="74">
        <f>(AH86*$E86*$F86*((1-$G86)+$G86*$J86*$H86*AI$10))</f>
        <v>0</v>
      </c>
      <c r="AJ86" s="57"/>
      <c r="AK86" s="74">
        <f>(AJ86*$E86*$F86*((1-$G86)+$G86*$J86*$H86*AK$10))</f>
        <v>0</v>
      </c>
      <c r="AL86" s="57"/>
      <c r="AM86" s="74">
        <f>(AL86*$E86*$F86*((1-$G86)+$G86*$J86*$H86*AM$10))</f>
        <v>0</v>
      </c>
      <c r="AN86" s="57"/>
      <c r="AO86" s="74">
        <f>(AN86*$E86*$F86*((1-$G86)+$G86*$J86*$H86*AO$10))</f>
        <v>0</v>
      </c>
      <c r="AP86" s="57"/>
      <c r="AQ86" s="74">
        <f>(AP86*$E86*$F86*((1-$G86)+$G86*$J86*$H86*AQ$10))</f>
        <v>0</v>
      </c>
      <c r="AR86" s="57"/>
      <c r="AS86" s="74">
        <f>(AR86*$E86*$F86*((1-$G86)+$G86*$J86*$H86*AS$10))</f>
        <v>0</v>
      </c>
      <c r="AT86" s="57"/>
      <c r="AU86" s="74">
        <f>(AT86*$E86*$F86*((1-$G86)+$G86*$J86*$H86*AU$10))</f>
        <v>0</v>
      </c>
      <c r="AV86" s="57"/>
      <c r="AW86" s="74">
        <f>(AV86*$E86*$F86*((1-$G86)+$G86*$J86*$H86*AW$10))</f>
        <v>0</v>
      </c>
      <c r="AX86" s="57"/>
      <c r="AY86" s="74">
        <f>(AX86*$E86*$F86*((1-$G86)+$G86*$J86*$H86*AY$10))</f>
        <v>0</v>
      </c>
      <c r="AZ86" s="57"/>
      <c r="BA86" s="74">
        <f>(AZ86*$E86*$F86*((1-$G86)+$G86*$J86*$H86*BA$10))</f>
        <v>0</v>
      </c>
      <c r="BB86" s="57"/>
      <c r="BC86" s="74">
        <f>(BB86*$E86*$F86*((1-$G86)+$G86*$J86*$H86*BC$10))</f>
        <v>0</v>
      </c>
      <c r="BD86" s="57"/>
      <c r="BE86" s="74">
        <f>(BD86*$E86*$F86*((1-$G86)+$G86*$J86*$H86*BE$10))</f>
        <v>0</v>
      </c>
      <c r="BF86" s="57"/>
      <c r="BG86" s="74">
        <f>(BF86*$E86*$F86*((1-$G86)+$G86*$J86*$H86*BG$10))</f>
        <v>0</v>
      </c>
      <c r="BH86" s="57"/>
      <c r="BI86" s="74">
        <f>(BH86*$E86*$F86*((1-$G86)+$G86*$J86*$H86*BI$10))</f>
        <v>0</v>
      </c>
      <c r="BJ86" s="57"/>
      <c r="BK86" s="74">
        <f>(BJ86*$E86*$F86*((1-$G86)+$G86*$J86*$H86*BK$10))</f>
        <v>0</v>
      </c>
      <c r="BL86" s="57"/>
      <c r="BM86" s="74">
        <f>(BL86*$E86*$F86*((1-$G86)+$G86*$J86*$H86*BM$10))</f>
        <v>0</v>
      </c>
      <c r="BN86" s="57"/>
      <c r="BO86" s="74">
        <f>(BN86*$E86*$F86*((1-$G86)+$G86*$J86*$H86*BO$10))</f>
        <v>0</v>
      </c>
      <c r="BP86" s="61"/>
      <c r="BQ86" s="74">
        <f>(BP86*$E86*$F86*((1-$G86)+$G86*$J86*$H86*BQ$10))</f>
        <v>0</v>
      </c>
      <c r="BR86" s="57"/>
      <c r="BS86" s="74"/>
      <c r="BT86" s="59"/>
      <c r="BU86" s="74"/>
      <c r="BV86" s="57"/>
      <c r="BW86" s="74">
        <f>(BV86*$E86*$F86*((1-$G86)+$G86*$J86*$H86*BW$10))</f>
        <v>0</v>
      </c>
      <c r="BX86" s="57"/>
      <c r="BY86" s="74">
        <f>(BX86*$E86*$F86*((1-$G86)+$G86*$J86*$H86*BY$10))</f>
        <v>0</v>
      </c>
      <c r="BZ86" s="57"/>
      <c r="CA86" s="74"/>
      <c r="CB86" s="57"/>
      <c r="CC86" s="74"/>
      <c r="CD86" s="59"/>
      <c r="CE86" s="74">
        <f>(CD86*$E86*$F86*((1-$G86)+$G86*$K86*$H86))</f>
        <v>0</v>
      </c>
      <c r="CF86" s="57"/>
      <c r="CG86" s="74">
        <f>(CF86*$E86*$F86*((1-$G86)+$G86*$K86*$H86))</f>
        <v>0</v>
      </c>
      <c r="CH86" s="59"/>
      <c r="CI86" s="74">
        <f>(CH86*$E86*$F86*((1-$G86)+$G86*$K86*$H86))</f>
        <v>0</v>
      </c>
      <c r="CJ86" s="59"/>
      <c r="CK86" s="74">
        <f>(CJ86*$E86*$F86*((1-$G86)+$G86*$K86*$H86))</f>
        <v>0</v>
      </c>
      <c r="CL86" s="59"/>
      <c r="CM86" s="74">
        <f>(CL86*$E86*$F86*((1-$G86)+$G86*$K86*$H86))</f>
        <v>0</v>
      </c>
      <c r="CN86" s="57"/>
      <c r="CO86" s="74">
        <f>(CN86*$E86*$F86*((1-$G86)+$G86*$K86*$H86))</f>
        <v>0</v>
      </c>
      <c r="CP86" s="57"/>
      <c r="CQ86" s="74">
        <f>(CP86*$E86*$F86*((1-$G86)+$G86*$K86*$H86))</f>
        <v>0</v>
      </c>
      <c r="CR86" s="59"/>
      <c r="CS86" s="74"/>
      <c r="CT86" s="57"/>
      <c r="CU86" s="74"/>
      <c r="CV86" s="57"/>
      <c r="CW86" s="74">
        <f>(CV86*$E86*$F86*((1-$G86)+$G86*$K86*$H86))</f>
        <v>0</v>
      </c>
      <c r="CX86" s="57"/>
      <c r="CY86" s="74"/>
      <c r="CZ86" s="57"/>
      <c r="DA86" s="74"/>
      <c r="DB86" s="57"/>
      <c r="DC86" s="74"/>
      <c r="DD86" s="57"/>
      <c r="DE86" s="74">
        <f>(DD86*$E86*$F86*((1-$G86)+$G86*$K86*$H86))</f>
        <v>0</v>
      </c>
      <c r="DF86" s="57"/>
      <c r="DG86" s="74">
        <f>(DF86*$E86*$F86*((1-$G86)+$G86*$K86*$H86))</f>
        <v>0</v>
      </c>
      <c r="DH86" s="57"/>
      <c r="DI86" s="74"/>
      <c r="DJ86" s="57"/>
      <c r="DK86" s="74"/>
      <c r="DL86" s="57"/>
      <c r="DM86" s="74"/>
      <c r="DN86" s="57"/>
      <c r="DO86" s="74">
        <f>(DN86*$E86*$F86*((1-$G86)+$G86*$J86*$H86*DO$10))</f>
        <v>0</v>
      </c>
      <c r="DP86" s="57"/>
      <c r="DQ86" s="74">
        <f>(DP86*$E86*$F86*((1-$G86)+$G86*$J86*$H86*DQ$10))</f>
        <v>0</v>
      </c>
      <c r="DR86" s="57"/>
      <c r="DS86" s="74">
        <f>(DR86*$E86*$F86*((1-$G86)+$G86*$J86*$H86*DS$10))</f>
        <v>0</v>
      </c>
      <c r="DT86" s="57"/>
      <c r="DU86" s="59"/>
      <c r="DV86" s="57"/>
      <c r="DW86" s="74">
        <f>(DV86*$E86*$F86*((1-$G86)+$G86*$J86*$H86*DW$10))</f>
        <v>0</v>
      </c>
      <c r="DX86" s="57"/>
      <c r="DY86" s="74">
        <f>(DX86*$E86*$F86*((1-$G86)+$G86*$J86*$H86*DY$10))</f>
        <v>0</v>
      </c>
      <c r="DZ86" s="57"/>
      <c r="EA86" s="59"/>
      <c r="EB86" s="63"/>
      <c r="EC86" s="74">
        <f>(EB86*$E86*$F86*((1-$G86)+$G86*$J86*$H86))</f>
        <v>0</v>
      </c>
      <c r="ED86" s="57"/>
      <c r="EE86" s="57"/>
      <c r="EF86" s="57"/>
      <c r="EG86" s="74">
        <f>(EF86*$E86*$F86*((1-$G86)+$G86*$H86))</f>
        <v>0</v>
      </c>
      <c r="EH86" s="57"/>
      <c r="EI86" s="57"/>
      <c r="EJ86" s="64">
        <f t="shared" si="632"/>
        <v>0</v>
      </c>
      <c r="EK86" s="64">
        <f t="shared" si="633"/>
        <v>0</v>
      </c>
    </row>
    <row r="87" spans="1:141" s="2" customFormat="1" ht="75" customHeight="1" x14ac:dyDescent="0.25">
      <c r="A87" s="49"/>
      <c r="B87" s="85">
        <v>58</v>
      </c>
      <c r="C87" s="50" t="s">
        <v>291</v>
      </c>
      <c r="D87" s="139" t="s">
        <v>292</v>
      </c>
      <c r="E87" s="52">
        <v>16026</v>
      </c>
      <c r="F87" s="53">
        <v>2.44</v>
      </c>
      <c r="G87" s="54"/>
      <c r="H87" s="55">
        <v>1</v>
      </c>
      <c r="I87" s="114"/>
      <c r="J87" s="117">
        <v>1.4</v>
      </c>
      <c r="K87" s="117">
        <v>1.68</v>
      </c>
      <c r="L87" s="117">
        <v>2.23</v>
      </c>
      <c r="M87" s="118">
        <v>2.57</v>
      </c>
      <c r="N87" s="108">
        <v>10</v>
      </c>
      <c r="O87" s="58">
        <f t="shared" ref="O87:O94" si="634">N87*$E87*$F87*$H87*$J87*O$10</f>
        <v>547448.15999999992</v>
      </c>
      <c r="P87" s="108"/>
      <c r="Q87" s="58">
        <f t="shared" ref="Q87:Q94" si="635">P87*$E87*$F87*$H87*$J87*Q$10</f>
        <v>0</v>
      </c>
      <c r="R87" s="59"/>
      <c r="S87" s="58">
        <f t="shared" ref="S87:S94" si="636">R87*$E87*$F87*$H87*$J87*S$10</f>
        <v>0</v>
      </c>
      <c r="T87" s="57"/>
      <c r="U87" s="58">
        <f t="shared" ref="U87:U94" si="637">T87*$E87*$F87*$H87*$J87*U$10</f>
        <v>0</v>
      </c>
      <c r="V87" s="57"/>
      <c r="W87" s="58">
        <f t="shared" ref="W87:W94" si="638">V87*$E87*$F87*$H87*$J87*W$10</f>
        <v>0</v>
      </c>
      <c r="X87" s="57"/>
      <c r="Y87" s="58">
        <f t="shared" ref="Y87:Y94" si="639">X87*$E87*$F87*$H87*$J87*Y$10</f>
        <v>0</v>
      </c>
      <c r="Z87" s="59"/>
      <c r="AA87" s="58">
        <f t="shared" ref="AA87:AA94" si="640">Z87*$E87*$F87*$H87*$J87*AA$10</f>
        <v>0</v>
      </c>
      <c r="AB87" s="59"/>
      <c r="AC87" s="58">
        <f t="shared" ref="AC87:AC94" si="641">AB87*$E87*$F87*$H87*$J87*AC$10</f>
        <v>0</v>
      </c>
      <c r="AD87" s="59"/>
      <c r="AE87" s="59">
        <f t="shared" ref="AE87:AE94" si="642">SUM(AD87*$E87*$F87*$H87*$K87*$AE$10)</f>
        <v>0</v>
      </c>
      <c r="AF87" s="59"/>
      <c r="AG87" s="62">
        <f t="shared" ref="AG87:AG94" si="643">SUM(AF87*$E87*$F87*$H87*$K87*$AG$10)</f>
        <v>0</v>
      </c>
      <c r="AH87" s="57"/>
      <c r="AI87" s="58">
        <f t="shared" ref="AI87:AI94" si="644">AH87*$E87*$F87*$H87*$J87*AI$10</f>
        <v>0</v>
      </c>
      <c r="AJ87" s="57"/>
      <c r="AK87" s="58">
        <f t="shared" ref="AK87:AK94" si="645">AJ87*$E87*$F87*$H87*$J87*AK$10</f>
        <v>0</v>
      </c>
      <c r="AL87" s="57"/>
      <c r="AM87" s="58">
        <f t="shared" ref="AM87:AM94" si="646">AL87*$E87*$F87*$H87*$J87*AM$10</f>
        <v>0</v>
      </c>
      <c r="AN87" s="57"/>
      <c r="AO87" s="58">
        <f t="shared" ref="AO87:AO94" si="647">AN87*$E87*$F87*$H87*$J87*AO$10</f>
        <v>0</v>
      </c>
      <c r="AP87" s="57"/>
      <c r="AQ87" s="58">
        <f t="shared" ref="AQ87:AQ94" si="648">AP87*$E87*$F87*$H87*$J87*AQ$10</f>
        <v>0</v>
      </c>
      <c r="AR87" s="57"/>
      <c r="AS87" s="58">
        <f t="shared" ref="AS87:AS94" si="649">AR87*$E87*$F87*$H87*$J87*AS$10</f>
        <v>0</v>
      </c>
      <c r="AT87" s="57"/>
      <c r="AU87" s="58">
        <f t="shared" ref="AU87:AU94" si="650">AT87*$E87*$F87*$H87*$J87*AU$10</f>
        <v>0</v>
      </c>
      <c r="AV87" s="57"/>
      <c r="AW87" s="58">
        <f t="shared" ref="AW87:AW94" si="651">AV87*$E87*$F87*$H87*$J87*AW$10</f>
        <v>0</v>
      </c>
      <c r="AX87" s="57"/>
      <c r="AY87" s="58">
        <f t="shared" ref="AY87:AY94" si="652">AX87*$E87*$F87*$H87*$J87*AY$10</f>
        <v>0</v>
      </c>
      <c r="AZ87" s="57"/>
      <c r="BA87" s="58">
        <f t="shared" ref="BA87:BA94" si="653">AZ87*$E87*$F87*$H87*$J87*BA$10</f>
        <v>0</v>
      </c>
      <c r="BB87" s="57"/>
      <c r="BC87" s="58">
        <f t="shared" ref="BC87:BC94" si="654">BB87*$E87*$F87*$H87*$J87*BC$10</f>
        <v>0</v>
      </c>
      <c r="BD87" s="57"/>
      <c r="BE87" s="58">
        <f t="shared" ref="BE87:BE94" si="655">BD87*$E87*$F87*$H87*$J87*BE$10</f>
        <v>0</v>
      </c>
      <c r="BF87" s="57"/>
      <c r="BG87" s="58">
        <f t="shared" ref="BG87:BG94" si="656">BF87*$E87*$F87*$H87*$J87*BG$10</f>
        <v>0</v>
      </c>
      <c r="BH87" s="57"/>
      <c r="BI87" s="58">
        <f t="shared" ref="BI87:BI94" si="657">BH87*$E87*$F87*$H87*$J87*BI$10</f>
        <v>0</v>
      </c>
      <c r="BJ87" s="57"/>
      <c r="BK87" s="58">
        <f t="shared" ref="BK87:BK94" si="658">BJ87*$E87*$F87*$H87*$J87*BK$10</f>
        <v>0</v>
      </c>
      <c r="BL87" s="57"/>
      <c r="BM87" s="58">
        <f t="shared" ref="BM87:BM94" si="659">BL87*$E87*$F87*$H87*$J87*BM$10</f>
        <v>0</v>
      </c>
      <c r="BN87" s="57"/>
      <c r="BO87" s="58">
        <f t="shared" ref="BO87:BO94" si="660">BN87*$E87*$F87*$H87*$J87*BO$10</f>
        <v>0</v>
      </c>
      <c r="BP87" s="61"/>
      <c r="BQ87" s="58">
        <f t="shared" ref="BQ87:BQ94" si="661">BP87*$E87*$F87*$H87*$J87*BQ$10</f>
        <v>0</v>
      </c>
      <c r="BR87" s="57"/>
      <c r="BS87" s="58"/>
      <c r="BT87" s="59"/>
      <c r="BU87" s="58"/>
      <c r="BV87" s="57"/>
      <c r="BW87" s="58">
        <f t="shared" ref="BW87:BW94" si="662">BV87*$E87*$F87*$H87*$J87*BW$10</f>
        <v>0</v>
      </c>
      <c r="BX87" s="57"/>
      <c r="BY87" s="58">
        <f t="shared" ref="BY87:BY94" si="663">BX87*$E87*$F87*$H87*$J87*BY$10</f>
        <v>0</v>
      </c>
      <c r="BZ87" s="57"/>
      <c r="CA87" s="58"/>
      <c r="CB87" s="57"/>
      <c r="CC87" s="58"/>
      <c r="CD87" s="59"/>
      <c r="CE87" s="62">
        <f t="shared" ref="CE87:CE94" si="664">SUM(CD87*$E87*$F87*$H87*$K87*$CE$10)</f>
        <v>0</v>
      </c>
      <c r="CF87" s="57"/>
      <c r="CG87" s="62">
        <f t="shared" ref="CG87:CG94" si="665">SUM(CF87*$E87*$F87*$H87*$K87*$CE$10)</f>
        <v>0</v>
      </c>
      <c r="CH87" s="59"/>
      <c r="CI87" s="62">
        <f t="shared" ref="CI87:CI94" si="666">SUM(CH87*$E87*$F87*$H87*$K87*$CE$10)</f>
        <v>0</v>
      </c>
      <c r="CJ87" s="59"/>
      <c r="CK87" s="62">
        <f t="shared" ref="CK87:CK94" si="667">SUM(CJ87*$E87*$F87*$H87*$K87*$CE$10)</f>
        <v>0</v>
      </c>
      <c r="CL87" s="59"/>
      <c r="CM87" s="62">
        <f t="shared" ref="CM87:CM94" si="668">SUM(CL87*$E87*$F87*$H87*$K87*$CE$10)</f>
        <v>0</v>
      </c>
      <c r="CN87" s="57"/>
      <c r="CO87" s="62">
        <f t="shared" ref="CO87:CO94" si="669">SUM(CN87*$E87*$F87*$H87*$K87*$CE$10)</f>
        <v>0</v>
      </c>
      <c r="CP87" s="57"/>
      <c r="CQ87" s="62">
        <f t="shared" ref="CQ87:CQ94" si="670">SUM(CP87*$E87*$F87*$H87*$K87*$CE$10)</f>
        <v>0</v>
      </c>
      <c r="CR87" s="59"/>
      <c r="CS87" s="62"/>
      <c r="CT87" s="57"/>
      <c r="CU87" s="62"/>
      <c r="CV87" s="57"/>
      <c r="CW87" s="62">
        <f t="shared" ref="CW87:CW94" si="671">SUM(CV87*$E87*$F87*$H87*$K87*$CE$10)</f>
        <v>0</v>
      </c>
      <c r="CX87" s="57"/>
      <c r="CY87" s="62"/>
      <c r="CZ87" s="57"/>
      <c r="DA87" s="62"/>
      <c r="DB87" s="57"/>
      <c r="DC87" s="62"/>
      <c r="DD87" s="57"/>
      <c r="DE87" s="62">
        <f t="shared" ref="DE87:DE94" si="672">SUM(DD87*$E87*$F87*$H87*$K87*$CE$10)</f>
        <v>0</v>
      </c>
      <c r="DF87" s="57"/>
      <c r="DG87" s="62">
        <f t="shared" ref="DG87:DG94" si="673">SUM(DF87*$E87*$F87*$H87*$K87*$CE$10)</f>
        <v>0</v>
      </c>
      <c r="DH87" s="57"/>
      <c r="DI87" s="62"/>
      <c r="DJ87" s="57"/>
      <c r="DK87" s="62"/>
      <c r="DL87" s="57"/>
      <c r="DM87" s="62"/>
      <c r="DN87" s="57"/>
      <c r="DO87" s="58">
        <f t="shared" ref="DO87:DO94" si="674">DN87*$E87*$F87*$H87*$J87*DO$10</f>
        <v>0</v>
      </c>
      <c r="DP87" s="57"/>
      <c r="DQ87" s="58">
        <f t="shared" ref="DQ87:DQ94" si="675">DP87*$E87*$F87*$H87*$J87*DQ$10</f>
        <v>0</v>
      </c>
      <c r="DR87" s="57"/>
      <c r="DS87" s="59"/>
      <c r="DT87" s="57"/>
      <c r="DU87" s="59"/>
      <c r="DV87" s="57"/>
      <c r="DW87" s="58">
        <f t="shared" ref="DW87:DW94" si="676">DV87*$E87*$F87*$H87*$J87*DW$10</f>
        <v>0</v>
      </c>
      <c r="DX87" s="57"/>
      <c r="DY87" s="58">
        <f t="shared" ref="DY87:DY94" si="677">DX87*$E87*$F87*$H87*$J87*DY$10</f>
        <v>0</v>
      </c>
      <c r="DZ87" s="57"/>
      <c r="EA87" s="59"/>
      <c r="EB87" s="63"/>
      <c r="EC87" s="63"/>
      <c r="ED87" s="57"/>
      <c r="EE87" s="57"/>
      <c r="EF87" s="57"/>
      <c r="EG87" s="57"/>
      <c r="EH87" s="57"/>
      <c r="EI87" s="57"/>
      <c r="EJ87" s="64">
        <f t="shared" si="632"/>
        <v>10</v>
      </c>
      <c r="EK87" s="64">
        <f t="shared" si="633"/>
        <v>547448.15999999992</v>
      </c>
    </row>
    <row r="88" spans="1:141" s="116" customFormat="1" ht="15.75" customHeight="1" x14ac:dyDescent="0.25">
      <c r="A88" s="49"/>
      <c r="B88" s="85">
        <v>59</v>
      </c>
      <c r="C88" s="50" t="s">
        <v>293</v>
      </c>
      <c r="D88" s="133" t="s">
        <v>294</v>
      </c>
      <c r="E88" s="52">
        <v>16026</v>
      </c>
      <c r="F88" s="53">
        <v>0.74</v>
      </c>
      <c r="G88" s="54"/>
      <c r="H88" s="55">
        <v>1</v>
      </c>
      <c r="I88" s="114"/>
      <c r="J88" s="104">
        <v>1.4</v>
      </c>
      <c r="K88" s="104">
        <v>1.68</v>
      </c>
      <c r="L88" s="104">
        <v>2.23</v>
      </c>
      <c r="M88" s="107">
        <v>2.57</v>
      </c>
      <c r="N88" s="57"/>
      <c r="O88" s="58">
        <f t="shared" si="634"/>
        <v>0</v>
      </c>
      <c r="P88" s="108"/>
      <c r="Q88" s="58">
        <f t="shared" si="635"/>
        <v>0</v>
      </c>
      <c r="R88" s="59"/>
      <c r="S88" s="58">
        <f t="shared" si="636"/>
        <v>0</v>
      </c>
      <c r="T88" s="57"/>
      <c r="U88" s="58">
        <f t="shared" si="637"/>
        <v>0</v>
      </c>
      <c r="V88" s="57"/>
      <c r="W88" s="58">
        <f t="shared" si="638"/>
        <v>0</v>
      </c>
      <c r="X88" s="57"/>
      <c r="Y88" s="58">
        <f t="shared" si="639"/>
        <v>0</v>
      </c>
      <c r="Z88" s="59"/>
      <c r="AA88" s="58">
        <f t="shared" si="640"/>
        <v>0</v>
      </c>
      <c r="AB88" s="59"/>
      <c r="AC88" s="58">
        <f t="shared" si="641"/>
        <v>0</v>
      </c>
      <c r="AD88" s="59"/>
      <c r="AE88" s="59">
        <f t="shared" si="642"/>
        <v>0</v>
      </c>
      <c r="AF88" s="59">
        <v>0</v>
      </c>
      <c r="AG88" s="62">
        <f t="shared" si="643"/>
        <v>0</v>
      </c>
      <c r="AH88" s="57"/>
      <c r="AI88" s="58">
        <f t="shared" si="644"/>
        <v>0</v>
      </c>
      <c r="AJ88" s="57">
        <v>0</v>
      </c>
      <c r="AK88" s="58">
        <f t="shared" si="645"/>
        <v>0</v>
      </c>
      <c r="AL88" s="57"/>
      <c r="AM88" s="58">
        <f t="shared" si="646"/>
        <v>0</v>
      </c>
      <c r="AN88" s="57"/>
      <c r="AO88" s="58">
        <f t="shared" si="647"/>
        <v>0</v>
      </c>
      <c r="AP88" s="57"/>
      <c r="AQ88" s="58">
        <f t="shared" si="648"/>
        <v>0</v>
      </c>
      <c r="AR88" s="57"/>
      <c r="AS88" s="58">
        <f t="shared" si="649"/>
        <v>0</v>
      </c>
      <c r="AT88" s="57"/>
      <c r="AU88" s="58">
        <f t="shared" si="650"/>
        <v>0</v>
      </c>
      <c r="AV88" s="57"/>
      <c r="AW88" s="58">
        <f t="shared" si="651"/>
        <v>0</v>
      </c>
      <c r="AX88" s="57"/>
      <c r="AY88" s="58">
        <f t="shared" si="652"/>
        <v>0</v>
      </c>
      <c r="AZ88" s="57"/>
      <c r="BA88" s="58">
        <f t="shared" si="653"/>
        <v>0</v>
      </c>
      <c r="BB88" s="57"/>
      <c r="BC88" s="58">
        <f t="shared" si="654"/>
        <v>0</v>
      </c>
      <c r="BD88" s="57"/>
      <c r="BE88" s="58">
        <f t="shared" si="655"/>
        <v>0</v>
      </c>
      <c r="BF88" s="57"/>
      <c r="BG88" s="58">
        <f t="shared" si="656"/>
        <v>0</v>
      </c>
      <c r="BH88" s="57"/>
      <c r="BI88" s="58">
        <f t="shared" si="657"/>
        <v>0</v>
      </c>
      <c r="BJ88" s="57"/>
      <c r="BK88" s="58">
        <f t="shared" si="658"/>
        <v>0</v>
      </c>
      <c r="BL88" s="57"/>
      <c r="BM88" s="58">
        <f t="shared" si="659"/>
        <v>0</v>
      </c>
      <c r="BN88" s="57"/>
      <c r="BO88" s="58">
        <f t="shared" si="660"/>
        <v>0</v>
      </c>
      <c r="BP88" s="61"/>
      <c r="BQ88" s="58">
        <f t="shared" si="661"/>
        <v>0</v>
      </c>
      <c r="BR88" s="57"/>
      <c r="BS88" s="58"/>
      <c r="BT88" s="59">
        <v>0</v>
      </c>
      <c r="BU88" s="58"/>
      <c r="BV88" s="57"/>
      <c r="BW88" s="58">
        <f t="shared" si="662"/>
        <v>0</v>
      </c>
      <c r="BX88" s="57"/>
      <c r="BY88" s="58">
        <f t="shared" si="663"/>
        <v>0</v>
      </c>
      <c r="BZ88" s="57"/>
      <c r="CA88" s="58"/>
      <c r="CB88" s="57"/>
      <c r="CC88" s="58"/>
      <c r="CD88" s="59"/>
      <c r="CE88" s="62">
        <f t="shared" si="664"/>
        <v>0</v>
      </c>
      <c r="CF88" s="57"/>
      <c r="CG88" s="62">
        <f t="shared" si="665"/>
        <v>0</v>
      </c>
      <c r="CH88" s="59"/>
      <c r="CI88" s="62">
        <f t="shared" si="666"/>
        <v>0</v>
      </c>
      <c r="CJ88" s="59"/>
      <c r="CK88" s="62">
        <f t="shared" si="667"/>
        <v>0</v>
      </c>
      <c r="CL88" s="59"/>
      <c r="CM88" s="62">
        <f t="shared" si="668"/>
        <v>0</v>
      </c>
      <c r="CN88" s="57"/>
      <c r="CO88" s="62">
        <f t="shared" si="669"/>
        <v>0</v>
      </c>
      <c r="CP88" s="57"/>
      <c r="CQ88" s="62">
        <f t="shared" si="670"/>
        <v>0</v>
      </c>
      <c r="CR88" s="59"/>
      <c r="CS88" s="62"/>
      <c r="CT88" s="57"/>
      <c r="CU88" s="62"/>
      <c r="CV88" s="57">
        <v>0</v>
      </c>
      <c r="CW88" s="62">
        <f t="shared" si="671"/>
        <v>0</v>
      </c>
      <c r="CX88" s="57"/>
      <c r="CY88" s="62"/>
      <c r="CZ88" s="57"/>
      <c r="DA88" s="62"/>
      <c r="DB88" s="57"/>
      <c r="DC88" s="62"/>
      <c r="DD88" s="57"/>
      <c r="DE88" s="62">
        <f t="shared" si="672"/>
        <v>0</v>
      </c>
      <c r="DF88" s="57"/>
      <c r="DG88" s="62">
        <f t="shared" si="673"/>
        <v>0</v>
      </c>
      <c r="DH88" s="57"/>
      <c r="DI88" s="62"/>
      <c r="DJ88" s="57"/>
      <c r="DK88" s="62"/>
      <c r="DL88" s="57">
        <v>0</v>
      </c>
      <c r="DM88" s="62"/>
      <c r="DN88" s="57"/>
      <c r="DO88" s="58">
        <f t="shared" si="674"/>
        <v>0</v>
      </c>
      <c r="DP88" s="57"/>
      <c r="DQ88" s="58">
        <f t="shared" si="675"/>
        <v>0</v>
      </c>
      <c r="DR88" s="57"/>
      <c r="DS88" s="59"/>
      <c r="DT88" s="57"/>
      <c r="DU88" s="59"/>
      <c r="DV88" s="57"/>
      <c r="DW88" s="58">
        <f t="shared" si="676"/>
        <v>0</v>
      </c>
      <c r="DX88" s="57"/>
      <c r="DY88" s="58">
        <f t="shared" si="677"/>
        <v>0</v>
      </c>
      <c r="DZ88" s="57"/>
      <c r="EA88" s="59"/>
      <c r="EB88" s="63"/>
      <c r="EC88" s="63"/>
      <c r="ED88" s="76"/>
      <c r="EE88" s="76"/>
      <c r="EF88" s="76"/>
      <c r="EG88" s="76"/>
      <c r="EH88" s="76"/>
      <c r="EI88" s="76"/>
      <c r="EJ88" s="64">
        <f t="shared" si="632"/>
        <v>0</v>
      </c>
      <c r="EK88" s="64">
        <f t="shared" si="633"/>
        <v>0</v>
      </c>
    </row>
    <row r="89" spans="1:141" s="116" customFormat="1" ht="15.75" customHeight="1" x14ac:dyDescent="0.25">
      <c r="A89" s="49"/>
      <c r="B89" s="85">
        <v>60</v>
      </c>
      <c r="C89" s="50" t="s">
        <v>295</v>
      </c>
      <c r="D89" s="133" t="s">
        <v>296</v>
      </c>
      <c r="E89" s="52">
        <v>16026</v>
      </c>
      <c r="F89" s="53">
        <v>1.44</v>
      </c>
      <c r="G89" s="54"/>
      <c r="H89" s="55">
        <v>1</v>
      </c>
      <c r="I89" s="114"/>
      <c r="J89" s="104">
        <v>1.4</v>
      </c>
      <c r="K89" s="104">
        <v>1.68</v>
      </c>
      <c r="L89" s="104">
        <v>2.23</v>
      </c>
      <c r="M89" s="107">
        <v>2.57</v>
      </c>
      <c r="N89" s="57"/>
      <c r="O89" s="58">
        <f t="shared" si="634"/>
        <v>0</v>
      </c>
      <c r="P89" s="108"/>
      <c r="Q89" s="58">
        <f t="shared" si="635"/>
        <v>0</v>
      </c>
      <c r="R89" s="59"/>
      <c r="S89" s="58">
        <f t="shared" si="636"/>
        <v>0</v>
      </c>
      <c r="T89" s="57"/>
      <c r="U89" s="58">
        <f t="shared" si="637"/>
        <v>0</v>
      </c>
      <c r="V89" s="57"/>
      <c r="W89" s="58">
        <f t="shared" si="638"/>
        <v>0</v>
      </c>
      <c r="X89" s="57"/>
      <c r="Y89" s="58">
        <f t="shared" si="639"/>
        <v>0</v>
      </c>
      <c r="Z89" s="59"/>
      <c r="AA89" s="58">
        <f t="shared" si="640"/>
        <v>0</v>
      </c>
      <c r="AB89" s="59"/>
      <c r="AC89" s="58">
        <f t="shared" si="641"/>
        <v>0</v>
      </c>
      <c r="AD89" s="59"/>
      <c r="AE89" s="59">
        <f t="shared" si="642"/>
        <v>0</v>
      </c>
      <c r="AF89" s="59">
        <v>0</v>
      </c>
      <c r="AG89" s="62">
        <f t="shared" si="643"/>
        <v>0</v>
      </c>
      <c r="AH89" s="57"/>
      <c r="AI89" s="58">
        <f t="shared" si="644"/>
        <v>0</v>
      </c>
      <c r="AJ89" s="57">
        <v>0</v>
      </c>
      <c r="AK89" s="58">
        <f t="shared" si="645"/>
        <v>0</v>
      </c>
      <c r="AL89" s="57"/>
      <c r="AM89" s="58">
        <f t="shared" si="646"/>
        <v>0</v>
      </c>
      <c r="AN89" s="57"/>
      <c r="AO89" s="58">
        <f t="shared" si="647"/>
        <v>0</v>
      </c>
      <c r="AP89" s="57"/>
      <c r="AQ89" s="58">
        <f t="shared" si="648"/>
        <v>0</v>
      </c>
      <c r="AR89" s="57"/>
      <c r="AS89" s="58">
        <f t="shared" si="649"/>
        <v>0</v>
      </c>
      <c r="AT89" s="57"/>
      <c r="AU89" s="58">
        <f t="shared" si="650"/>
        <v>0</v>
      </c>
      <c r="AV89" s="57"/>
      <c r="AW89" s="58">
        <f t="shared" si="651"/>
        <v>0</v>
      </c>
      <c r="AX89" s="57"/>
      <c r="AY89" s="58">
        <f t="shared" si="652"/>
        <v>0</v>
      </c>
      <c r="AZ89" s="57"/>
      <c r="BA89" s="58">
        <f t="shared" si="653"/>
        <v>0</v>
      </c>
      <c r="BB89" s="57"/>
      <c r="BC89" s="58">
        <f t="shared" si="654"/>
        <v>0</v>
      </c>
      <c r="BD89" s="57"/>
      <c r="BE89" s="58">
        <f t="shared" si="655"/>
        <v>0</v>
      </c>
      <c r="BF89" s="57"/>
      <c r="BG89" s="58">
        <f t="shared" si="656"/>
        <v>0</v>
      </c>
      <c r="BH89" s="57"/>
      <c r="BI89" s="58">
        <f t="shared" si="657"/>
        <v>0</v>
      </c>
      <c r="BJ89" s="57"/>
      <c r="BK89" s="58">
        <f t="shared" si="658"/>
        <v>0</v>
      </c>
      <c r="BL89" s="57"/>
      <c r="BM89" s="58">
        <f t="shared" si="659"/>
        <v>0</v>
      </c>
      <c r="BN89" s="57"/>
      <c r="BO89" s="58">
        <f t="shared" si="660"/>
        <v>0</v>
      </c>
      <c r="BP89" s="61"/>
      <c r="BQ89" s="58">
        <f t="shared" si="661"/>
        <v>0</v>
      </c>
      <c r="BR89" s="57"/>
      <c r="BS89" s="58"/>
      <c r="BT89" s="59">
        <v>0</v>
      </c>
      <c r="BU89" s="58"/>
      <c r="BV89" s="57"/>
      <c r="BW89" s="58">
        <f t="shared" si="662"/>
        <v>0</v>
      </c>
      <c r="BX89" s="57"/>
      <c r="BY89" s="58">
        <f t="shared" si="663"/>
        <v>0</v>
      </c>
      <c r="BZ89" s="57"/>
      <c r="CA89" s="58"/>
      <c r="CB89" s="57"/>
      <c r="CC89" s="58"/>
      <c r="CD89" s="59"/>
      <c r="CE89" s="62">
        <f t="shared" si="664"/>
        <v>0</v>
      </c>
      <c r="CF89" s="57"/>
      <c r="CG89" s="62">
        <f t="shared" si="665"/>
        <v>0</v>
      </c>
      <c r="CH89" s="59"/>
      <c r="CI89" s="62">
        <f t="shared" si="666"/>
        <v>0</v>
      </c>
      <c r="CJ89" s="59"/>
      <c r="CK89" s="62">
        <f t="shared" si="667"/>
        <v>0</v>
      </c>
      <c r="CL89" s="59"/>
      <c r="CM89" s="62">
        <f t="shared" si="668"/>
        <v>0</v>
      </c>
      <c r="CN89" s="57"/>
      <c r="CO89" s="62">
        <f t="shared" si="669"/>
        <v>0</v>
      </c>
      <c r="CP89" s="57"/>
      <c r="CQ89" s="62">
        <f t="shared" si="670"/>
        <v>0</v>
      </c>
      <c r="CR89" s="59"/>
      <c r="CS89" s="62"/>
      <c r="CT89" s="57"/>
      <c r="CU89" s="62"/>
      <c r="CV89" s="57">
        <v>0</v>
      </c>
      <c r="CW89" s="62">
        <f t="shared" si="671"/>
        <v>0</v>
      </c>
      <c r="CX89" s="57"/>
      <c r="CY89" s="62"/>
      <c r="CZ89" s="57"/>
      <c r="DA89" s="62"/>
      <c r="DB89" s="57"/>
      <c r="DC89" s="62"/>
      <c r="DD89" s="57"/>
      <c r="DE89" s="62">
        <f t="shared" si="672"/>
        <v>0</v>
      </c>
      <c r="DF89" s="57"/>
      <c r="DG89" s="62">
        <f t="shared" si="673"/>
        <v>0</v>
      </c>
      <c r="DH89" s="57"/>
      <c r="DI89" s="62"/>
      <c r="DJ89" s="57"/>
      <c r="DK89" s="62"/>
      <c r="DL89" s="57">
        <v>0</v>
      </c>
      <c r="DM89" s="62"/>
      <c r="DN89" s="57"/>
      <c r="DO89" s="58">
        <f t="shared" si="674"/>
        <v>0</v>
      </c>
      <c r="DP89" s="57"/>
      <c r="DQ89" s="58">
        <f t="shared" si="675"/>
        <v>0</v>
      </c>
      <c r="DR89" s="57"/>
      <c r="DS89" s="59"/>
      <c r="DT89" s="57"/>
      <c r="DU89" s="59"/>
      <c r="DV89" s="57"/>
      <c r="DW89" s="58">
        <f t="shared" si="676"/>
        <v>0</v>
      </c>
      <c r="DX89" s="57"/>
      <c r="DY89" s="58">
        <f t="shared" si="677"/>
        <v>0</v>
      </c>
      <c r="DZ89" s="57"/>
      <c r="EA89" s="59"/>
      <c r="EB89" s="63"/>
      <c r="EC89" s="63"/>
      <c r="ED89" s="76"/>
      <c r="EE89" s="76"/>
      <c r="EF89" s="76"/>
      <c r="EG89" s="76"/>
      <c r="EH89" s="76"/>
      <c r="EI89" s="76"/>
      <c r="EJ89" s="64">
        <f t="shared" si="632"/>
        <v>0</v>
      </c>
      <c r="EK89" s="64">
        <f t="shared" si="633"/>
        <v>0</v>
      </c>
    </row>
    <row r="90" spans="1:141" s="116" customFormat="1" ht="15.75" customHeight="1" x14ac:dyDescent="0.25">
      <c r="A90" s="49"/>
      <c r="B90" s="85">
        <v>61</v>
      </c>
      <c r="C90" s="50" t="s">
        <v>297</v>
      </c>
      <c r="D90" s="133" t="s">
        <v>298</v>
      </c>
      <c r="E90" s="52">
        <v>16026</v>
      </c>
      <c r="F90" s="53">
        <v>2.2200000000000002</v>
      </c>
      <c r="G90" s="54"/>
      <c r="H90" s="55">
        <v>1</v>
      </c>
      <c r="I90" s="114"/>
      <c r="J90" s="104">
        <v>1.4</v>
      </c>
      <c r="K90" s="104">
        <v>1.68</v>
      </c>
      <c r="L90" s="104">
        <v>2.23</v>
      </c>
      <c r="M90" s="107">
        <v>2.57</v>
      </c>
      <c r="N90" s="57"/>
      <c r="O90" s="58">
        <f t="shared" si="634"/>
        <v>0</v>
      </c>
      <c r="P90" s="108"/>
      <c r="Q90" s="58">
        <f t="shared" si="635"/>
        <v>0</v>
      </c>
      <c r="R90" s="59"/>
      <c r="S90" s="58">
        <f t="shared" si="636"/>
        <v>0</v>
      </c>
      <c r="T90" s="57"/>
      <c r="U90" s="58">
        <f t="shared" si="637"/>
        <v>0</v>
      </c>
      <c r="V90" s="57"/>
      <c r="W90" s="58">
        <f t="shared" si="638"/>
        <v>0</v>
      </c>
      <c r="X90" s="57"/>
      <c r="Y90" s="58">
        <f t="shared" si="639"/>
        <v>0</v>
      </c>
      <c r="Z90" s="59"/>
      <c r="AA90" s="58">
        <f t="shared" si="640"/>
        <v>0</v>
      </c>
      <c r="AB90" s="59"/>
      <c r="AC90" s="58">
        <f t="shared" si="641"/>
        <v>0</v>
      </c>
      <c r="AD90" s="59"/>
      <c r="AE90" s="59">
        <f t="shared" si="642"/>
        <v>0</v>
      </c>
      <c r="AF90" s="59">
        <v>0</v>
      </c>
      <c r="AG90" s="62">
        <f t="shared" si="643"/>
        <v>0</v>
      </c>
      <c r="AH90" s="57"/>
      <c r="AI90" s="58">
        <f t="shared" si="644"/>
        <v>0</v>
      </c>
      <c r="AJ90" s="57">
        <v>0</v>
      </c>
      <c r="AK90" s="58">
        <f t="shared" si="645"/>
        <v>0</v>
      </c>
      <c r="AL90" s="57"/>
      <c r="AM90" s="58">
        <f t="shared" si="646"/>
        <v>0</v>
      </c>
      <c r="AN90" s="57"/>
      <c r="AO90" s="58">
        <f t="shared" si="647"/>
        <v>0</v>
      </c>
      <c r="AP90" s="57"/>
      <c r="AQ90" s="58">
        <f t="shared" si="648"/>
        <v>0</v>
      </c>
      <c r="AR90" s="57"/>
      <c r="AS90" s="58">
        <f t="shared" si="649"/>
        <v>0</v>
      </c>
      <c r="AT90" s="57"/>
      <c r="AU90" s="58">
        <f t="shared" si="650"/>
        <v>0</v>
      </c>
      <c r="AV90" s="57"/>
      <c r="AW90" s="58">
        <f t="shared" si="651"/>
        <v>0</v>
      </c>
      <c r="AX90" s="57"/>
      <c r="AY90" s="58">
        <f t="shared" si="652"/>
        <v>0</v>
      </c>
      <c r="AZ90" s="57"/>
      <c r="BA90" s="58">
        <f t="shared" si="653"/>
        <v>0</v>
      </c>
      <c r="BB90" s="57"/>
      <c r="BC90" s="58">
        <f t="shared" si="654"/>
        <v>0</v>
      </c>
      <c r="BD90" s="57"/>
      <c r="BE90" s="58">
        <f t="shared" si="655"/>
        <v>0</v>
      </c>
      <c r="BF90" s="57"/>
      <c r="BG90" s="58">
        <f t="shared" si="656"/>
        <v>0</v>
      </c>
      <c r="BH90" s="57"/>
      <c r="BI90" s="58">
        <f t="shared" si="657"/>
        <v>0</v>
      </c>
      <c r="BJ90" s="57"/>
      <c r="BK90" s="58">
        <f t="shared" si="658"/>
        <v>0</v>
      </c>
      <c r="BL90" s="57"/>
      <c r="BM90" s="58">
        <f t="shared" si="659"/>
        <v>0</v>
      </c>
      <c r="BN90" s="57"/>
      <c r="BO90" s="58">
        <f t="shared" si="660"/>
        <v>0</v>
      </c>
      <c r="BP90" s="61"/>
      <c r="BQ90" s="58">
        <f t="shared" si="661"/>
        <v>0</v>
      </c>
      <c r="BR90" s="57"/>
      <c r="BS90" s="58"/>
      <c r="BT90" s="59">
        <v>0</v>
      </c>
      <c r="BU90" s="58"/>
      <c r="BV90" s="57"/>
      <c r="BW90" s="58">
        <f t="shared" si="662"/>
        <v>0</v>
      </c>
      <c r="BX90" s="57"/>
      <c r="BY90" s="58">
        <f t="shared" si="663"/>
        <v>0</v>
      </c>
      <c r="BZ90" s="57"/>
      <c r="CA90" s="58"/>
      <c r="CB90" s="57"/>
      <c r="CC90" s="58"/>
      <c r="CD90" s="59"/>
      <c r="CE90" s="62">
        <f t="shared" si="664"/>
        <v>0</v>
      </c>
      <c r="CF90" s="57"/>
      <c r="CG90" s="62">
        <f t="shared" si="665"/>
        <v>0</v>
      </c>
      <c r="CH90" s="59"/>
      <c r="CI90" s="62">
        <f t="shared" si="666"/>
        <v>0</v>
      </c>
      <c r="CJ90" s="59"/>
      <c r="CK90" s="62">
        <f t="shared" si="667"/>
        <v>0</v>
      </c>
      <c r="CL90" s="59"/>
      <c r="CM90" s="62">
        <f t="shared" si="668"/>
        <v>0</v>
      </c>
      <c r="CN90" s="57"/>
      <c r="CO90" s="62">
        <f t="shared" si="669"/>
        <v>0</v>
      </c>
      <c r="CP90" s="57"/>
      <c r="CQ90" s="62">
        <f t="shared" si="670"/>
        <v>0</v>
      </c>
      <c r="CR90" s="59"/>
      <c r="CS90" s="62"/>
      <c r="CT90" s="57"/>
      <c r="CU90" s="62"/>
      <c r="CV90" s="57">
        <v>0</v>
      </c>
      <c r="CW90" s="62">
        <f t="shared" si="671"/>
        <v>0</v>
      </c>
      <c r="CX90" s="57"/>
      <c r="CY90" s="62"/>
      <c r="CZ90" s="57"/>
      <c r="DA90" s="62"/>
      <c r="DB90" s="57"/>
      <c r="DC90" s="62"/>
      <c r="DD90" s="57"/>
      <c r="DE90" s="62">
        <f t="shared" si="672"/>
        <v>0</v>
      </c>
      <c r="DF90" s="57"/>
      <c r="DG90" s="62">
        <f t="shared" si="673"/>
        <v>0</v>
      </c>
      <c r="DH90" s="57"/>
      <c r="DI90" s="62"/>
      <c r="DJ90" s="57"/>
      <c r="DK90" s="62"/>
      <c r="DL90" s="57">
        <v>0</v>
      </c>
      <c r="DM90" s="62"/>
      <c r="DN90" s="57"/>
      <c r="DO90" s="58">
        <f t="shared" si="674"/>
        <v>0</v>
      </c>
      <c r="DP90" s="57"/>
      <c r="DQ90" s="58">
        <f t="shared" si="675"/>
        <v>0</v>
      </c>
      <c r="DR90" s="57"/>
      <c r="DS90" s="59"/>
      <c r="DT90" s="57"/>
      <c r="DU90" s="59"/>
      <c r="DV90" s="57"/>
      <c r="DW90" s="58">
        <f t="shared" si="676"/>
        <v>0</v>
      </c>
      <c r="DX90" s="57"/>
      <c r="DY90" s="58">
        <f t="shared" si="677"/>
        <v>0</v>
      </c>
      <c r="DZ90" s="57"/>
      <c r="EA90" s="59"/>
      <c r="EB90" s="63"/>
      <c r="EC90" s="63"/>
      <c r="ED90" s="76"/>
      <c r="EE90" s="76"/>
      <c r="EF90" s="76"/>
      <c r="EG90" s="76"/>
      <c r="EH90" s="76"/>
      <c r="EI90" s="76"/>
      <c r="EJ90" s="64">
        <f t="shared" si="632"/>
        <v>0</v>
      </c>
      <c r="EK90" s="64">
        <f t="shared" si="633"/>
        <v>0</v>
      </c>
    </row>
    <row r="91" spans="1:141" s="116" customFormat="1" ht="15.75" customHeight="1" x14ac:dyDescent="0.25">
      <c r="A91" s="49"/>
      <c r="B91" s="85">
        <v>62</v>
      </c>
      <c r="C91" s="50" t="s">
        <v>299</v>
      </c>
      <c r="D91" s="103" t="s">
        <v>300</v>
      </c>
      <c r="E91" s="52">
        <v>16026</v>
      </c>
      <c r="F91" s="53">
        <v>2.93</v>
      </c>
      <c r="G91" s="54"/>
      <c r="H91" s="55">
        <v>1</v>
      </c>
      <c r="I91" s="114"/>
      <c r="J91" s="104">
        <v>1.4</v>
      </c>
      <c r="K91" s="104">
        <v>1.68</v>
      </c>
      <c r="L91" s="104">
        <v>2.23</v>
      </c>
      <c r="M91" s="107">
        <v>2.57</v>
      </c>
      <c r="N91" s="57"/>
      <c r="O91" s="58">
        <f t="shared" si="634"/>
        <v>0</v>
      </c>
      <c r="P91" s="108"/>
      <c r="Q91" s="58">
        <f t="shared" si="635"/>
        <v>0</v>
      </c>
      <c r="R91" s="59"/>
      <c r="S91" s="58">
        <f t="shared" si="636"/>
        <v>0</v>
      </c>
      <c r="T91" s="57"/>
      <c r="U91" s="58">
        <f t="shared" si="637"/>
        <v>0</v>
      </c>
      <c r="V91" s="57"/>
      <c r="W91" s="58">
        <f t="shared" si="638"/>
        <v>0</v>
      </c>
      <c r="X91" s="57"/>
      <c r="Y91" s="58">
        <f t="shared" si="639"/>
        <v>0</v>
      </c>
      <c r="Z91" s="59"/>
      <c r="AA91" s="58">
        <f t="shared" si="640"/>
        <v>0</v>
      </c>
      <c r="AB91" s="59"/>
      <c r="AC91" s="58">
        <f t="shared" si="641"/>
        <v>0</v>
      </c>
      <c r="AD91" s="59"/>
      <c r="AE91" s="59">
        <f t="shared" si="642"/>
        <v>0</v>
      </c>
      <c r="AF91" s="59"/>
      <c r="AG91" s="62">
        <f t="shared" si="643"/>
        <v>0</v>
      </c>
      <c r="AH91" s="57"/>
      <c r="AI91" s="58">
        <f t="shared" si="644"/>
        <v>0</v>
      </c>
      <c r="AJ91" s="57"/>
      <c r="AK91" s="58">
        <f t="shared" si="645"/>
        <v>0</v>
      </c>
      <c r="AL91" s="57"/>
      <c r="AM91" s="58">
        <f t="shared" si="646"/>
        <v>0</v>
      </c>
      <c r="AN91" s="57"/>
      <c r="AO91" s="58">
        <f t="shared" si="647"/>
        <v>0</v>
      </c>
      <c r="AP91" s="57"/>
      <c r="AQ91" s="58">
        <f t="shared" si="648"/>
        <v>0</v>
      </c>
      <c r="AR91" s="57"/>
      <c r="AS91" s="58">
        <f t="shared" si="649"/>
        <v>0</v>
      </c>
      <c r="AT91" s="57"/>
      <c r="AU91" s="58">
        <f t="shared" si="650"/>
        <v>0</v>
      </c>
      <c r="AV91" s="57"/>
      <c r="AW91" s="58">
        <f t="shared" si="651"/>
        <v>0</v>
      </c>
      <c r="AX91" s="57"/>
      <c r="AY91" s="58">
        <f t="shared" si="652"/>
        <v>0</v>
      </c>
      <c r="AZ91" s="57"/>
      <c r="BA91" s="58">
        <f t="shared" si="653"/>
        <v>0</v>
      </c>
      <c r="BB91" s="57"/>
      <c r="BC91" s="58">
        <f t="shared" si="654"/>
        <v>0</v>
      </c>
      <c r="BD91" s="57"/>
      <c r="BE91" s="58">
        <f t="shared" si="655"/>
        <v>0</v>
      </c>
      <c r="BF91" s="57"/>
      <c r="BG91" s="58">
        <f t="shared" si="656"/>
        <v>0</v>
      </c>
      <c r="BH91" s="57"/>
      <c r="BI91" s="58">
        <f t="shared" si="657"/>
        <v>0</v>
      </c>
      <c r="BJ91" s="57"/>
      <c r="BK91" s="58">
        <f t="shared" si="658"/>
        <v>0</v>
      </c>
      <c r="BL91" s="57"/>
      <c r="BM91" s="58">
        <f t="shared" si="659"/>
        <v>0</v>
      </c>
      <c r="BN91" s="57"/>
      <c r="BO91" s="58">
        <f t="shared" si="660"/>
        <v>0</v>
      </c>
      <c r="BP91" s="61"/>
      <c r="BQ91" s="58">
        <f t="shared" si="661"/>
        <v>0</v>
      </c>
      <c r="BR91" s="57"/>
      <c r="BS91" s="58"/>
      <c r="BT91" s="59"/>
      <c r="BU91" s="58"/>
      <c r="BV91" s="57"/>
      <c r="BW91" s="58">
        <f t="shared" si="662"/>
        <v>0</v>
      </c>
      <c r="BX91" s="57"/>
      <c r="BY91" s="58">
        <f t="shared" si="663"/>
        <v>0</v>
      </c>
      <c r="BZ91" s="57"/>
      <c r="CA91" s="58"/>
      <c r="CB91" s="57"/>
      <c r="CC91" s="58"/>
      <c r="CD91" s="59"/>
      <c r="CE91" s="62">
        <f t="shared" si="664"/>
        <v>0</v>
      </c>
      <c r="CF91" s="57"/>
      <c r="CG91" s="62">
        <f t="shared" si="665"/>
        <v>0</v>
      </c>
      <c r="CH91" s="59"/>
      <c r="CI91" s="62">
        <f t="shared" si="666"/>
        <v>0</v>
      </c>
      <c r="CJ91" s="59"/>
      <c r="CK91" s="62">
        <f t="shared" si="667"/>
        <v>0</v>
      </c>
      <c r="CL91" s="59"/>
      <c r="CM91" s="62">
        <f t="shared" si="668"/>
        <v>0</v>
      </c>
      <c r="CN91" s="57"/>
      <c r="CO91" s="62">
        <f t="shared" si="669"/>
        <v>0</v>
      </c>
      <c r="CP91" s="57"/>
      <c r="CQ91" s="62">
        <f t="shared" si="670"/>
        <v>0</v>
      </c>
      <c r="CR91" s="59"/>
      <c r="CS91" s="62"/>
      <c r="CT91" s="57"/>
      <c r="CU91" s="62"/>
      <c r="CV91" s="57"/>
      <c r="CW91" s="62">
        <f t="shared" si="671"/>
        <v>0</v>
      </c>
      <c r="CX91" s="57"/>
      <c r="CY91" s="62"/>
      <c r="CZ91" s="57"/>
      <c r="DA91" s="62"/>
      <c r="DB91" s="57"/>
      <c r="DC91" s="62"/>
      <c r="DD91" s="57"/>
      <c r="DE91" s="62">
        <f t="shared" si="672"/>
        <v>0</v>
      </c>
      <c r="DF91" s="57"/>
      <c r="DG91" s="62">
        <f t="shared" si="673"/>
        <v>0</v>
      </c>
      <c r="DH91" s="57"/>
      <c r="DI91" s="62"/>
      <c r="DJ91" s="57"/>
      <c r="DK91" s="62"/>
      <c r="DL91" s="57"/>
      <c r="DM91" s="62"/>
      <c r="DN91" s="57"/>
      <c r="DO91" s="58">
        <f t="shared" si="674"/>
        <v>0</v>
      </c>
      <c r="DP91" s="57"/>
      <c r="DQ91" s="58">
        <f t="shared" si="675"/>
        <v>0</v>
      </c>
      <c r="DR91" s="57"/>
      <c r="DS91" s="59"/>
      <c r="DT91" s="57"/>
      <c r="DU91" s="59"/>
      <c r="DV91" s="57"/>
      <c r="DW91" s="58">
        <f t="shared" si="676"/>
        <v>0</v>
      </c>
      <c r="DX91" s="57"/>
      <c r="DY91" s="58">
        <f t="shared" si="677"/>
        <v>0</v>
      </c>
      <c r="DZ91" s="57"/>
      <c r="EA91" s="59"/>
      <c r="EB91" s="63"/>
      <c r="EC91" s="63"/>
      <c r="ED91" s="76"/>
      <c r="EE91" s="76"/>
      <c r="EF91" s="76"/>
      <c r="EG91" s="76"/>
      <c r="EH91" s="76"/>
      <c r="EI91" s="76"/>
      <c r="EJ91" s="64">
        <f t="shared" si="632"/>
        <v>0</v>
      </c>
      <c r="EK91" s="64">
        <f t="shared" si="633"/>
        <v>0</v>
      </c>
    </row>
    <row r="92" spans="1:141" s="116" customFormat="1" ht="15.75" customHeight="1" x14ac:dyDescent="0.25">
      <c r="A92" s="49"/>
      <c r="B92" s="85">
        <v>63</v>
      </c>
      <c r="C92" s="50" t="s">
        <v>301</v>
      </c>
      <c r="D92" s="103" t="s">
        <v>302</v>
      </c>
      <c r="E92" s="52">
        <v>16026</v>
      </c>
      <c r="F92" s="105">
        <v>3.14</v>
      </c>
      <c r="G92" s="54"/>
      <c r="H92" s="55">
        <v>1</v>
      </c>
      <c r="I92" s="114"/>
      <c r="J92" s="104">
        <v>1.4</v>
      </c>
      <c r="K92" s="104">
        <v>1.68</v>
      </c>
      <c r="L92" s="104">
        <v>2.23</v>
      </c>
      <c r="M92" s="107">
        <v>2.57</v>
      </c>
      <c r="N92" s="57"/>
      <c r="O92" s="58">
        <f t="shared" si="634"/>
        <v>0</v>
      </c>
      <c r="P92" s="108"/>
      <c r="Q92" s="58">
        <f t="shared" si="635"/>
        <v>0</v>
      </c>
      <c r="R92" s="59"/>
      <c r="S92" s="58">
        <f t="shared" si="636"/>
        <v>0</v>
      </c>
      <c r="T92" s="57"/>
      <c r="U92" s="58">
        <f t="shared" si="637"/>
        <v>0</v>
      </c>
      <c r="V92" s="57"/>
      <c r="W92" s="58">
        <f t="shared" si="638"/>
        <v>0</v>
      </c>
      <c r="X92" s="57"/>
      <c r="Y92" s="58">
        <f t="shared" si="639"/>
        <v>0</v>
      </c>
      <c r="Z92" s="59"/>
      <c r="AA92" s="58">
        <f t="shared" si="640"/>
        <v>0</v>
      </c>
      <c r="AB92" s="59"/>
      <c r="AC92" s="58">
        <f t="shared" si="641"/>
        <v>0</v>
      </c>
      <c r="AD92" s="59"/>
      <c r="AE92" s="59">
        <f t="shared" si="642"/>
        <v>0</v>
      </c>
      <c r="AF92" s="59"/>
      <c r="AG92" s="62">
        <f t="shared" si="643"/>
        <v>0</v>
      </c>
      <c r="AH92" s="57"/>
      <c r="AI92" s="58">
        <f t="shared" si="644"/>
        <v>0</v>
      </c>
      <c r="AJ92" s="57"/>
      <c r="AK92" s="58">
        <f t="shared" si="645"/>
        <v>0</v>
      </c>
      <c r="AL92" s="57"/>
      <c r="AM92" s="58">
        <f t="shared" si="646"/>
        <v>0</v>
      </c>
      <c r="AN92" s="57"/>
      <c r="AO92" s="58">
        <f t="shared" si="647"/>
        <v>0</v>
      </c>
      <c r="AP92" s="57"/>
      <c r="AQ92" s="58">
        <f t="shared" si="648"/>
        <v>0</v>
      </c>
      <c r="AR92" s="57"/>
      <c r="AS92" s="58">
        <f t="shared" si="649"/>
        <v>0</v>
      </c>
      <c r="AT92" s="57"/>
      <c r="AU92" s="58">
        <f t="shared" si="650"/>
        <v>0</v>
      </c>
      <c r="AV92" s="57"/>
      <c r="AW92" s="58">
        <f t="shared" si="651"/>
        <v>0</v>
      </c>
      <c r="AX92" s="57"/>
      <c r="AY92" s="58">
        <f t="shared" si="652"/>
        <v>0</v>
      </c>
      <c r="AZ92" s="57"/>
      <c r="BA92" s="58">
        <f t="shared" si="653"/>
        <v>0</v>
      </c>
      <c r="BB92" s="57"/>
      <c r="BC92" s="58">
        <f t="shared" si="654"/>
        <v>0</v>
      </c>
      <c r="BD92" s="57"/>
      <c r="BE92" s="58">
        <f t="shared" si="655"/>
        <v>0</v>
      </c>
      <c r="BF92" s="57"/>
      <c r="BG92" s="58">
        <f t="shared" si="656"/>
        <v>0</v>
      </c>
      <c r="BH92" s="57"/>
      <c r="BI92" s="58">
        <f t="shared" si="657"/>
        <v>0</v>
      </c>
      <c r="BJ92" s="57"/>
      <c r="BK92" s="58">
        <f t="shared" si="658"/>
        <v>0</v>
      </c>
      <c r="BL92" s="57"/>
      <c r="BM92" s="58">
        <f t="shared" si="659"/>
        <v>0</v>
      </c>
      <c r="BN92" s="57"/>
      <c r="BO92" s="58">
        <f t="shared" si="660"/>
        <v>0</v>
      </c>
      <c r="BP92" s="61"/>
      <c r="BQ92" s="58">
        <f t="shared" si="661"/>
        <v>0</v>
      </c>
      <c r="BR92" s="57"/>
      <c r="BS92" s="58"/>
      <c r="BT92" s="59"/>
      <c r="BU92" s="58"/>
      <c r="BV92" s="57"/>
      <c r="BW92" s="58">
        <f t="shared" si="662"/>
        <v>0</v>
      </c>
      <c r="BX92" s="57"/>
      <c r="BY92" s="58">
        <f t="shared" si="663"/>
        <v>0</v>
      </c>
      <c r="BZ92" s="57"/>
      <c r="CA92" s="58"/>
      <c r="CB92" s="57"/>
      <c r="CC92" s="58"/>
      <c r="CD92" s="59"/>
      <c r="CE92" s="62">
        <f t="shared" si="664"/>
        <v>0</v>
      </c>
      <c r="CF92" s="57"/>
      <c r="CG92" s="62">
        <f t="shared" si="665"/>
        <v>0</v>
      </c>
      <c r="CH92" s="59"/>
      <c r="CI92" s="62">
        <f t="shared" si="666"/>
        <v>0</v>
      </c>
      <c r="CJ92" s="59"/>
      <c r="CK92" s="62">
        <f t="shared" si="667"/>
        <v>0</v>
      </c>
      <c r="CL92" s="59"/>
      <c r="CM92" s="62">
        <f t="shared" si="668"/>
        <v>0</v>
      </c>
      <c r="CN92" s="57"/>
      <c r="CO92" s="62">
        <f t="shared" si="669"/>
        <v>0</v>
      </c>
      <c r="CP92" s="57"/>
      <c r="CQ92" s="62">
        <f t="shared" si="670"/>
        <v>0</v>
      </c>
      <c r="CR92" s="59"/>
      <c r="CS92" s="62"/>
      <c r="CT92" s="57"/>
      <c r="CU92" s="62"/>
      <c r="CV92" s="57"/>
      <c r="CW92" s="62">
        <f t="shared" si="671"/>
        <v>0</v>
      </c>
      <c r="CX92" s="57"/>
      <c r="CY92" s="62"/>
      <c r="CZ92" s="57"/>
      <c r="DA92" s="62"/>
      <c r="DB92" s="57"/>
      <c r="DC92" s="62"/>
      <c r="DD92" s="57"/>
      <c r="DE92" s="62">
        <f t="shared" si="672"/>
        <v>0</v>
      </c>
      <c r="DF92" s="57"/>
      <c r="DG92" s="62">
        <f t="shared" si="673"/>
        <v>0</v>
      </c>
      <c r="DH92" s="57"/>
      <c r="DI92" s="62"/>
      <c r="DJ92" s="57"/>
      <c r="DK92" s="62"/>
      <c r="DL92" s="57"/>
      <c r="DM92" s="62"/>
      <c r="DN92" s="57"/>
      <c r="DO92" s="58">
        <f t="shared" si="674"/>
        <v>0</v>
      </c>
      <c r="DP92" s="57"/>
      <c r="DQ92" s="58">
        <f t="shared" si="675"/>
        <v>0</v>
      </c>
      <c r="DR92" s="57"/>
      <c r="DS92" s="59"/>
      <c r="DT92" s="57"/>
      <c r="DU92" s="59"/>
      <c r="DV92" s="57"/>
      <c r="DW92" s="58">
        <f t="shared" si="676"/>
        <v>0</v>
      </c>
      <c r="DX92" s="57"/>
      <c r="DY92" s="58">
        <f t="shared" si="677"/>
        <v>0</v>
      </c>
      <c r="DZ92" s="57"/>
      <c r="EA92" s="59"/>
      <c r="EB92" s="63"/>
      <c r="EC92" s="63"/>
      <c r="ED92" s="76"/>
      <c r="EE92" s="76"/>
      <c r="EF92" s="76"/>
      <c r="EG92" s="76"/>
      <c r="EH92" s="76"/>
      <c r="EI92" s="76"/>
      <c r="EJ92" s="64">
        <f t="shared" si="632"/>
        <v>0</v>
      </c>
      <c r="EK92" s="64">
        <f t="shared" si="633"/>
        <v>0</v>
      </c>
    </row>
    <row r="93" spans="1:141" s="116" customFormat="1" ht="15.75" customHeight="1" x14ac:dyDescent="0.25">
      <c r="A93" s="49"/>
      <c r="B93" s="85">
        <v>64</v>
      </c>
      <c r="C93" s="50" t="s">
        <v>303</v>
      </c>
      <c r="D93" s="103" t="s">
        <v>304</v>
      </c>
      <c r="E93" s="52">
        <v>16026</v>
      </c>
      <c r="F93" s="53">
        <v>3.8</v>
      </c>
      <c r="G93" s="54"/>
      <c r="H93" s="55">
        <v>1</v>
      </c>
      <c r="I93" s="114"/>
      <c r="J93" s="104">
        <v>1.4</v>
      </c>
      <c r="K93" s="104">
        <v>1.68</v>
      </c>
      <c r="L93" s="104">
        <v>2.23</v>
      </c>
      <c r="M93" s="107">
        <v>2.57</v>
      </c>
      <c r="N93" s="57"/>
      <c r="O93" s="58">
        <f t="shared" si="634"/>
        <v>0</v>
      </c>
      <c r="P93" s="108"/>
      <c r="Q93" s="58">
        <f t="shared" si="635"/>
        <v>0</v>
      </c>
      <c r="R93" s="59"/>
      <c r="S93" s="58">
        <f t="shared" si="636"/>
        <v>0</v>
      </c>
      <c r="T93" s="57"/>
      <c r="U93" s="58">
        <f t="shared" si="637"/>
        <v>0</v>
      </c>
      <c r="V93" s="57"/>
      <c r="W93" s="58">
        <f t="shared" si="638"/>
        <v>0</v>
      </c>
      <c r="X93" s="57"/>
      <c r="Y93" s="58">
        <f t="shared" si="639"/>
        <v>0</v>
      </c>
      <c r="Z93" s="59"/>
      <c r="AA93" s="58">
        <f t="shared" si="640"/>
        <v>0</v>
      </c>
      <c r="AB93" s="59"/>
      <c r="AC93" s="58">
        <f t="shared" si="641"/>
        <v>0</v>
      </c>
      <c r="AD93" s="59"/>
      <c r="AE93" s="59">
        <f t="shared" si="642"/>
        <v>0</v>
      </c>
      <c r="AF93" s="59"/>
      <c r="AG93" s="62">
        <f t="shared" si="643"/>
        <v>0</v>
      </c>
      <c r="AH93" s="57"/>
      <c r="AI93" s="58">
        <f t="shared" si="644"/>
        <v>0</v>
      </c>
      <c r="AJ93" s="57"/>
      <c r="AK93" s="58">
        <f t="shared" si="645"/>
        <v>0</v>
      </c>
      <c r="AL93" s="57"/>
      <c r="AM93" s="58">
        <f t="shared" si="646"/>
        <v>0</v>
      </c>
      <c r="AN93" s="57"/>
      <c r="AO93" s="58">
        <f t="shared" si="647"/>
        <v>0</v>
      </c>
      <c r="AP93" s="57"/>
      <c r="AQ93" s="58">
        <f t="shared" si="648"/>
        <v>0</v>
      </c>
      <c r="AR93" s="57"/>
      <c r="AS93" s="58">
        <f t="shared" si="649"/>
        <v>0</v>
      </c>
      <c r="AT93" s="57"/>
      <c r="AU93" s="58">
        <f t="shared" si="650"/>
        <v>0</v>
      </c>
      <c r="AV93" s="57"/>
      <c r="AW93" s="58">
        <f t="shared" si="651"/>
        <v>0</v>
      </c>
      <c r="AX93" s="57"/>
      <c r="AY93" s="58">
        <f t="shared" si="652"/>
        <v>0</v>
      </c>
      <c r="AZ93" s="57"/>
      <c r="BA93" s="58">
        <f t="shared" si="653"/>
        <v>0</v>
      </c>
      <c r="BB93" s="57"/>
      <c r="BC93" s="58">
        <f t="shared" si="654"/>
        <v>0</v>
      </c>
      <c r="BD93" s="57"/>
      <c r="BE93" s="58">
        <f t="shared" si="655"/>
        <v>0</v>
      </c>
      <c r="BF93" s="57"/>
      <c r="BG93" s="58">
        <f t="shared" si="656"/>
        <v>0</v>
      </c>
      <c r="BH93" s="57"/>
      <c r="BI93" s="58">
        <f t="shared" si="657"/>
        <v>0</v>
      </c>
      <c r="BJ93" s="57"/>
      <c r="BK93" s="58">
        <f t="shared" si="658"/>
        <v>0</v>
      </c>
      <c r="BL93" s="57"/>
      <c r="BM93" s="58">
        <f t="shared" si="659"/>
        <v>0</v>
      </c>
      <c r="BN93" s="57"/>
      <c r="BO93" s="58">
        <f t="shared" si="660"/>
        <v>0</v>
      </c>
      <c r="BP93" s="61"/>
      <c r="BQ93" s="58">
        <f t="shared" si="661"/>
        <v>0</v>
      </c>
      <c r="BR93" s="57"/>
      <c r="BS93" s="58"/>
      <c r="BT93" s="59"/>
      <c r="BU93" s="58"/>
      <c r="BV93" s="57"/>
      <c r="BW93" s="58">
        <f t="shared" si="662"/>
        <v>0</v>
      </c>
      <c r="BX93" s="57"/>
      <c r="BY93" s="58">
        <f t="shared" si="663"/>
        <v>0</v>
      </c>
      <c r="BZ93" s="57"/>
      <c r="CA93" s="58"/>
      <c r="CB93" s="57"/>
      <c r="CC93" s="58"/>
      <c r="CD93" s="59"/>
      <c r="CE93" s="62">
        <f t="shared" si="664"/>
        <v>0</v>
      </c>
      <c r="CF93" s="57"/>
      <c r="CG93" s="62">
        <f t="shared" si="665"/>
        <v>0</v>
      </c>
      <c r="CH93" s="59"/>
      <c r="CI93" s="62">
        <f t="shared" si="666"/>
        <v>0</v>
      </c>
      <c r="CJ93" s="59"/>
      <c r="CK93" s="62">
        <f t="shared" si="667"/>
        <v>0</v>
      </c>
      <c r="CL93" s="59"/>
      <c r="CM93" s="62">
        <f t="shared" si="668"/>
        <v>0</v>
      </c>
      <c r="CN93" s="57"/>
      <c r="CO93" s="62">
        <f t="shared" si="669"/>
        <v>0</v>
      </c>
      <c r="CP93" s="57"/>
      <c r="CQ93" s="62">
        <f t="shared" si="670"/>
        <v>0</v>
      </c>
      <c r="CR93" s="59"/>
      <c r="CS93" s="62"/>
      <c r="CT93" s="57"/>
      <c r="CU93" s="62"/>
      <c r="CV93" s="57"/>
      <c r="CW93" s="62">
        <f t="shared" si="671"/>
        <v>0</v>
      </c>
      <c r="CX93" s="57"/>
      <c r="CY93" s="62"/>
      <c r="CZ93" s="57"/>
      <c r="DA93" s="62"/>
      <c r="DB93" s="57"/>
      <c r="DC93" s="62"/>
      <c r="DD93" s="57"/>
      <c r="DE93" s="62">
        <f t="shared" si="672"/>
        <v>0</v>
      </c>
      <c r="DF93" s="57"/>
      <c r="DG93" s="62">
        <f t="shared" si="673"/>
        <v>0</v>
      </c>
      <c r="DH93" s="57"/>
      <c r="DI93" s="62"/>
      <c r="DJ93" s="57"/>
      <c r="DK93" s="62"/>
      <c r="DL93" s="57"/>
      <c r="DM93" s="62"/>
      <c r="DN93" s="57"/>
      <c r="DO93" s="58">
        <f t="shared" si="674"/>
        <v>0</v>
      </c>
      <c r="DP93" s="57"/>
      <c r="DQ93" s="58">
        <f t="shared" si="675"/>
        <v>0</v>
      </c>
      <c r="DR93" s="57"/>
      <c r="DS93" s="59"/>
      <c r="DT93" s="57"/>
      <c r="DU93" s="59"/>
      <c r="DV93" s="57"/>
      <c r="DW93" s="58">
        <f t="shared" si="676"/>
        <v>0</v>
      </c>
      <c r="DX93" s="57"/>
      <c r="DY93" s="58">
        <f t="shared" si="677"/>
        <v>0</v>
      </c>
      <c r="DZ93" s="57"/>
      <c r="EA93" s="59"/>
      <c r="EB93" s="63"/>
      <c r="EC93" s="63"/>
      <c r="ED93" s="76"/>
      <c r="EE93" s="76"/>
      <c r="EF93" s="76"/>
      <c r="EG93" s="76"/>
      <c r="EH93" s="76"/>
      <c r="EI93" s="76"/>
      <c r="EJ93" s="64">
        <f t="shared" si="632"/>
        <v>0</v>
      </c>
      <c r="EK93" s="64">
        <f t="shared" si="633"/>
        <v>0</v>
      </c>
    </row>
    <row r="94" spans="1:141" s="116" customFormat="1" ht="15.75" customHeight="1" x14ac:dyDescent="0.25">
      <c r="A94" s="49"/>
      <c r="B94" s="85">
        <v>65</v>
      </c>
      <c r="C94" s="50" t="s">
        <v>305</v>
      </c>
      <c r="D94" s="103" t="s">
        <v>306</v>
      </c>
      <c r="E94" s="52">
        <v>16026</v>
      </c>
      <c r="F94" s="53">
        <v>4.7</v>
      </c>
      <c r="G94" s="54"/>
      <c r="H94" s="55">
        <v>1</v>
      </c>
      <c r="I94" s="114"/>
      <c r="J94" s="104">
        <v>1.4</v>
      </c>
      <c r="K94" s="104">
        <v>1.68</v>
      </c>
      <c r="L94" s="104">
        <v>2.23</v>
      </c>
      <c r="M94" s="107">
        <v>2.57</v>
      </c>
      <c r="N94" s="57"/>
      <c r="O94" s="58">
        <f t="shared" si="634"/>
        <v>0</v>
      </c>
      <c r="P94" s="108"/>
      <c r="Q94" s="58">
        <f t="shared" si="635"/>
        <v>0</v>
      </c>
      <c r="R94" s="59"/>
      <c r="S94" s="58">
        <f t="shared" si="636"/>
        <v>0</v>
      </c>
      <c r="T94" s="57"/>
      <c r="U94" s="58">
        <f t="shared" si="637"/>
        <v>0</v>
      </c>
      <c r="V94" s="57"/>
      <c r="W94" s="58">
        <f t="shared" si="638"/>
        <v>0</v>
      </c>
      <c r="X94" s="57"/>
      <c r="Y94" s="58">
        <f t="shared" si="639"/>
        <v>0</v>
      </c>
      <c r="Z94" s="59"/>
      <c r="AA94" s="58">
        <f t="shared" si="640"/>
        <v>0</v>
      </c>
      <c r="AB94" s="59"/>
      <c r="AC94" s="58">
        <f t="shared" si="641"/>
        <v>0</v>
      </c>
      <c r="AD94" s="59"/>
      <c r="AE94" s="59">
        <f t="shared" si="642"/>
        <v>0</v>
      </c>
      <c r="AF94" s="59"/>
      <c r="AG94" s="62">
        <f t="shared" si="643"/>
        <v>0</v>
      </c>
      <c r="AH94" s="57"/>
      <c r="AI94" s="58">
        <f t="shared" si="644"/>
        <v>0</v>
      </c>
      <c r="AJ94" s="57"/>
      <c r="AK94" s="58">
        <f t="shared" si="645"/>
        <v>0</v>
      </c>
      <c r="AL94" s="57"/>
      <c r="AM94" s="58">
        <f t="shared" si="646"/>
        <v>0</v>
      </c>
      <c r="AN94" s="57"/>
      <c r="AO94" s="58">
        <f t="shared" si="647"/>
        <v>0</v>
      </c>
      <c r="AP94" s="57"/>
      <c r="AQ94" s="58">
        <f t="shared" si="648"/>
        <v>0</v>
      </c>
      <c r="AR94" s="57"/>
      <c r="AS94" s="58">
        <f t="shared" si="649"/>
        <v>0</v>
      </c>
      <c r="AT94" s="57"/>
      <c r="AU94" s="58">
        <f t="shared" si="650"/>
        <v>0</v>
      </c>
      <c r="AV94" s="57"/>
      <c r="AW94" s="58">
        <f t="shared" si="651"/>
        <v>0</v>
      </c>
      <c r="AX94" s="57"/>
      <c r="AY94" s="58">
        <f t="shared" si="652"/>
        <v>0</v>
      </c>
      <c r="AZ94" s="57"/>
      <c r="BA94" s="58">
        <f t="shared" si="653"/>
        <v>0</v>
      </c>
      <c r="BB94" s="57"/>
      <c r="BC94" s="58">
        <f t="shared" si="654"/>
        <v>0</v>
      </c>
      <c r="BD94" s="57"/>
      <c r="BE94" s="58">
        <f t="shared" si="655"/>
        <v>0</v>
      </c>
      <c r="BF94" s="57"/>
      <c r="BG94" s="58">
        <f t="shared" si="656"/>
        <v>0</v>
      </c>
      <c r="BH94" s="57"/>
      <c r="BI94" s="58">
        <f t="shared" si="657"/>
        <v>0</v>
      </c>
      <c r="BJ94" s="57"/>
      <c r="BK94" s="58">
        <f t="shared" si="658"/>
        <v>0</v>
      </c>
      <c r="BL94" s="57"/>
      <c r="BM94" s="58">
        <f t="shared" si="659"/>
        <v>0</v>
      </c>
      <c r="BN94" s="57"/>
      <c r="BO94" s="58">
        <f t="shared" si="660"/>
        <v>0</v>
      </c>
      <c r="BP94" s="61"/>
      <c r="BQ94" s="58">
        <f t="shared" si="661"/>
        <v>0</v>
      </c>
      <c r="BR94" s="57"/>
      <c r="BS94" s="58"/>
      <c r="BT94" s="59"/>
      <c r="BU94" s="58"/>
      <c r="BV94" s="57"/>
      <c r="BW94" s="58">
        <f t="shared" si="662"/>
        <v>0</v>
      </c>
      <c r="BX94" s="57"/>
      <c r="BY94" s="58">
        <f t="shared" si="663"/>
        <v>0</v>
      </c>
      <c r="BZ94" s="57"/>
      <c r="CA94" s="58"/>
      <c r="CB94" s="57"/>
      <c r="CC94" s="58"/>
      <c r="CD94" s="59"/>
      <c r="CE94" s="62">
        <f t="shared" si="664"/>
        <v>0</v>
      </c>
      <c r="CF94" s="57"/>
      <c r="CG94" s="62">
        <f t="shared" si="665"/>
        <v>0</v>
      </c>
      <c r="CH94" s="59"/>
      <c r="CI94" s="62">
        <f t="shared" si="666"/>
        <v>0</v>
      </c>
      <c r="CJ94" s="59"/>
      <c r="CK94" s="62">
        <f t="shared" si="667"/>
        <v>0</v>
      </c>
      <c r="CL94" s="59"/>
      <c r="CM94" s="62">
        <f t="shared" si="668"/>
        <v>0</v>
      </c>
      <c r="CN94" s="57"/>
      <c r="CO94" s="62">
        <f t="shared" si="669"/>
        <v>0</v>
      </c>
      <c r="CP94" s="57"/>
      <c r="CQ94" s="62">
        <f t="shared" si="670"/>
        <v>0</v>
      </c>
      <c r="CR94" s="59"/>
      <c r="CS94" s="62"/>
      <c r="CT94" s="57"/>
      <c r="CU94" s="62"/>
      <c r="CV94" s="57"/>
      <c r="CW94" s="62">
        <f t="shared" si="671"/>
        <v>0</v>
      </c>
      <c r="CX94" s="57"/>
      <c r="CY94" s="62"/>
      <c r="CZ94" s="57"/>
      <c r="DA94" s="62"/>
      <c r="DB94" s="57"/>
      <c r="DC94" s="62"/>
      <c r="DD94" s="57"/>
      <c r="DE94" s="62">
        <f t="shared" si="672"/>
        <v>0</v>
      </c>
      <c r="DF94" s="57"/>
      <c r="DG94" s="62">
        <f t="shared" si="673"/>
        <v>0</v>
      </c>
      <c r="DH94" s="57"/>
      <c r="DI94" s="62"/>
      <c r="DJ94" s="57"/>
      <c r="DK94" s="62"/>
      <c r="DL94" s="57"/>
      <c r="DM94" s="62"/>
      <c r="DN94" s="57"/>
      <c r="DO94" s="58">
        <f t="shared" si="674"/>
        <v>0</v>
      </c>
      <c r="DP94" s="57"/>
      <c r="DQ94" s="58">
        <f t="shared" si="675"/>
        <v>0</v>
      </c>
      <c r="DR94" s="57"/>
      <c r="DS94" s="59"/>
      <c r="DT94" s="57"/>
      <c r="DU94" s="59"/>
      <c r="DV94" s="57"/>
      <c r="DW94" s="58">
        <f t="shared" si="676"/>
        <v>0</v>
      </c>
      <c r="DX94" s="57"/>
      <c r="DY94" s="58">
        <f t="shared" si="677"/>
        <v>0</v>
      </c>
      <c r="DZ94" s="57"/>
      <c r="EA94" s="59"/>
      <c r="EB94" s="63"/>
      <c r="EC94" s="63"/>
      <c r="ED94" s="76"/>
      <c r="EE94" s="76"/>
      <c r="EF94" s="76"/>
      <c r="EG94" s="76"/>
      <c r="EH94" s="76"/>
      <c r="EI94" s="76"/>
      <c r="EJ94" s="64">
        <f t="shared" si="632"/>
        <v>0</v>
      </c>
      <c r="EK94" s="64">
        <f t="shared" si="633"/>
        <v>0</v>
      </c>
    </row>
    <row r="95" spans="1:141" s="116" customFormat="1" ht="30.75" customHeight="1" x14ac:dyDescent="0.25">
      <c r="A95" s="49"/>
      <c r="B95" s="85">
        <v>66</v>
      </c>
      <c r="C95" s="50" t="s">
        <v>307</v>
      </c>
      <c r="D95" s="103" t="s">
        <v>308</v>
      </c>
      <c r="E95" s="52">
        <v>16026</v>
      </c>
      <c r="F95" s="53">
        <v>22.62</v>
      </c>
      <c r="G95" s="140">
        <v>3.6600000000000001E-2</v>
      </c>
      <c r="H95" s="55">
        <v>1</v>
      </c>
      <c r="I95" s="114"/>
      <c r="J95" s="104">
        <v>1.4</v>
      </c>
      <c r="K95" s="104">
        <v>1.68</v>
      </c>
      <c r="L95" s="104">
        <v>2.23</v>
      </c>
      <c r="M95" s="107">
        <v>2.57</v>
      </c>
      <c r="N95" s="57"/>
      <c r="O95" s="74">
        <f t="shared" ref="O95:O99" si="678">(N95*$E95*$F95*((1-$G95)+$G95*$J95*$H95*O$10))</f>
        <v>0</v>
      </c>
      <c r="P95" s="108"/>
      <c r="Q95" s="74">
        <f t="shared" ref="Q95:Q99" si="679">(P95*$E95*$F95*((1-$G95)+$G95*$J95*$H95*Q$10))</f>
        <v>0</v>
      </c>
      <c r="R95" s="59"/>
      <c r="S95" s="74">
        <f t="shared" ref="S95:S99" si="680">(R95*$E95*$F95*((1-$G95)+$G95*$J95*$H95*S$10))</f>
        <v>0</v>
      </c>
      <c r="T95" s="57"/>
      <c r="U95" s="74">
        <f t="shared" ref="U95:U99" si="681">(T95*$E95*$F95*((1-$G95)+$G95*$J95*$H95*U$10))</f>
        <v>0</v>
      </c>
      <c r="V95" s="57"/>
      <c r="W95" s="74">
        <f t="shared" ref="W95:W99" si="682">(V95*$E95*$F95*((1-$G95)+$G95*$J95*$H95*W$10))</f>
        <v>0</v>
      </c>
      <c r="X95" s="57"/>
      <c r="Y95" s="74">
        <f t="shared" ref="Y95:Y99" si="683">(X95*$E95*$F95*((1-$G95)+$G95*$J95*$H95*Y$10))</f>
        <v>0</v>
      </c>
      <c r="Z95" s="59"/>
      <c r="AA95" s="74">
        <f t="shared" ref="AA95:AA99" si="684">(Z95*$E95*$F95*((1-$G95)+$G95*$J95*$H95*AA$10))</f>
        <v>0</v>
      </c>
      <c r="AB95" s="59"/>
      <c r="AC95" s="74">
        <f t="shared" ref="AC95:AC99" si="685">(AB95*$E95*$F95*((1-$G95)+$G95*$J95*$H95*AC$10))</f>
        <v>0</v>
      </c>
      <c r="AD95" s="59"/>
      <c r="AE95" s="74">
        <f t="shared" ref="AE95:AE99" si="686">(AD95*$E95*$F95*((1-$G95)+$G95*$J95*$H95*AE$10))</f>
        <v>0</v>
      </c>
      <c r="AF95" s="59"/>
      <c r="AG95" s="74">
        <f t="shared" ref="AG95:AG99" si="687">(AF95*$E95*$F95*((1-$G95)+$G95*$K95*$H95))</f>
        <v>0</v>
      </c>
      <c r="AH95" s="57"/>
      <c r="AI95" s="74">
        <f t="shared" ref="AI95:AI99" si="688">(AH95*$E95*$F95*((1-$G95)+$G95*$J95*$H95*AI$10))</f>
        <v>0</v>
      </c>
      <c r="AJ95" s="57"/>
      <c r="AK95" s="74">
        <f t="shared" ref="AK95:AK99" si="689">(AJ95*$E95*$F95*((1-$G95)+$G95*$J95*$H95*AK$10))</f>
        <v>0</v>
      </c>
      <c r="AL95" s="57"/>
      <c r="AM95" s="74">
        <f t="shared" ref="AM95:AM99" si="690">(AL95*$E95*$F95*((1-$G95)+$G95*$J95*$H95*AM$10))</f>
        <v>0</v>
      </c>
      <c r="AN95" s="57"/>
      <c r="AO95" s="74">
        <f t="shared" ref="AO95:AO99" si="691">(AN95*$E95*$F95*((1-$G95)+$G95*$J95*$H95*AO$10))</f>
        <v>0</v>
      </c>
      <c r="AP95" s="57"/>
      <c r="AQ95" s="74">
        <f t="shared" ref="AQ95:AQ99" si="692">(AP95*$E95*$F95*((1-$G95)+$G95*$J95*$H95*AQ$10))</f>
        <v>0</v>
      </c>
      <c r="AR95" s="57"/>
      <c r="AS95" s="74">
        <f t="shared" ref="AS95:AS99" si="693">(AR95*$E95*$F95*((1-$G95)+$G95*$J95*$H95*AS$10))</f>
        <v>0</v>
      </c>
      <c r="AT95" s="57"/>
      <c r="AU95" s="74">
        <f t="shared" ref="AU95:AU99" si="694">(AT95*$E95*$F95*((1-$G95)+$G95*$J95*$H95*AU$10))</f>
        <v>0</v>
      </c>
      <c r="AV95" s="57"/>
      <c r="AW95" s="74">
        <f t="shared" ref="AW95:AW99" si="695">(AV95*$E95*$F95*((1-$G95)+$G95*$J95*$H95*AW$10))</f>
        <v>0</v>
      </c>
      <c r="AX95" s="57"/>
      <c r="AY95" s="74">
        <f t="shared" ref="AY95:AY99" si="696">(AX95*$E95*$F95*((1-$G95)+$G95*$J95*$H95*AY$10))</f>
        <v>0</v>
      </c>
      <c r="AZ95" s="57"/>
      <c r="BA95" s="74">
        <f t="shared" ref="BA95:BA99" si="697">(AZ95*$E95*$F95*((1-$G95)+$G95*$J95*$H95*BA$10))</f>
        <v>0</v>
      </c>
      <c r="BB95" s="57"/>
      <c r="BC95" s="74">
        <f t="shared" ref="BC95:BC99" si="698">(BB95*$E95*$F95*((1-$G95)+$G95*$J95*$H95*BC$10))</f>
        <v>0</v>
      </c>
      <c r="BD95" s="57"/>
      <c r="BE95" s="74">
        <f t="shared" ref="BE95:BE99" si="699">(BD95*$E95*$F95*((1-$G95)+$G95*$J95*$H95*BE$10))</f>
        <v>0</v>
      </c>
      <c r="BF95" s="57"/>
      <c r="BG95" s="74">
        <f t="shared" ref="BG95:BG99" si="700">(BF95*$E95*$F95*((1-$G95)+$G95*$J95*$H95*BG$10))</f>
        <v>0</v>
      </c>
      <c r="BH95" s="57"/>
      <c r="BI95" s="74">
        <f t="shared" ref="BI95:BI99" si="701">(BH95*$E95*$F95*((1-$G95)+$G95*$J95*$H95*BI$10))</f>
        <v>0</v>
      </c>
      <c r="BJ95" s="57"/>
      <c r="BK95" s="74">
        <f t="shared" ref="BK95:BK99" si="702">(BJ95*$E95*$F95*((1-$G95)+$G95*$J95*$H95*BK$10))</f>
        <v>0</v>
      </c>
      <c r="BL95" s="57"/>
      <c r="BM95" s="74">
        <f t="shared" ref="BM95:BM99" si="703">(BL95*$E95*$F95*((1-$G95)+$G95*$J95*$H95*BM$10))</f>
        <v>0</v>
      </c>
      <c r="BN95" s="57"/>
      <c r="BO95" s="74">
        <f t="shared" ref="BO95:BO99" si="704">(BN95*$E95*$F95*((1-$G95)+$G95*$J95*$H95*BO$10))</f>
        <v>0</v>
      </c>
      <c r="BP95" s="61"/>
      <c r="BQ95" s="74">
        <f t="shared" ref="BQ95:BQ99" si="705">(BP95*$E95*$F95*((1-$G95)+$G95*$J95*$H95*BQ$10))</f>
        <v>0</v>
      </c>
      <c r="BR95" s="57"/>
      <c r="BS95" s="74"/>
      <c r="BT95" s="59"/>
      <c r="BU95" s="74"/>
      <c r="BV95" s="57"/>
      <c r="BW95" s="74">
        <f t="shared" ref="BW95:BW99" si="706">(BV95*$E95*$F95*((1-$G95)+$G95*$J95*$H95*BW$10))</f>
        <v>0</v>
      </c>
      <c r="BX95" s="57"/>
      <c r="BY95" s="74">
        <f t="shared" ref="BY95:BY99" si="707">(BX95*$E95*$F95*((1-$G95)+$G95*$J95*$H95*BY$10))</f>
        <v>0</v>
      </c>
      <c r="BZ95" s="57"/>
      <c r="CA95" s="74"/>
      <c r="CB95" s="76"/>
      <c r="CC95" s="74"/>
      <c r="CD95" s="59"/>
      <c r="CE95" s="74">
        <f t="shared" ref="CE95:CE99" si="708">(CD95*$E95*$F95*((1-$G95)+$G95*$K95*$H95))</f>
        <v>0</v>
      </c>
      <c r="CF95" s="57"/>
      <c r="CG95" s="74">
        <f t="shared" ref="CG95:CG99" si="709">(CF95*$E95*$F95*((1-$G95)+$G95*$K95*$H95))</f>
        <v>0</v>
      </c>
      <c r="CH95" s="59"/>
      <c r="CI95" s="74">
        <f t="shared" ref="CI95:CI99" si="710">(CH95*$E95*$F95*((1-$G95)+$G95*$K95*$H95))</f>
        <v>0</v>
      </c>
      <c r="CJ95" s="59"/>
      <c r="CK95" s="74">
        <f t="shared" ref="CK95:CK99" si="711">(CJ95*$E95*$F95*((1-$G95)+$G95*$K95*$H95))</f>
        <v>0</v>
      </c>
      <c r="CL95" s="59"/>
      <c r="CM95" s="74">
        <f t="shared" ref="CM95:CM99" si="712">(CL95*$E95*$F95*((1-$G95)+$G95*$K95*$H95))</f>
        <v>0</v>
      </c>
      <c r="CN95" s="57"/>
      <c r="CO95" s="74">
        <f t="shared" ref="CO95:CO99" si="713">(CN95*$E95*$F95*((1-$G95)+$G95*$K95*$H95))</f>
        <v>0</v>
      </c>
      <c r="CP95" s="57"/>
      <c r="CQ95" s="74">
        <f t="shared" ref="CQ95:CQ99" si="714">(CP95*$E95*$F95*((1-$G95)+$G95*$K95*$H95))</f>
        <v>0</v>
      </c>
      <c r="CR95" s="59"/>
      <c r="CS95" s="74"/>
      <c r="CT95" s="57"/>
      <c r="CU95" s="74"/>
      <c r="CV95" s="57"/>
      <c r="CW95" s="74">
        <f t="shared" ref="CW95:CW99" si="715">(CV95*$E95*$F95*((1-$G95)+$G95*$K95*$H95))</f>
        <v>0</v>
      </c>
      <c r="CX95" s="57"/>
      <c r="CY95" s="74"/>
      <c r="CZ95" s="57"/>
      <c r="DA95" s="74"/>
      <c r="DB95" s="57"/>
      <c r="DC95" s="74"/>
      <c r="DD95" s="57"/>
      <c r="DE95" s="74">
        <f t="shared" ref="DE95:DE99" si="716">(DD95*$E95*$F95*((1-$G95)+$G95*$K95*$H95))</f>
        <v>0</v>
      </c>
      <c r="DF95" s="57"/>
      <c r="DG95" s="74">
        <f t="shared" ref="DG95:DG99" si="717">(DF95*$E95*$F95*((1-$G95)+$G95*$K95*$H95))</f>
        <v>0</v>
      </c>
      <c r="DH95" s="57"/>
      <c r="DI95" s="74"/>
      <c r="DJ95" s="57"/>
      <c r="DK95" s="74"/>
      <c r="DL95" s="57"/>
      <c r="DM95" s="74"/>
      <c r="DN95" s="57"/>
      <c r="DO95" s="74">
        <f t="shared" ref="DO95:DO99" si="718">(DN95*$E95*$F95*((1-$G95)+$G95*$J95*$H95*DO$10))</f>
        <v>0</v>
      </c>
      <c r="DP95" s="57"/>
      <c r="DQ95" s="74">
        <f t="shared" ref="DQ95:DQ99" si="719">(DP95*$E95*$F95*((1-$G95)+$G95*$J95*$H95*DQ$10))</f>
        <v>0</v>
      </c>
      <c r="DR95" s="57"/>
      <c r="DS95" s="74">
        <f t="shared" ref="DS95:DS99" si="720">(DR95*$E95*$F95*((1-$G95)+$G95*$J95*$H95*DS$10))</f>
        <v>0</v>
      </c>
      <c r="DT95" s="57"/>
      <c r="DU95" s="59"/>
      <c r="DV95" s="57"/>
      <c r="DW95" s="74">
        <f t="shared" ref="DW95:DW99" si="721">(DV95*$E95*$F95*((1-$G95)+$G95*$J95*$H95*DW$10))</f>
        <v>0</v>
      </c>
      <c r="DX95" s="57"/>
      <c r="DY95" s="74">
        <f t="shared" ref="DY95:DY99" si="722">(DX95*$E95*$F95*((1-$G95)+$G95*$J95*$H95*DY$10))</f>
        <v>0</v>
      </c>
      <c r="DZ95" s="57"/>
      <c r="EA95" s="59"/>
      <c r="EB95" s="63"/>
      <c r="EC95" s="74">
        <f t="shared" ref="EC95:EC99" si="723">(EB95*$E95*$F95*((1-$G95)+$G95*$J95*$H95))</f>
        <v>0</v>
      </c>
      <c r="ED95" s="76"/>
      <c r="EE95" s="76"/>
      <c r="EF95" s="76"/>
      <c r="EG95" s="74">
        <f t="shared" ref="EG95:EG99" si="724">(EF95*$E95*$F95*((1-$G95)+$G95*$H95))</f>
        <v>0</v>
      </c>
      <c r="EH95" s="76"/>
      <c r="EI95" s="76"/>
      <c r="EJ95" s="64">
        <f t="shared" si="632"/>
        <v>0</v>
      </c>
      <c r="EK95" s="64">
        <f t="shared" si="633"/>
        <v>0</v>
      </c>
    </row>
    <row r="96" spans="1:141" s="116" customFormat="1" ht="30" customHeight="1" x14ac:dyDescent="0.25">
      <c r="A96" s="49"/>
      <c r="B96" s="85">
        <v>67</v>
      </c>
      <c r="C96" s="50" t="s">
        <v>309</v>
      </c>
      <c r="D96" s="103" t="s">
        <v>310</v>
      </c>
      <c r="E96" s="52">
        <v>16026</v>
      </c>
      <c r="F96" s="105">
        <v>4.09</v>
      </c>
      <c r="G96" s="140">
        <v>0.78380000000000005</v>
      </c>
      <c r="H96" s="55">
        <v>1</v>
      </c>
      <c r="I96" s="114"/>
      <c r="J96" s="104">
        <v>1.4</v>
      </c>
      <c r="K96" s="104">
        <v>1.68</v>
      </c>
      <c r="L96" s="104">
        <v>2.23</v>
      </c>
      <c r="M96" s="107">
        <v>2.57</v>
      </c>
      <c r="N96" s="57"/>
      <c r="O96" s="74">
        <f t="shared" si="678"/>
        <v>0</v>
      </c>
      <c r="P96" s="108"/>
      <c r="Q96" s="74">
        <f t="shared" si="679"/>
        <v>0</v>
      </c>
      <c r="R96" s="59"/>
      <c r="S96" s="74">
        <f t="shared" si="680"/>
        <v>0</v>
      </c>
      <c r="T96" s="57"/>
      <c r="U96" s="74">
        <f t="shared" si="681"/>
        <v>0</v>
      </c>
      <c r="V96" s="57"/>
      <c r="W96" s="74">
        <f t="shared" si="682"/>
        <v>0</v>
      </c>
      <c r="X96" s="57"/>
      <c r="Y96" s="74">
        <f t="shared" si="683"/>
        <v>0</v>
      </c>
      <c r="Z96" s="59"/>
      <c r="AA96" s="74">
        <f t="shared" si="684"/>
        <v>0</v>
      </c>
      <c r="AB96" s="59"/>
      <c r="AC96" s="74">
        <f t="shared" si="685"/>
        <v>0</v>
      </c>
      <c r="AD96" s="59"/>
      <c r="AE96" s="74">
        <f t="shared" si="686"/>
        <v>0</v>
      </c>
      <c r="AF96" s="59"/>
      <c r="AG96" s="74">
        <f t="shared" si="687"/>
        <v>0</v>
      </c>
      <c r="AH96" s="57"/>
      <c r="AI96" s="74">
        <f t="shared" si="688"/>
        <v>0</v>
      </c>
      <c r="AJ96" s="57"/>
      <c r="AK96" s="74">
        <f t="shared" si="689"/>
        <v>0</v>
      </c>
      <c r="AL96" s="57"/>
      <c r="AM96" s="74">
        <f t="shared" si="690"/>
        <v>0</v>
      </c>
      <c r="AN96" s="57"/>
      <c r="AO96" s="74">
        <f t="shared" si="691"/>
        <v>0</v>
      </c>
      <c r="AP96" s="57"/>
      <c r="AQ96" s="74">
        <f t="shared" si="692"/>
        <v>0</v>
      </c>
      <c r="AR96" s="57"/>
      <c r="AS96" s="74">
        <f t="shared" si="693"/>
        <v>0</v>
      </c>
      <c r="AT96" s="57"/>
      <c r="AU96" s="74">
        <f t="shared" si="694"/>
        <v>0</v>
      </c>
      <c r="AV96" s="57"/>
      <c r="AW96" s="74">
        <f t="shared" si="695"/>
        <v>0</v>
      </c>
      <c r="AX96" s="57"/>
      <c r="AY96" s="74">
        <f t="shared" si="696"/>
        <v>0</v>
      </c>
      <c r="AZ96" s="57"/>
      <c r="BA96" s="74">
        <f t="shared" si="697"/>
        <v>0</v>
      </c>
      <c r="BB96" s="57"/>
      <c r="BC96" s="74">
        <f t="shared" si="698"/>
        <v>0</v>
      </c>
      <c r="BD96" s="57"/>
      <c r="BE96" s="74">
        <f t="shared" si="699"/>
        <v>0</v>
      </c>
      <c r="BF96" s="57"/>
      <c r="BG96" s="74">
        <f t="shared" si="700"/>
        <v>0</v>
      </c>
      <c r="BH96" s="57"/>
      <c r="BI96" s="74">
        <f t="shared" si="701"/>
        <v>0</v>
      </c>
      <c r="BJ96" s="57"/>
      <c r="BK96" s="74">
        <f t="shared" si="702"/>
        <v>0</v>
      </c>
      <c r="BL96" s="57"/>
      <c r="BM96" s="74">
        <f t="shared" si="703"/>
        <v>0</v>
      </c>
      <c r="BN96" s="57"/>
      <c r="BO96" s="74">
        <f t="shared" si="704"/>
        <v>0</v>
      </c>
      <c r="BP96" s="61"/>
      <c r="BQ96" s="74">
        <f t="shared" si="705"/>
        <v>0</v>
      </c>
      <c r="BR96" s="57"/>
      <c r="BS96" s="74"/>
      <c r="BT96" s="59"/>
      <c r="BU96" s="74"/>
      <c r="BV96" s="57"/>
      <c r="BW96" s="74">
        <f t="shared" si="706"/>
        <v>0</v>
      </c>
      <c r="BX96" s="57"/>
      <c r="BY96" s="74">
        <f t="shared" si="707"/>
        <v>0</v>
      </c>
      <c r="BZ96" s="57"/>
      <c r="CA96" s="74"/>
      <c r="CB96" s="57"/>
      <c r="CC96" s="74"/>
      <c r="CD96" s="59"/>
      <c r="CE96" s="74">
        <f t="shared" si="708"/>
        <v>0</v>
      </c>
      <c r="CF96" s="57"/>
      <c r="CG96" s="74">
        <f t="shared" si="709"/>
        <v>0</v>
      </c>
      <c r="CH96" s="59"/>
      <c r="CI96" s="74">
        <f t="shared" si="710"/>
        <v>0</v>
      </c>
      <c r="CJ96" s="59"/>
      <c r="CK96" s="74">
        <f t="shared" si="711"/>
        <v>0</v>
      </c>
      <c r="CL96" s="59"/>
      <c r="CM96" s="74">
        <f t="shared" si="712"/>
        <v>0</v>
      </c>
      <c r="CN96" s="57"/>
      <c r="CO96" s="74">
        <f t="shared" si="713"/>
        <v>0</v>
      </c>
      <c r="CP96" s="57"/>
      <c r="CQ96" s="74">
        <f t="shared" si="714"/>
        <v>0</v>
      </c>
      <c r="CR96" s="59"/>
      <c r="CS96" s="74"/>
      <c r="CT96" s="57"/>
      <c r="CU96" s="74"/>
      <c r="CV96" s="57"/>
      <c r="CW96" s="74">
        <f t="shared" si="715"/>
        <v>0</v>
      </c>
      <c r="CX96" s="57"/>
      <c r="CY96" s="74"/>
      <c r="CZ96" s="57"/>
      <c r="DA96" s="74"/>
      <c r="DB96" s="57"/>
      <c r="DC96" s="74"/>
      <c r="DD96" s="57"/>
      <c r="DE96" s="74">
        <f t="shared" si="716"/>
        <v>0</v>
      </c>
      <c r="DF96" s="57"/>
      <c r="DG96" s="74">
        <f t="shared" si="717"/>
        <v>0</v>
      </c>
      <c r="DH96" s="57"/>
      <c r="DI96" s="74"/>
      <c r="DJ96" s="57"/>
      <c r="DK96" s="74"/>
      <c r="DL96" s="57"/>
      <c r="DM96" s="74"/>
      <c r="DN96" s="57"/>
      <c r="DO96" s="74">
        <f t="shared" si="718"/>
        <v>0</v>
      </c>
      <c r="DP96" s="57"/>
      <c r="DQ96" s="74">
        <f t="shared" si="719"/>
        <v>0</v>
      </c>
      <c r="DR96" s="57"/>
      <c r="DS96" s="74">
        <f t="shared" si="720"/>
        <v>0</v>
      </c>
      <c r="DT96" s="57"/>
      <c r="DU96" s="59"/>
      <c r="DV96" s="57"/>
      <c r="DW96" s="74">
        <f t="shared" si="721"/>
        <v>0</v>
      </c>
      <c r="DX96" s="57"/>
      <c r="DY96" s="74">
        <f t="shared" si="722"/>
        <v>0</v>
      </c>
      <c r="DZ96" s="57"/>
      <c r="EA96" s="59"/>
      <c r="EB96" s="63"/>
      <c r="EC96" s="74">
        <f t="shared" si="723"/>
        <v>0</v>
      </c>
      <c r="ED96" s="76"/>
      <c r="EE96" s="76"/>
      <c r="EF96" s="76"/>
      <c r="EG96" s="74">
        <f t="shared" si="724"/>
        <v>0</v>
      </c>
      <c r="EH96" s="76"/>
      <c r="EI96" s="76"/>
      <c r="EJ96" s="64">
        <f t="shared" si="632"/>
        <v>0</v>
      </c>
      <c r="EK96" s="64">
        <f t="shared" si="633"/>
        <v>0</v>
      </c>
    </row>
    <row r="97" spans="1:141" s="116" customFormat="1" ht="30" customHeight="1" x14ac:dyDescent="0.25">
      <c r="A97" s="49"/>
      <c r="B97" s="85">
        <v>68</v>
      </c>
      <c r="C97" s="50" t="s">
        <v>311</v>
      </c>
      <c r="D97" s="103" t="s">
        <v>312</v>
      </c>
      <c r="E97" s="52">
        <v>16026</v>
      </c>
      <c r="F97" s="105">
        <v>4.96</v>
      </c>
      <c r="G97" s="140">
        <v>0.82640000000000002</v>
      </c>
      <c r="H97" s="55">
        <v>1</v>
      </c>
      <c r="I97" s="114"/>
      <c r="J97" s="104">
        <v>1.4</v>
      </c>
      <c r="K97" s="104">
        <v>1.68</v>
      </c>
      <c r="L97" s="104">
        <v>2.23</v>
      </c>
      <c r="M97" s="107">
        <v>2.57</v>
      </c>
      <c r="N97" s="57"/>
      <c r="O97" s="74">
        <f t="shared" si="678"/>
        <v>0</v>
      </c>
      <c r="P97" s="108"/>
      <c r="Q97" s="74">
        <f t="shared" si="679"/>
        <v>0</v>
      </c>
      <c r="R97" s="59"/>
      <c r="S97" s="74">
        <f t="shared" si="680"/>
        <v>0</v>
      </c>
      <c r="T97" s="57"/>
      <c r="U97" s="74">
        <f t="shared" si="681"/>
        <v>0</v>
      </c>
      <c r="V97" s="57"/>
      <c r="W97" s="74">
        <f t="shared" si="682"/>
        <v>0</v>
      </c>
      <c r="X97" s="57"/>
      <c r="Y97" s="74">
        <f t="shared" si="683"/>
        <v>0</v>
      </c>
      <c r="Z97" s="59"/>
      <c r="AA97" s="74">
        <f t="shared" si="684"/>
        <v>0</v>
      </c>
      <c r="AB97" s="59"/>
      <c r="AC97" s="74">
        <f t="shared" si="685"/>
        <v>0</v>
      </c>
      <c r="AD97" s="59"/>
      <c r="AE97" s="74">
        <f t="shared" si="686"/>
        <v>0</v>
      </c>
      <c r="AF97" s="59"/>
      <c r="AG97" s="74">
        <f t="shared" si="687"/>
        <v>0</v>
      </c>
      <c r="AH97" s="57"/>
      <c r="AI97" s="74">
        <f t="shared" si="688"/>
        <v>0</v>
      </c>
      <c r="AJ97" s="57"/>
      <c r="AK97" s="74">
        <f t="shared" si="689"/>
        <v>0</v>
      </c>
      <c r="AL97" s="57"/>
      <c r="AM97" s="74">
        <f t="shared" si="690"/>
        <v>0</v>
      </c>
      <c r="AN97" s="57"/>
      <c r="AO97" s="74">
        <f t="shared" si="691"/>
        <v>0</v>
      </c>
      <c r="AP97" s="57"/>
      <c r="AQ97" s="74">
        <f t="shared" si="692"/>
        <v>0</v>
      </c>
      <c r="AR97" s="57"/>
      <c r="AS97" s="74">
        <f t="shared" si="693"/>
        <v>0</v>
      </c>
      <c r="AT97" s="57"/>
      <c r="AU97" s="74">
        <f t="shared" si="694"/>
        <v>0</v>
      </c>
      <c r="AV97" s="57"/>
      <c r="AW97" s="74">
        <f t="shared" si="695"/>
        <v>0</v>
      </c>
      <c r="AX97" s="57"/>
      <c r="AY97" s="74">
        <f t="shared" si="696"/>
        <v>0</v>
      </c>
      <c r="AZ97" s="57"/>
      <c r="BA97" s="74">
        <f t="shared" si="697"/>
        <v>0</v>
      </c>
      <c r="BB97" s="57"/>
      <c r="BC97" s="74">
        <f t="shared" si="698"/>
        <v>0</v>
      </c>
      <c r="BD97" s="57"/>
      <c r="BE97" s="74">
        <f t="shared" si="699"/>
        <v>0</v>
      </c>
      <c r="BF97" s="57"/>
      <c r="BG97" s="74">
        <f t="shared" si="700"/>
        <v>0</v>
      </c>
      <c r="BH97" s="57"/>
      <c r="BI97" s="74">
        <f t="shared" si="701"/>
        <v>0</v>
      </c>
      <c r="BJ97" s="57"/>
      <c r="BK97" s="74">
        <f t="shared" si="702"/>
        <v>0</v>
      </c>
      <c r="BL97" s="57"/>
      <c r="BM97" s="74">
        <f t="shared" si="703"/>
        <v>0</v>
      </c>
      <c r="BN97" s="57"/>
      <c r="BO97" s="74">
        <f t="shared" si="704"/>
        <v>0</v>
      </c>
      <c r="BP97" s="61"/>
      <c r="BQ97" s="74">
        <f t="shared" si="705"/>
        <v>0</v>
      </c>
      <c r="BR97" s="57"/>
      <c r="BS97" s="74"/>
      <c r="BT97" s="59"/>
      <c r="BU97" s="74"/>
      <c r="BV97" s="57"/>
      <c r="BW97" s="74">
        <f t="shared" si="706"/>
        <v>0</v>
      </c>
      <c r="BX97" s="57"/>
      <c r="BY97" s="74">
        <f t="shared" si="707"/>
        <v>0</v>
      </c>
      <c r="BZ97" s="57"/>
      <c r="CA97" s="74"/>
      <c r="CB97" s="57"/>
      <c r="CC97" s="74"/>
      <c r="CD97" s="59"/>
      <c r="CE97" s="74">
        <f t="shared" si="708"/>
        <v>0</v>
      </c>
      <c r="CF97" s="57"/>
      <c r="CG97" s="74">
        <f t="shared" si="709"/>
        <v>0</v>
      </c>
      <c r="CH97" s="59"/>
      <c r="CI97" s="74">
        <f t="shared" si="710"/>
        <v>0</v>
      </c>
      <c r="CJ97" s="59"/>
      <c r="CK97" s="74">
        <f t="shared" si="711"/>
        <v>0</v>
      </c>
      <c r="CL97" s="59"/>
      <c r="CM97" s="74">
        <f t="shared" si="712"/>
        <v>0</v>
      </c>
      <c r="CN97" s="57"/>
      <c r="CO97" s="74">
        <f t="shared" si="713"/>
        <v>0</v>
      </c>
      <c r="CP97" s="57"/>
      <c r="CQ97" s="74">
        <f t="shared" si="714"/>
        <v>0</v>
      </c>
      <c r="CR97" s="59"/>
      <c r="CS97" s="74"/>
      <c r="CT97" s="57"/>
      <c r="CU97" s="74"/>
      <c r="CV97" s="57"/>
      <c r="CW97" s="74">
        <f t="shared" si="715"/>
        <v>0</v>
      </c>
      <c r="CX97" s="57"/>
      <c r="CY97" s="74"/>
      <c r="CZ97" s="57"/>
      <c r="DA97" s="74"/>
      <c r="DB97" s="57"/>
      <c r="DC97" s="74"/>
      <c r="DD97" s="57"/>
      <c r="DE97" s="74">
        <f t="shared" si="716"/>
        <v>0</v>
      </c>
      <c r="DF97" s="57"/>
      <c r="DG97" s="74">
        <f t="shared" si="717"/>
        <v>0</v>
      </c>
      <c r="DH97" s="57"/>
      <c r="DI97" s="74"/>
      <c r="DJ97" s="57"/>
      <c r="DK97" s="74"/>
      <c r="DL97" s="57"/>
      <c r="DM97" s="74"/>
      <c r="DN97" s="57"/>
      <c r="DO97" s="74">
        <f t="shared" si="718"/>
        <v>0</v>
      </c>
      <c r="DP97" s="57"/>
      <c r="DQ97" s="74">
        <f t="shared" si="719"/>
        <v>0</v>
      </c>
      <c r="DR97" s="57"/>
      <c r="DS97" s="74">
        <f t="shared" si="720"/>
        <v>0</v>
      </c>
      <c r="DT97" s="57"/>
      <c r="DU97" s="59"/>
      <c r="DV97" s="57"/>
      <c r="DW97" s="74">
        <f t="shared" si="721"/>
        <v>0</v>
      </c>
      <c r="DX97" s="57"/>
      <c r="DY97" s="74">
        <f t="shared" si="722"/>
        <v>0</v>
      </c>
      <c r="DZ97" s="57"/>
      <c r="EA97" s="59"/>
      <c r="EB97" s="63"/>
      <c r="EC97" s="74">
        <f t="shared" si="723"/>
        <v>0</v>
      </c>
      <c r="ED97" s="76"/>
      <c r="EE97" s="76"/>
      <c r="EF97" s="76"/>
      <c r="EG97" s="74">
        <f t="shared" si="724"/>
        <v>0</v>
      </c>
      <c r="EH97" s="76"/>
      <c r="EI97" s="76"/>
      <c r="EJ97" s="64">
        <f t="shared" si="632"/>
        <v>0</v>
      </c>
      <c r="EK97" s="64">
        <f t="shared" si="633"/>
        <v>0</v>
      </c>
    </row>
    <row r="98" spans="1:141" s="116" customFormat="1" ht="30" customHeight="1" x14ac:dyDescent="0.25">
      <c r="A98" s="49"/>
      <c r="B98" s="85">
        <v>69</v>
      </c>
      <c r="C98" s="50" t="s">
        <v>313</v>
      </c>
      <c r="D98" s="103" t="s">
        <v>314</v>
      </c>
      <c r="E98" s="52">
        <v>16026</v>
      </c>
      <c r="F98" s="53">
        <v>13.27</v>
      </c>
      <c r="G98" s="140">
        <v>0.31859999999999999</v>
      </c>
      <c r="H98" s="55">
        <v>1</v>
      </c>
      <c r="I98" s="114"/>
      <c r="J98" s="104">
        <v>1.4</v>
      </c>
      <c r="K98" s="104">
        <v>1.68</v>
      </c>
      <c r="L98" s="104">
        <v>2.23</v>
      </c>
      <c r="M98" s="107">
        <v>2.57</v>
      </c>
      <c r="N98" s="57"/>
      <c r="O98" s="74">
        <f t="shared" si="678"/>
        <v>0</v>
      </c>
      <c r="P98" s="108"/>
      <c r="Q98" s="74">
        <f t="shared" si="679"/>
        <v>0</v>
      </c>
      <c r="R98" s="59"/>
      <c r="S98" s="74">
        <f t="shared" si="680"/>
        <v>0</v>
      </c>
      <c r="T98" s="57"/>
      <c r="U98" s="74">
        <f t="shared" si="681"/>
        <v>0</v>
      </c>
      <c r="V98" s="57"/>
      <c r="W98" s="74">
        <f t="shared" si="682"/>
        <v>0</v>
      </c>
      <c r="X98" s="57"/>
      <c r="Y98" s="74">
        <f t="shared" si="683"/>
        <v>0</v>
      </c>
      <c r="Z98" s="59"/>
      <c r="AA98" s="74">
        <f t="shared" si="684"/>
        <v>0</v>
      </c>
      <c r="AB98" s="59"/>
      <c r="AC98" s="74">
        <f t="shared" si="685"/>
        <v>0</v>
      </c>
      <c r="AD98" s="59"/>
      <c r="AE98" s="74">
        <f t="shared" si="686"/>
        <v>0</v>
      </c>
      <c r="AF98" s="59"/>
      <c r="AG98" s="74">
        <f t="shared" si="687"/>
        <v>0</v>
      </c>
      <c r="AH98" s="57"/>
      <c r="AI98" s="74">
        <f t="shared" si="688"/>
        <v>0</v>
      </c>
      <c r="AJ98" s="57"/>
      <c r="AK98" s="74">
        <f t="shared" si="689"/>
        <v>0</v>
      </c>
      <c r="AL98" s="57"/>
      <c r="AM98" s="74">
        <f t="shared" si="690"/>
        <v>0</v>
      </c>
      <c r="AN98" s="57"/>
      <c r="AO98" s="74">
        <f t="shared" si="691"/>
        <v>0</v>
      </c>
      <c r="AP98" s="57"/>
      <c r="AQ98" s="74">
        <f t="shared" si="692"/>
        <v>0</v>
      </c>
      <c r="AR98" s="57"/>
      <c r="AS98" s="74">
        <f t="shared" si="693"/>
        <v>0</v>
      </c>
      <c r="AT98" s="57"/>
      <c r="AU98" s="74">
        <f t="shared" si="694"/>
        <v>0</v>
      </c>
      <c r="AV98" s="57"/>
      <c r="AW98" s="74">
        <f t="shared" si="695"/>
        <v>0</v>
      </c>
      <c r="AX98" s="57"/>
      <c r="AY98" s="74">
        <f t="shared" si="696"/>
        <v>0</v>
      </c>
      <c r="AZ98" s="57"/>
      <c r="BA98" s="74">
        <f t="shared" si="697"/>
        <v>0</v>
      </c>
      <c r="BB98" s="57"/>
      <c r="BC98" s="74">
        <f t="shared" si="698"/>
        <v>0</v>
      </c>
      <c r="BD98" s="57"/>
      <c r="BE98" s="74">
        <f t="shared" si="699"/>
        <v>0</v>
      </c>
      <c r="BF98" s="57"/>
      <c r="BG98" s="74">
        <f t="shared" si="700"/>
        <v>0</v>
      </c>
      <c r="BH98" s="57"/>
      <c r="BI98" s="74">
        <f t="shared" si="701"/>
        <v>0</v>
      </c>
      <c r="BJ98" s="57"/>
      <c r="BK98" s="74">
        <f t="shared" si="702"/>
        <v>0</v>
      </c>
      <c r="BL98" s="57"/>
      <c r="BM98" s="74">
        <f t="shared" si="703"/>
        <v>0</v>
      </c>
      <c r="BN98" s="57"/>
      <c r="BO98" s="74">
        <f t="shared" si="704"/>
        <v>0</v>
      </c>
      <c r="BP98" s="61"/>
      <c r="BQ98" s="74">
        <f t="shared" si="705"/>
        <v>0</v>
      </c>
      <c r="BR98" s="57"/>
      <c r="BS98" s="74"/>
      <c r="BT98" s="59"/>
      <c r="BU98" s="74"/>
      <c r="BV98" s="57"/>
      <c r="BW98" s="74">
        <f t="shared" si="706"/>
        <v>0</v>
      </c>
      <c r="BX98" s="57"/>
      <c r="BY98" s="74">
        <f t="shared" si="707"/>
        <v>0</v>
      </c>
      <c r="BZ98" s="57"/>
      <c r="CA98" s="74"/>
      <c r="CB98" s="57"/>
      <c r="CC98" s="74"/>
      <c r="CD98" s="59"/>
      <c r="CE98" s="74">
        <f t="shared" si="708"/>
        <v>0</v>
      </c>
      <c r="CF98" s="57"/>
      <c r="CG98" s="74">
        <f t="shared" si="709"/>
        <v>0</v>
      </c>
      <c r="CH98" s="59"/>
      <c r="CI98" s="74">
        <f t="shared" si="710"/>
        <v>0</v>
      </c>
      <c r="CJ98" s="59"/>
      <c r="CK98" s="74">
        <f t="shared" si="711"/>
        <v>0</v>
      </c>
      <c r="CL98" s="59"/>
      <c r="CM98" s="74">
        <f t="shared" si="712"/>
        <v>0</v>
      </c>
      <c r="CN98" s="57"/>
      <c r="CO98" s="74">
        <f t="shared" si="713"/>
        <v>0</v>
      </c>
      <c r="CP98" s="57"/>
      <c r="CQ98" s="74">
        <f t="shared" si="714"/>
        <v>0</v>
      </c>
      <c r="CR98" s="59"/>
      <c r="CS98" s="74"/>
      <c r="CT98" s="57"/>
      <c r="CU98" s="74"/>
      <c r="CV98" s="57"/>
      <c r="CW98" s="74">
        <f t="shared" si="715"/>
        <v>0</v>
      </c>
      <c r="CX98" s="57"/>
      <c r="CY98" s="74"/>
      <c r="CZ98" s="57"/>
      <c r="DA98" s="74"/>
      <c r="DB98" s="57"/>
      <c r="DC98" s="74"/>
      <c r="DD98" s="57"/>
      <c r="DE98" s="74">
        <f t="shared" si="716"/>
        <v>0</v>
      </c>
      <c r="DF98" s="57"/>
      <c r="DG98" s="74">
        <f t="shared" si="717"/>
        <v>0</v>
      </c>
      <c r="DH98" s="57"/>
      <c r="DI98" s="74"/>
      <c r="DJ98" s="57"/>
      <c r="DK98" s="74"/>
      <c r="DL98" s="57"/>
      <c r="DM98" s="74"/>
      <c r="DN98" s="57"/>
      <c r="DO98" s="74">
        <f t="shared" si="718"/>
        <v>0</v>
      </c>
      <c r="DP98" s="57"/>
      <c r="DQ98" s="74">
        <f t="shared" si="719"/>
        <v>0</v>
      </c>
      <c r="DR98" s="57"/>
      <c r="DS98" s="74">
        <f t="shared" si="720"/>
        <v>0</v>
      </c>
      <c r="DT98" s="57"/>
      <c r="DU98" s="59"/>
      <c r="DV98" s="57"/>
      <c r="DW98" s="74">
        <f t="shared" si="721"/>
        <v>0</v>
      </c>
      <c r="DX98" s="57"/>
      <c r="DY98" s="74">
        <f t="shared" si="722"/>
        <v>0</v>
      </c>
      <c r="DZ98" s="57"/>
      <c r="EA98" s="59"/>
      <c r="EB98" s="63"/>
      <c r="EC98" s="74">
        <f t="shared" si="723"/>
        <v>0</v>
      </c>
      <c r="ED98" s="76"/>
      <c r="EE98" s="76"/>
      <c r="EF98" s="76"/>
      <c r="EG98" s="74">
        <f t="shared" si="724"/>
        <v>0</v>
      </c>
      <c r="EH98" s="76"/>
      <c r="EI98" s="76"/>
      <c r="EJ98" s="64">
        <f t="shared" si="632"/>
        <v>0</v>
      </c>
      <c r="EK98" s="64">
        <f t="shared" si="633"/>
        <v>0</v>
      </c>
    </row>
    <row r="99" spans="1:141" s="116" customFormat="1" ht="30" customHeight="1" x14ac:dyDescent="0.25">
      <c r="A99" s="49"/>
      <c r="B99" s="85">
        <v>70</v>
      </c>
      <c r="C99" s="50" t="s">
        <v>315</v>
      </c>
      <c r="D99" s="103" t="s">
        <v>316</v>
      </c>
      <c r="E99" s="52">
        <v>16026</v>
      </c>
      <c r="F99" s="53">
        <v>25.33</v>
      </c>
      <c r="G99" s="140">
        <v>0.16689999999999999</v>
      </c>
      <c r="H99" s="55">
        <v>1</v>
      </c>
      <c r="I99" s="114"/>
      <c r="J99" s="104">
        <v>1.4</v>
      </c>
      <c r="K99" s="104">
        <v>1.68</v>
      </c>
      <c r="L99" s="104">
        <v>2.23</v>
      </c>
      <c r="M99" s="107">
        <v>2.57</v>
      </c>
      <c r="N99" s="57"/>
      <c r="O99" s="74">
        <f t="shared" si="678"/>
        <v>0</v>
      </c>
      <c r="P99" s="108"/>
      <c r="Q99" s="74">
        <f t="shared" si="679"/>
        <v>0</v>
      </c>
      <c r="R99" s="59"/>
      <c r="S99" s="74">
        <f t="shared" si="680"/>
        <v>0</v>
      </c>
      <c r="T99" s="57"/>
      <c r="U99" s="74">
        <f t="shared" si="681"/>
        <v>0</v>
      </c>
      <c r="V99" s="57"/>
      <c r="W99" s="74">
        <f t="shared" si="682"/>
        <v>0</v>
      </c>
      <c r="X99" s="57"/>
      <c r="Y99" s="74">
        <f t="shared" si="683"/>
        <v>0</v>
      </c>
      <c r="Z99" s="59"/>
      <c r="AA99" s="74">
        <f t="shared" si="684"/>
        <v>0</v>
      </c>
      <c r="AB99" s="59"/>
      <c r="AC99" s="74">
        <f t="shared" si="685"/>
        <v>0</v>
      </c>
      <c r="AD99" s="59"/>
      <c r="AE99" s="74">
        <f t="shared" si="686"/>
        <v>0</v>
      </c>
      <c r="AF99" s="59"/>
      <c r="AG99" s="74">
        <f t="shared" si="687"/>
        <v>0</v>
      </c>
      <c r="AH99" s="57"/>
      <c r="AI99" s="74">
        <f t="shared" si="688"/>
        <v>0</v>
      </c>
      <c r="AJ99" s="57"/>
      <c r="AK99" s="74">
        <f t="shared" si="689"/>
        <v>0</v>
      </c>
      <c r="AL99" s="57"/>
      <c r="AM99" s="74">
        <f t="shared" si="690"/>
        <v>0</v>
      </c>
      <c r="AN99" s="57"/>
      <c r="AO99" s="74">
        <f t="shared" si="691"/>
        <v>0</v>
      </c>
      <c r="AP99" s="57"/>
      <c r="AQ99" s="74">
        <f t="shared" si="692"/>
        <v>0</v>
      </c>
      <c r="AR99" s="57"/>
      <c r="AS99" s="74">
        <f t="shared" si="693"/>
        <v>0</v>
      </c>
      <c r="AT99" s="57"/>
      <c r="AU99" s="74">
        <f t="shared" si="694"/>
        <v>0</v>
      </c>
      <c r="AV99" s="57"/>
      <c r="AW99" s="74">
        <f t="shared" si="695"/>
        <v>0</v>
      </c>
      <c r="AX99" s="57"/>
      <c r="AY99" s="74">
        <f t="shared" si="696"/>
        <v>0</v>
      </c>
      <c r="AZ99" s="57"/>
      <c r="BA99" s="74">
        <f t="shared" si="697"/>
        <v>0</v>
      </c>
      <c r="BB99" s="57"/>
      <c r="BC99" s="74">
        <f t="shared" si="698"/>
        <v>0</v>
      </c>
      <c r="BD99" s="57"/>
      <c r="BE99" s="74">
        <f t="shared" si="699"/>
        <v>0</v>
      </c>
      <c r="BF99" s="57"/>
      <c r="BG99" s="74">
        <f t="shared" si="700"/>
        <v>0</v>
      </c>
      <c r="BH99" s="57"/>
      <c r="BI99" s="74">
        <f t="shared" si="701"/>
        <v>0</v>
      </c>
      <c r="BJ99" s="57"/>
      <c r="BK99" s="74">
        <f t="shared" si="702"/>
        <v>0</v>
      </c>
      <c r="BL99" s="57"/>
      <c r="BM99" s="74">
        <f t="shared" si="703"/>
        <v>0</v>
      </c>
      <c r="BN99" s="57"/>
      <c r="BO99" s="74">
        <f t="shared" si="704"/>
        <v>0</v>
      </c>
      <c r="BP99" s="61"/>
      <c r="BQ99" s="74">
        <f t="shared" si="705"/>
        <v>0</v>
      </c>
      <c r="BR99" s="57"/>
      <c r="BS99" s="74"/>
      <c r="BT99" s="59"/>
      <c r="BU99" s="74"/>
      <c r="BV99" s="57"/>
      <c r="BW99" s="74">
        <f t="shared" si="706"/>
        <v>0</v>
      </c>
      <c r="BX99" s="57"/>
      <c r="BY99" s="74">
        <f t="shared" si="707"/>
        <v>0</v>
      </c>
      <c r="BZ99" s="57"/>
      <c r="CA99" s="74"/>
      <c r="CB99" s="57"/>
      <c r="CC99" s="74"/>
      <c r="CD99" s="59"/>
      <c r="CE99" s="74">
        <f t="shared" si="708"/>
        <v>0</v>
      </c>
      <c r="CF99" s="57"/>
      <c r="CG99" s="74">
        <f t="shared" si="709"/>
        <v>0</v>
      </c>
      <c r="CH99" s="59"/>
      <c r="CI99" s="74">
        <f t="shared" si="710"/>
        <v>0</v>
      </c>
      <c r="CJ99" s="59"/>
      <c r="CK99" s="74">
        <f t="shared" si="711"/>
        <v>0</v>
      </c>
      <c r="CL99" s="59"/>
      <c r="CM99" s="74">
        <f t="shared" si="712"/>
        <v>0</v>
      </c>
      <c r="CN99" s="57"/>
      <c r="CO99" s="74">
        <f t="shared" si="713"/>
        <v>0</v>
      </c>
      <c r="CP99" s="57"/>
      <c r="CQ99" s="74">
        <f t="shared" si="714"/>
        <v>0</v>
      </c>
      <c r="CR99" s="59"/>
      <c r="CS99" s="74"/>
      <c r="CT99" s="57"/>
      <c r="CU99" s="74"/>
      <c r="CV99" s="57"/>
      <c r="CW99" s="74">
        <f t="shared" si="715"/>
        <v>0</v>
      </c>
      <c r="CX99" s="57"/>
      <c r="CY99" s="74"/>
      <c r="CZ99" s="57"/>
      <c r="DA99" s="74"/>
      <c r="DB99" s="57"/>
      <c r="DC99" s="74"/>
      <c r="DD99" s="57"/>
      <c r="DE99" s="74">
        <f t="shared" si="716"/>
        <v>0</v>
      </c>
      <c r="DF99" s="57"/>
      <c r="DG99" s="74">
        <f t="shared" si="717"/>
        <v>0</v>
      </c>
      <c r="DH99" s="57"/>
      <c r="DI99" s="74"/>
      <c r="DJ99" s="57"/>
      <c r="DK99" s="74"/>
      <c r="DL99" s="57"/>
      <c r="DM99" s="74"/>
      <c r="DN99" s="57"/>
      <c r="DO99" s="74">
        <f t="shared" si="718"/>
        <v>0</v>
      </c>
      <c r="DP99" s="57"/>
      <c r="DQ99" s="74">
        <f t="shared" si="719"/>
        <v>0</v>
      </c>
      <c r="DR99" s="57"/>
      <c r="DS99" s="74">
        <f t="shared" si="720"/>
        <v>0</v>
      </c>
      <c r="DT99" s="57"/>
      <c r="DU99" s="59"/>
      <c r="DV99" s="57"/>
      <c r="DW99" s="74">
        <f t="shared" si="721"/>
        <v>0</v>
      </c>
      <c r="DX99" s="57"/>
      <c r="DY99" s="74">
        <f t="shared" si="722"/>
        <v>0</v>
      </c>
      <c r="DZ99" s="57"/>
      <c r="EA99" s="59"/>
      <c r="EB99" s="63"/>
      <c r="EC99" s="74">
        <f t="shared" si="723"/>
        <v>0</v>
      </c>
      <c r="ED99" s="76"/>
      <c r="EE99" s="76"/>
      <c r="EF99" s="76"/>
      <c r="EG99" s="74">
        <f t="shared" si="724"/>
        <v>0</v>
      </c>
      <c r="EH99" s="76"/>
      <c r="EI99" s="76"/>
      <c r="EJ99" s="64">
        <f t="shared" si="632"/>
        <v>0</v>
      </c>
      <c r="EK99" s="64">
        <f t="shared" si="633"/>
        <v>0</v>
      </c>
    </row>
    <row r="100" spans="1:141" s="116" customFormat="1" ht="45" customHeight="1" x14ac:dyDescent="0.25">
      <c r="A100" s="49"/>
      <c r="B100" s="85">
        <v>71</v>
      </c>
      <c r="C100" s="50" t="s">
        <v>317</v>
      </c>
      <c r="D100" s="139" t="s">
        <v>318</v>
      </c>
      <c r="E100" s="52">
        <v>16026</v>
      </c>
      <c r="F100" s="187">
        <v>0.2</v>
      </c>
      <c r="G100" s="141"/>
      <c r="H100" s="55">
        <v>1</v>
      </c>
      <c r="I100" s="114"/>
      <c r="J100" s="104">
        <v>1.4</v>
      </c>
      <c r="K100" s="104">
        <v>1.68</v>
      </c>
      <c r="L100" s="104">
        <v>2.23</v>
      </c>
      <c r="M100" s="107">
        <v>2.57</v>
      </c>
      <c r="N100" s="57">
        <v>5</v>
      </c>
      <c r="O100" s="58">
        <f t="shared" ref="O100:O103" si="725">N100*$E100*$F100*$H100*$J100*O$10</f>
        <v>22436.399999999998</v>
      </c>
      <c r="P100" s="108"/>
      <c r="Q100" s="58">
        <f t="shared" ref="Q100:Q103" si="726">P100*$E100*$F100*$H100*$J100*Q$10</f>
        <v>0</v>
      </c>
      <c r="R100" s="59"/>
      <c r="S100" s="58">
        <f t="shared" ref="S100:S103" si="727">R100*$E100*$F100*$H100*$J100*S$10</f>
        <v>0</v>
      </c>
      <c r="T100" s="57"/>
      <c r="U100" s="58">
        <f t="shared" ref="U100:U103" si="728">T100*$E100*$F100*$H100*$J100*U$10</f>
        <v>0</v>
      </c>
      <c r="V100" s="57"/>
      <c r="W100" s="58">
        <f t="shared" ref="W100:W103" si="729">V100*$E100*$F100*$H100*$J100*W$10</f>
        <v>0</v>
      </c>
      <c r="X100" s="57"/>
      <c r="Y100" s="58">
        <f t="shared" ref="Y100:Y103" si="730">X100*$E100*$F100*$H100*$J100*Y$10</f>
        <v>0</v>
      </c>
      <c r="Z100" s="59"/>
      <c r="AA100" s="58">
        <f t="shared" ref="AA100:AA103" si="731">Z100*$E100*$F100*$H100*$J100*AA$10</f>
        <v>0</v>
      </c>
      <c r="AB100" s="59"/>
      <c r="AC100" s="58">
        <f t="shared" ref="AC100:AC103" si="732">AB100*$E100*$F100*$H100*$J100*AC$10</f>
        <v>0</v>
      </c>
      <c r="AD100" s="59"/>
      <c r="AE100" s="59">
        <f>SUM(AD100*$E100*$F100*$H100*$K100*$AE$10)</f>
        <v>0</v>
      </c>
      <c r="AF100" s="59"/>
      <c r="AG100" s="62">
        <f>SUM(AF100*$E100*$F100*$H100*$K100*$AG$10)</f>
        <v>0</v>
      </c>
      <c r="AH100" s="57"/>
      <c r="AI100" s="58">
        <f t="shared" ref="AI100:AI103" si="733">AH100*$E100*$F100*$H100*$J100*AI$10</f>
        <v>0</v>
      </c>
      <c r="AJ100" s="57"/>
      <c r="AK100" s="58">
        <f t="shared" ref="AK100:AK103" si="734">AJ100*$E100*$F100*$H100*$J100*AK$10</f>
        <v>0</v>
      </c>
      <c r="AL100" s="57"/>
      <c r="AM100" s="58">
        <f t="shared" ref="AM100:AM103" si="735">AL100*$E100*$F100*$H100*$J100*AM$10</f>
        <v>0</v>
      </c>
      <c r="AN100" s="57"/>
      <c r="AO100" s="58">
        <f t="shared" ref="AO100:AO103" si="736">AN100*$E100*$F100*$H100*$J100*AO$10</f>
        <v>0</v>
      </c>
      <c r="AP100" s="57"/>
      <c r="AQ100" s="58">
        <f t="shared" ref="AQ100:AQ103" si="737">AP100*$E100*$F100*$H100*$J100*AQ$10</f>
        <v>0</v>
      </c>
      <c r="AR100" s="57"/>
      <c r="AS100" s="58">
        <f t="shared" ref="AS100:AS103" si="738">AR100*$E100*$F100*$H100*$J100*AS$10</f>
        <v>0</v>
      </c>
      <c r="AT100" s="57"/>
      <c r="AU100" s="58">
        <f t="shared" ref="AU100:AU103" si="739">AT100*$E100*$F100*$H100*$J100*AU$10</f>
        <v>0</v>
      </c>
      <c r="AV100" s="57"/>
      <c r="AW100" s="58">
        <f t="shared" ref="AW100:AW103" si="740">AV100*$E100*$F100*$H100*$J100*AW$10</f>
        <v>0</v>
      </c>
      <c r="AX100" s="57"/>
      <c r="AY100" s="58">
        <f t="shared" ref="AY100:AY103" si="741">AX100*$E100*$F100*$H100*$J100*AY$10</f>
        <v>0</v>
      </c>
      <c r="AZ100" s="57"/>
      <c r="BA100" s="58">
        <f t="shared" ref="BA100:BA103" si="742">AZ100*$E100*$F100*$H100*$J100*BA$10</f>
        <v>0</v>
      </c>
      <c r="BB100" s="57"/>
      <c r="BC100" s="58">
        <f t="shared" ref="BC100:BC103" si="743">BB100*$E100*$F100*$H100*$J100*BC$10</f>
        <v>0</v>
      </c>
      <c r="BD100" s="57"/>
      <c r="BE100" s="58">
        <f t="shared" ref="BE100:BE103" si="744">BD100*$E100*$F100*$H100*$J100*BE$10</f>
        <v>0</v>
      </c>
      <c r="BF100" s="57"/>
      <c r="BG100" s="58">
        <f t="shared" ref="BG100:BG103" si="745">BF100*$E100*$F100*$H100*$J100*BG$10</f>
        <v>0</v>
      </c>
      <c r="BH100" s="57"/>
      <c r="BI100" s="58">
        <f t="shared" ref="BI100:BI103" si="746">BH100*$E100*$F100*$H100*$J100*BI$10</f>
        <v>0</v>
      </c>
      <c r="BJ100" s="57"/>
      <c r="BK100" s="58">
        <f t="shared" ref="BK100:BK103" si="747">BJ100*$E100*$F100*$H100*$J100*BK$10</f>
        <v>0</v>
      </c>
      <c r="BL100" s="57"/>
      <c r="BM100" s="58">
        <f t="shared" ref="BM100:BM103" si="748">BL100*$E100*$F100*$H100*$J100*BM$10</f>
        <v>0</v>
      </c>
      <c r="BN100" s="57"/>
      <c r="BO100" s="58">
        <f t="shared" ref="BO100:BO103" si="749">BN100*$E100*$F100*$H100*$J100*BO$10</f>
        <v>0</v>
      </c>
      <c r="BP100" s="61"/>
      <c r="BQ100" s="58">
        <f t="shared" ref="BQ100:BQ103" si="750">BP100*$E100*$F100*$H100*$J100*BQ$10</f>
        <v>0</v>
      </c>
      <c r="BR100" s="57"/>
      <c r="BS100" s="58"/>
      <c r="BT100" s="59"/>
      <c r="BU100" s="58"/>
      <c r="BV100" s="57"/>
      <c r="BW100" s="58">
        <f t="shared" ref="BW100:BW103" si="751">BV100*$E100*$F100*$H100*$J100*BW$10</f>
        <v>0</v>
      </c>
      <c r="BX100" s="57"/>
      <c r="BY100" s="58">
        <f t="shared" ref="BY100:BY103" si="752">BX100*$E100*$F100*$H100*$J100*BY$10</f>
        <v>0</v>
      </c>
      <c r="BZ100" s="57"/>
      <c r="CA100" s="58"/>
      <c r="CB100" s="57"/>
      <c r="CC100" s="58"/>
      <c r="CD100" s="59"/>
      <c r="CE100" s="62">
        <f>SUM(CD100*$E100*$F100*$H100*$K100*$CE$10)</f>
        <v>0</v>
      </c>
      <c r="CF100" s="57"/>
      <c r="CG100" s="62">
        <f>SUM(CF100*$E100*$F100*$H100*$K100*$CE$10)</f>
        <v>0</v>
      </c>
      <c r="CH100" s="59"/>
      <c r="CI100" s="62">
        <f>SUM(CH100*$E100*$F100*$H100*$K100*$CE$10)</f>
        <v>0</v>
      </c>
      <c r="CJ100" s="59"/>
      <c r="CK100" s="62">
        <f>SUM(CJ100*$E100*$F100*$H100*$K100*$CE$10)</f>
        <v>0</v>
      </c>
      <c r="CL100" s="59"/>
      <c r="CM100" s="62">
        <f>SUM(CL100*$E100*$F100*$H100*$K100*$CE$10)</f>
        <v>0</v>
      </c>
      <c r="CN100" s="57">
        <v>6</v>
      </c>
      <c r="CO100" s="62">
        <f>SUM(CN100*$E100*$F100*$H100*$K100*$CE$10)</f>
        <v>32308.416000000001</v>
      </c>
      <c r="CP100" s="57"/>
      <c r="CQ100" s="62">
        <f>SUM(CP100*$E100*$F100*$H100*$K100*$CE$10)</f>
        <v>0</v>
      </c>
      <c r="CR100" s="59"/>
      <c r="CS100" s="62"/>
      <c r="CT100" s="57"/>
      <c r="CU100" s="62"/>
      <c r="CV100" s="57"/>
      <c r="CW100" s="62">
        <f>SUM(CV100*$E100*$F100*$H100*$K100*$CE$10)</f>
        <v>0</v>
      </c>
      <c r="CX100" s="57"/>
      <c r="CY100" s="62"/>
      <c r="CZ100" s="57"/>
      <c r="DA100" s="62"/>
      <c r="DB100" s="57"/>
      <c r="DC100" s="62"/>
      <c r="DD100" s="57"/>
      <c r="DE100" s="62">
        <f>SUM(DD100*$E100*$F100*$H100*$K100*$CE$10)</f>
        <v>0</v>
      </c>
      <c r="DF100" s="57"/>
      <c r="DG100" s="62">
        <f>SUM(DF100*$E100*$F100*$H100*$K100*$CE$10)</f>
        <v>0</v>
      </c>
      <c r="DH100" s="57"/>
      <c r="DI100" s="62"/>
      <c r="DJ100" s="57"/>
      <c r="DK100" s="62"/>
      <c r="DL100" s="57"/>
      <c r="DM100" s="62"/>
      <c r="DN100" s="57"/>
      <c r="DO100" s="58">
        <f t="shared" ref="DO100:DO103" si="753">DN100*$E100*$F100*$H100*$J100*DO$10</f>
        <v>0</v>
      </c>
      <c r="DP100" s="57"/>
      <c r="DQ100" s="58">
        <f t="shared" ref="DQ100:DQ103" si="754">DP100*$E100*$F100*$H100*$J100*DQ$10</f>
        <v>0</v>
      </c>
      <c r="DR100" s="57"/>
      <c r="DS100" s="59"/>
      <c r="DT100" s="57"/>
      <c r="DU100" s="59"/>
      <c r="DV100" s="57"/>
      <c r="DW100" s="58">
        <f t="shared" ref="DW100:DW103" si="755">DV100*$E100*$F100*$H100*$J100*DW$10</f>
        <v>0</v>
      </c>
      <c r="DX100" s="57"/>
      <c r="DY100" s="58">
        <f t="shared" ref="DY100:DY103" si="756">DX100*$E100*$F100*$H100*$J100*DY$10</f>
        <v>0</v>
      </c>
      <c r="DZ100" s="57"/>
      <c r="EA100" s="59"/>
      <c r="EB100" s="63"/>
      <c r="EC100" s="63"/>
      <c r="ED100" s="76"/>
      <c r="EE100" s="76"/>
      <c r="EF100" s="76"/>
      <c r="EG100" s="76"/>
      <c r="EH100" s="76"/>
      <c r="EI100" s="76"/>
      <c r="EJ100" s="64">
        <f t="shared" si="632"/>
        <v>11</v>
      </c>
      <c r="EK100" s="64">
        <f t="shared" si="633"/>
        <v>54744.815999999999</v>
      </c>
    </row>
    <row r="101" spans="1:141" s="116" customFormat="1" ht="45" customHeight="1" x14ac:dyDescent="0.25">
      <c r="A101" s="49"/>
      <c r="B101" s="85">
        <v>72</v>
      </c>
      <c r="C101" s="50" t="s">
        <v>319</v>
      </c>
      <c r="D101" s="139" t="s">
        <v>320</v>
      </c>
      <c r="E101" s="52">
        <v>16026</v>
      </c>
      <c r="F101" s="187">
        <v>0.74</v>
      </c>
      <c r="G101" s="141"/>
      <c r="H101" s="55">
        <v>1</v>
      </c>
      <c r="I101" s="114"/>
      <c r="J101" s="104">
        <v>1.4</v>
      </c>
      <c r="K101" s="104">
        <v>1.68</v>
      </c>
      <c r="L101" s="104">
        <v>2.23</v>
      </c>
      <c r="M101" s="107">
        <v>2.57</v>
      </c>
      <c r="N101" s="57">
        <v>35</v>
      </c>
      <c r="O101" s="58">
        <f t="shared" si="725"/>
        <v>581102.76</v>
      </c>
      <c r="P101" s="108"/>
      <c r="Q101" s="58">
        <f t="shared" si="726"/>
        <v>0</v>
      </c>
      <c r="R101" s="59"/>
      <c r="S101" s="58">
        <f t="shared" si="727"/>
        <v>0</v>
      </c>
      <c r="T101" s="57"/>
      <c r="U101" s="58">
        <f t="shared" si="728"/>
        <v>0</v>
      </c>
      <c r="V101" s="57"/>
      <c r="W101" s="58">
        <f t="shared" si="729"/>
        <v>0</v>
      </c>
      <c r="X101" s="57"/>
      <c r="Y101" s="58">
        <f t="shared" si="730"/>
        <v>0</v>
      </c>
      <c r="Z101" s="59"/>
      <c r="AA101" s="58">
        <f t="shared" si="731"/>
        <v>0</v>
      </c>
      <c r="AB101" s="59"/>
      <c r="AC101" s="58">
        <f t="shared" si="732"/>
        <v>0</v>
      </c>
      <c r="AD101" s="59"/>
      <c r="AE101" s="59">
        <f>SUM(AD101*$E101*$F101*$H101*$K101*$AE$10)</f>
        <v>0</v>
      </c>
      <c r="AF101" s="59"/>
      <c r="AG101" s="62">
        <f>SUM(AF101*$E101*$F101*$H101*$K101*$AG$10)</f>
        <v>0</v>
      </c>
      <c r="AH101" s="57"/>
      <c r="AI101" s="58">
        <f t="shared" si="733"/>
        <v>0</v>
      </c>
      <c r="AJ101" s="57"/>
      <c r="AK101" s="58">
        <f t="shared" si="734"/>
        <v>0</v>
      </c>
      <c r="AL101" s="57"/>
      <c r="AM101" s="58">
        <f t="shared" si="735"/>
        <v>0</v>
      </c>
      <c r="AN101" s="57"/>
      <c r="AO101" s="58">
        <f t="shared" si="736"/>
        <v>0</v>
      </c>
      <c r="AP101" s="57"/>
      <c r="AQ101" s="58">
        <f t="shared" si="737"/>
        <v>0</v>
      </c>
      <c r="AR101" s="57"/>
      <c r="AS101" s="58">
        <f t="shared" si="738"/>
        <v>0</v>
      </c>
      <c r="AT101" s="57"/>
      <c r="AU101" s="58">
        <f t="shared" si="739"/>
        <v>0</v>
      </c>
      <c r="AV101" s="57"/>
      <c r="AW101" s="58">
        <f t="shared" si="740"/>
        <v>0</v>
      </c>
      <c r="AX101" s="57"/>
      <c r="AY101" s="58">
        <f t="shared" si="741"/>
        <v>0</v>
      </c>
      <c r="AZ101" s="57"/>
      <c r="BA101" s="58">
        <f t="shared" si="742"/>
        <v>0</v>
      </c>
      <c r="BB101" s="57"/>
      <c r="BC101" s="58">
        <f t="shared" si="743"/>
        <v>0</v>
      </c>
      <c r="BD101" s="57"/>
      <c r="BE101" s="58">
        <f t="shared" si="744"/>
        <v>0</v>
      </c>
      <c r="BF101" s="57"/>
      <c r="BG101" s="58">
        <f t="shared" si="745"/>
        <v>0</v>
      </c>
      <c r="BH101" s="57"/>
      <c r="BI101" s="58">
        <f t="shared" si="746"/>
        <v>0</v>
      </c>
      <c r="BJ101" s="57"/>
      <c r="BK101" s="58">
        <f t="shared" si="747"/>
        <v>0</v>
      </c>
      <c r="BL101" s="57"/>
      <c r="BM101" s="58">
        <f t="shared" si="748"/>
        <v>0</v>
      </c>
      <c r="BN101" s="57"/>
      <c r="BO101" s="58">
        <f t="shared" si="749"/>
        <v>0</v>
      </c>
      <c r="BP101" s="61"/>
      <c r="BQ101" s="58">
        <f t="shared" si="750"/>
        <v>0</v>
      </c>
      <c r="BR101" s="57"/>
      <c r="BS101" s="58"/>
      <c r="BT101" s="59"/>
      <c r="BU101" s="58"/>
      <c r="BV101" s="57"/>
      <c r="BW101" s="58">
        <f t="shared" si="751"/>
        <v>0</v>
      </c>
      <c r="BX101" s="57"/>
      <c r="BY101" s="58">
        <f t="shared" si="752"/>
        <v>0</v>
      </c>
      <c r="BZ101" s="57"/>
      <c r="CA101" s="58"/>
      <c r="CB101" s="57"/>
      <c r="CC101" s="58"/>
      <c r="CD101" s="59"/>
      <c r="CE101" s="62">
        <f>SUM(CD101*$E101*$F101*$H101*$K101*$CE$10)</f>
        <v>0</v>
      </c>
      <c r="CF101" s="57"/>
      <c r="CG101" s="62">
        <f>SUM(CF101*$E101*$F101*$H101*$K101*$CE$10)</f>
        <v>0</v>
      </c>
      <c r="CH101" s="59"/>
      <c r="CI101" s="62">
        <f>SUM(CH101*$E101*$F101*$H101*$K101*$CE$10)</f>
        <v>0</v>
      </c>
      <c r="CJ101" s="59"/>
      <c r="CK101" s="62">
        <f>SUM(CJ101*$E101*$F101*$H101*$K101*$CE$10)</f>
        <v>0</v>
      </c>
      <c r="CL101" s="59"/>
      <c r="CM101" s="62">
        <f>SUM(CL101*$E101*$F101*$H101*$K101*$CE$10)</f>
        <v>0</v>
      </c>
      <c r="CN101" s="57"/>
      <c r="CO101" s="62">
        <f>SUM(CN101*$E101*$F101*$H101*$K101*$CE$10)</f>
        <v>0</v>
      </c>
      <c r="CP101" s="57"/>
      <c r="CQ101" s="62">
        <f>SUM(CP101*$E101*$F101*$H101*$K101*$CE$10)</f>
        <v>0</v>
      </c>
      <c r="CR101" s="59"/>
      <c r="CS101" s="62"/>
      <c r="CT101" s="57"/>
      <c r="CU101" s="62"/>
      <c r="CV101" s="57"/>
      <c r="CW101" s="62">
        <f>SUM(CV101*$E101*$F101*$H101*$K101*$CE$10)</f>
        <v>0</v>
      </c>
      <c r="CX101" s="57"/>
      <c r="CY101" s="62"/>
      <c r="CZ101" s="57"/>
      <c r="DA101" s="62"/>
      <c r="DB101" s="57"/>
      <c r="DC101" s="62"/>
      <c r="DD101" s="57"/>
      <c r="DE101" s="62">
        <f>SUM(DD101*$E101*$F101*$H101*$K101*$CE$10)</f>
        <v>0</v>
      </c>
      <c r="DF101" s="57"/>
      <c r="DG101" s="62">
        <f>SUM(DF101*$E101*$F101*$H101*$K101*$CE$10)</f>
        <v>0</v>
      </c>
      <c r="DH101" s="57"/>
      <c r="DI101" s="62"/>
      <c r="DJ101" s="57"/>
      <c r="DK101" s="62"/>
      <c r="DL101" s="57"/>
      <c r="DM101" s="62"/>
      <c r="DN101" s="57"/>
      <c r="DO101" s="58">
        <f t="shared" si="753"/>
        <v>0</v>
      </c>
      <c r="DP101" s="57"/>
      <c r="DQ101" s="58">
        <f t="shared" si="754"/>
        <v>0</v>
      </c>
      <c r="DR101" s="57"/>
      <c r="DS101" s="59"/>
      <c r="DT101" s="57"/>
      <c r="DU101" s="59"/>
      <c r="DV101" s="57"/>
      <c r="DW101" s="58">
        <f t="shared" si="755"/>
        <v>0</v>
      </c>
      <c r="DX101" s="57"/>
      <c r="DY101" s="58">
        <f t="shared" si="756"/>
        <v>0</v>
      </c>
      <c r="DZ101" s="57"/>
      <c r="EA101" s="59"/>
      <c r="EB101" s="63"/>
      <c r="EC101" s="63"/>
      <c r="ED101" s="76"/>
      <c r="EE101" s="76"/>
      <c r="EF101" s="76"/>
      <c r="EG101" s="76"/>
      <c r="EH101" s="76"/>
      <c r="EI101" s="76"/>
      <c r="EJ101" s="64">
        <f t="shared" si="632"/>
        <v>35</v>
      </c>
      <c r="EK101" s="64">
        <f t="shared" si="633"/>
        <v>581102.76</v>
      </c>
    </row>
    <row r="102" spans="1:141" s="116" customFormat="1" ht="45" customHeight="1" x14ac:dyDescent="0.25">
      <c r="A102" s="49"/>
      <c r="B102" s="85">
        <v>73</v>
      </c>
      <c r="C102" s="50" t="s">
        <v>321</v>
      </c>
      <c r="D102" s="139" t="s">
        <v>322</v>
      </c>
      <c r="E102" s="52">
        <v>16026</v>
      </c>
      <c r="F102" s="187">
        <v>1.68</v>
      </c>
      <c r="G102" s="141"/>
      <c r="H102" s="55">
        <v>1</v>
      </c>
      <c r="I102" s="114"/>
      <c r="J102" s="104">
        <v>1.4</v>
      </c>
      <c r="K102" s="104">
        <v>1.68</v>
      </c>
      <c r="L102" s="104">
        <v>2.23</v>
      </c>
      <c r="M102" s="107">
        <v>2.57</v>
      </c>
      <c r="N102" s="57">
        <v>20</v>
      </c>
      <c r="O102" s="58">
        <f t="shared" si="725"/>
        <v>753863.03999999992</v>
      </c>
      <c r="P102" s="108"/>
      <c r="Q102" s="58">
        <f t="shared" si="726"/>
        <v>0</v>
      </c>
      <c r="R102" s="59"/>
      <c r="S102" s="58">
        <f t="shared" si="727"/>
        <v>0</v>
      </c>
      <c r="T102" s="57"/>
      <c r="U102" s="58">
        <f t="shared" si="728"/>
        <v>0</v>
      </c>
      <c r="V102" s="57"/>
      <c r="W102" s="58">
        <f t="shared" si="729"/>
        <v>0</v>
      </c>
      <c r="X102" s="57"/>
      <c r="Y102" s="58">
        <f t="shared" si="730"/>
        <v>0</v>
      </c>
      <c r="Z102" s="59"/>
      <c r="AA102" s="58">
        <f t="shared" si="731"/>
        <v>0</v>
      </c>
      <c r="AB102" s="59"/>
      <c r="AC102" s="58">
        <f t="shared" si="732"/>
        <v>0</v>
      </c>
      <c r="AD102" s="59"/>
      <c r="AE102" s="59">
        <f>SUM(AD102*$E102*$F102*$H102*$K102*$AE$10)</f>
        <v>0</v>
      </c>
      <c r="AF102" s="59"/>
      <c r="AG102" s="62">
        <f>SUM(AF102*$E102*$F102*$H102*$K102*$AG$10)</f>
        <v>0</v>
      </c>
      <c r="AH102" s="57"/>
      <c r="AI102" s="58">
        <f t="shared" si="733"/>
        <v>0</v>
      </c>
      <c r="AJ102" s="57"/>
      <c r="AK102" s="58">
        <f t="shared" si="734"/>
        <v>0</v>
      </c>
      <c r="AL102" s="57"/>
      <c r="AM102" s="58">
        <f t="shared" si="735"/>
        <v>0</v>
      </c>
      <c r="AN102" s="57"/>
      <c r="AO102" s="58">
        <f t="shared" si="736"/>
        <v>0</v>
      </c>
      <c r="AP102" s="57"/>
      <c r="AQ102" s="58">
        <f t="shared" si="737"/>
        <v>0</v>
      </c>
      <c r="AR102" s="57"/>
      <c r="AS102" s="58">
        <f t="shared" si="738"/>
        <v>0</v>
      </c>
      <c r="AT102" s="57"/>
      <c r="AU102" s="58">
        <f t="shared" si="739"/>
        <v>0</v>
      </c>
      <c r="AV102" s="57"/>
      <c r="AW102" s="58">
        <f t="shared" si="740"/>
        <v>0</v>
      </c>
      <c r="AX102" s="57"/>
      <c r="AY102" s="58">
        <f t="shared" si="741"/>
        <v>0</v>
      </c>
      <c r="AZ102" s="57"/>
      <c r="BA102" s="58">
        <f t="shared" si="742"/>
        <v>0</v>
      </c>
      <c r="BB102" s="57"/>
      <c r="BC102" s="58">
        <f t="shared" si="743"/>
        <v>0</v>
      </c>
      <c r="BD102" s="57"/>
      <c r="BE102" s="58">
        <f t="shared" si="744"/>
        <v>0</v>
      </c>
      <c r="BF102" s="57"/>
      <c r="BG102" s="58">
        <f t="shared" si="745"/>
        <v>0</v>
      </c>
      <c r="BH102" s="57"/>
      <c r="BI102" s="58">
        <f t="shared" si="746"/>
        <v>0</v>
      </c>
      <c r="BJ102" s="57"/>
      <c r="BK102" s="58">
        <f t="shared" si="747"/>
        <v>0</v>
      </c>
      <c r="BL102" s="57"/>
      <c r="BM102" s="58">
        <f t="shared" si="748"/>
        <v>0</v>
      </c>
      <c r="BN102" s="57"/>
      <c r="BO102" s="58">
        <f t="shared" si="749"/>
        <v>0</v>
      </c>
      <c r="BP102" s="61"/>
      <c r="BQ102" s="58">
        <f t="shared" si="750"/>
        <v>0</v>
      </c>
      <c r="BR102" s="57"/>
      <c r="BS102" s="58"/>
      <c r="BT102" s="59"/>
      <c r="BU102" s="58"/>
      <c r="BV102" s="57"/>
      <c r="BW102" s="58">
        <f t="shared" si="751"/>
        <v>0</v>
      </c>
      <c r="BX102" s="57"/>
      <c r="BY102" s="58">
        <f t="shared" si="752"/>
        <v>0</v>
      </c>
      <c r="BZ102" s="57"/>
      <c r="CA102" s="58"/>
      <c r="CB102" s="57"/>
      <c r="CC102" s="58"/>
      <c r="CD102" s="59"/>
      <c r="CE102" s="62">
        <f>SUM(CD102*$E102*$F102*$H102*$K102*$CE$10)</f>
        <v>0</v>
      </c>
      <c r="CF102" s="57"/>
      <c r="CG102" s="62">
        <f>SUM(CF102*$E102*$F102*$H102*$K102*$CE$10)</f>
        <v>0</v>
      </c>
      <c r="CH102" s="59"/>
      <c r="CI102" s="62">
        <f>SUM(CH102*$E102*$F102*$H102*$K102*$CE$10)</f>
        <v>0</v>
      </c>
      <c r="CJ102" s="59"/>
      <c r="CK102" s="62">
        <f>SUM(CJ102*$E102*$F102*$H102*$K102*$CE$10)</f>
        <v>0</v>
      </c>
      <c r="CL102" s="59"/>
      <c r="CM102" s="62">
        <f>SUM(CL102*$E102*$F102*$H102*$K102*$CE$10)</f>
        <v>0</v>
      </c>
      <c r="CN102" s="57"/>
      <c r="CO102" s="62">
        <f>SUM(CN102*$E102*$F102*$H102*$K102*$CE$10)</f>
        <v>0</v>
      </c>
      <c r="CP102" s="57"/>
      <c r="CQ102" s="62">
        <f>SUM(CP102*$E102*$F102*$H102*$K102*$CE$10)</f>
        <v>0</v>
      </c>
      <c r="CR102" s="59"/>
      <c r="CS102" s="62"/>
      <c r="CT102" s="57"/>
      <c r="CU102" s="62"/>
      <c r="CV102" s="57"/>
      <c r="CW102" s="62">
        <f>SUM(CV102*$E102*$F102*$H102*$K102*$CE$10)</f>
        <v>0</v>
      </c>
      <c r="CX102" s="57"/>
      <c r="CY102" s="62"/>
      <c r="CZ102" s="57"/>
      <c r="DA102" s="62"/>
      <c r="DB102" s="57"/>
      <c r="DC102" s="62"/>
      <c r="DD102" s="57"/>
      <c r="DE102" s="62">
        <f>SUM(DD102*$E102*$F102*$H102*$K102*$CE$10)</f>
        <v>0</v>
      </c>
      <c r="DF102" s="57"/>
      <c r="DG102" s="62">
        <f>SUM(DF102*$E102*$F102*$H102*$K102*$CE$10)</f>
        <v>0</v>
      </c>
      <c r="DH102" s="57"/>
      <c r="DI102" s="62"/>
      <c r="DJ102" s="57"/>
      <c r="DK102" s="62"/>
      <c r="DL102" s="57"/>
      <c r="DM102" s="62"/>
      <c r="DN102" s="57"/>
      <c r="DO102" s="58">
        <f t="shared" si="753"/>
        <v>0</v>
      </c>
      <c r="DP102" s="57"/>
      <c r="DQ102" s="58">
        <f t="shared" si="754"/>
        <v>0</v>
      </c>
      <c r="DR102" s="57"/>
      <c r="DS102" s="59"/>
      <c r="DT102" s="57"/>
      <c r="DU102" s="59"/>
      <c r="DV102" s="57"/>
      <c r="DW102" s="58">
        <f t="shared" si="755"/>
        <v>0</v>
      </c>
      <c r="DX102" s="57"/>
      <c r="DY102" s="58">
        <f t="shared" si="756"/>
        <v>0</v>
      </c>
      <c r="DZ102" s="57"/>
      <c r="EA102" s="59"/>
      <c r="EB102" s="63"/>
      <c r="EC102" s="63"/>
      <c r="ED102" s="76"/>
      <c r="EE102" s="76"/>
      <c r="EF102" s="76"/>
      <c r="EG102" s="76"/>
      <c r="EH102" s="76"/>
      <c r="EI102" s="76"/>
      <c r="EJ102" s="64">
        <f t="shared" si="632"/>
        <v>20</v>
      </c>
      <c r="EK102" s="64">
        <f t="shared" si="633"/>
        <v>753863.03999999992</v>
      </c>
    </row>
    <row r="103" spans="1:141" s="116" customFormat="1" ht="45" customHeight="1" x14ac:dyDescent="0.25">
      <c r="A103" s="49"/>
      <c r="B103" s="85">
        <v>74</v>
      </c>
      <c r="C103" s="50" t="s">
        <v>323</v>
      </c>
      <c r="D103" s="139" t="s">
        <v>324</v>
      </c>
      <c r="E103" s="52">
        <v>16026</v>
      </c>
      <c r="F103" s="187">
        <v>3.11</v>
      </c>
      <c r="G103" s="141"/>
      <c r="H103" s="55">
        <v>1</v>
      </c>
      <c r="I103" s="114"/>
      <c r="J103" s="104">
        <v>1.4</v>
      </c>
      <c r="K103" s="104">
        <v>1.68</v>
      </c>
      <c r="L103" s="104">
        <v>2.23</v>
      </c>
      <c r="M103" s="107">
        <v>2.57</v>
      </c>
      <c r="N103" s="57">
        <v>5</v>
      </c>
      <c r="O103" s="58">
        <f t="shared" si="725"/>
        <v>348886.01999999996</v>
      </c>
      <c r="P103" s="108"/>
      <c r="Q103" s="58">
        <f t="shared" si="726"/>
        <v>0</v>
      </c>
      <c r="R103" s="59"/>
      <c r="S103" s="58">
        <f t="shared" si="727"/>
        <v>0</v>
      </c>
      <c r="T103" s="57"/>
      <c r="U103" s="58">
        <f t="shared" si="728"/>
        <v>0</v>
      </c>
      <c r="V103" s="57"/>
      <c r="W103" s="58">
        <f t="shared" si="729"/>
        <v>0</v>
      </c>
      <c r="X103" s="57"/>
      <c r="Y103" s="58">
        <f t="shared" si="730"/>
        <v>0</v>
      </c>
      <c r="Z103" s="59"/>
      <c r="AA103" s="58">
        <f t="shared" si="731"/>
        <v>0</v>
      </c>
      <c r="AB103" s="59"/>
      <c r="AC103" s="58">
        <f t="shared" si="732"/>
        <v>0</v>
      </c>
      <c r="AD103" s="59"/>
      <c r="AE103" s="59">
        <f>SUM(AD103*$E103*$F103*$H103*$K103*$AE$10)</f>
        <v>0</v>
      </c>
      <c r="AF103" s="59"/>
      <c r="AG103" s="62">
        <f>SUM(AF103*$E103*$F103*$H103*$K103*$AG$10)</f>
        <v>0</v>
      </c>
      <c r="AH103" s="57"/>
      <c r="AI103" s="58">
        <f t="shared" si="733"/>
        <v>0</v>
      </c>
      <c r="AJ103" s="57"/>
      <c r="AK103" s="58">
        <f t="shared" si="734"/>
        <v>0</v>
      </c>
      <c r="AL103" s="57"/>
      <c r="AM103" s="58">
        <f t="shared" si="735"/>
        <v>0</v>
      </c>
      <c r="AN103" s="57"/>
      <c r="AO103" s="58">
        <f t="shared" si="736"/>
        <v>0</v>
      </c>
      <c r="AP103" s="57">
        <v>40</v>
      </c>
      <c r="AQ103" s="58">
        <f t="shared" si="737"/>
        <v>2791088.1599999997</v>
      </c>
      <c r="AR103" s="57"/>
      <c r="AS103" s="58">
        <f t="shared" si="738"/>
        <v>0</v>
      </c>
      <c r="AT103" s="57"/>
      <c r="AU103" s="58">
        <f t="shared" si="739"/>
        <v>0</v>
      </c>
      <c r="AV103" s="57"/>
      <c r="AW103" s="58">
        <f t="shared" si="740"/>
        <v>0</v>
      </c>
      <c r="AX103" s="57"/>
      <c r="AY103" s="58">
        <f t="shared" si="741"/>
        <v>0</v>
      </c>
      <c r="AZ103" s="57"/>
      <c r="BA103" s="58">
        <f t="shared" si="742"/>
        <v>0</v>
      </c>
      <c r="BB103" s="57"/>
      <c r="BC103" s="58">
        <f t="shared" si="743"/>
        <v>0</v>
      </c>
      <c r="BD103" s="57"/>
      <c r="BE103" s="58">
        <f t="shared" si="744"/>
        <v>0</v>
      </c>
      <c r="BF103" s="57"/>
      <c r="BG103" s="58">
        <f t="shared" si="745"/>
        <v>0</v>
      </c>
      <c r="BH103" s="57"/>
      <c r="BI103" s="58">
        <f t="shared" si="746"/>
        <v>0</v>
      </c>
      <c r="BJ103" s="57"/>
      <c r="BK103" s="58">
        <f t="shared" si="747"/>
        <v>0</v>
      </c>
      <c r="BL103" s="57"/>
      <c r="BM103" s="58">
        <f t="shared" si="748"/>
        <v>0</v>
      </c>
      <c r="BN103" s="57"/>
      <c r="BO103" s="58">
        <f t="shared" si="749"/>
        <v>0</v>
      </c>
      <c r="BP103" s="61"/>
      <c r="BQ103" s="58">
        <f t="shared" si="750"/>
        <v>0</v>
      </c>
      <c r="BR103" s="57"/>
      <c r="BS103" s="58"/>
      <c r="BT103" s="59"/>
      <c r="BU103" s="58"/>
      <c r="BV103" s="57"/>
      <c r="BW103" s="58">
        <f t="shared" si="751"/>
        <v>0</v>
      </c>
      <c r="BX103" s="57"/>
      <c r="BY103" s="58">
        <f t="shared" si="752"/>
        <v>0</v>
      </c>
      <c r="BZ103" s="57"/>
      <c r="CA103" s="58"/>
      <c r="CB103" s="57"/>
      <c r="CC103" s="58"/>
      <c r="CD103" s="59"/>
      <c r="CE103" s="62">
        <f>SUM(CD103*$E103*$F103*$H103*$K103*$CE$10)</f>
        <v>0</v>
      </c>
      <c r="CF103" s="57"/>
      <c r="CG103" s="62">
        <f>SUM(CF103*$E103*$F103*$H103*$K103*$CE$10)</f>
        <v>0</v>
      </c>
      <c r="CH103" s="59"/>
      <c r="CI103" s="62">
        <f>SUM(CH103*$E103*$F103*$H103*$K103*$CE$10)</f>
        <v>0</v>
      </c>
      <c r="CJ103" s="59"/>
      <c r="CK103" s="62">
        <f>SUM(CJ103*$E103*$F103*$H103*$K103*$CE$10)</f>
        <v>0</v>
      </c>
      <c r="CL103" s="59"/>
      <c r="CM103" s="62">
        <f>SUM(CL103*$E103*$F103*$H103*$K103*$CE$10)</f>
        <v>0</v>
      </c>
      <c r="CN103" s="57"/>
      <c r="CO103" s="62">
        <f>SUM(CN103*$E103*$F103*$H103*$K103*$CE$10)</f>
        <v>0</v>
      </c>
      <c r="CP103" s="57"/>
      <c r="CQ103" s="62">
        <f>SUM(CP103*$E103*$F103*$H103*$K103*$CE$10)</f>
        <v>0</v>
      </c>
      <c r="CR103" s="59"/>
      <c r="CS103" s="62"/>
      <c r="CT103" s="57"/>
      <c r="CU103" s="62"/>
      <c r="CV103" s="57"/>
      <c r="CW103" s="62">
        <f>SUM(CV103*$E103*$F103*$H103*$K103*$CE$10)</f>
        <v>0</v>
      </c>
      <c r="CX103" s="57"/>
      <c r="CY103" s="62"/>
      <c r="CZ103" s="57"/>
      <c r="DA103" s="62"/>
      <c r="DB103" s="57"/>
      <c r="DC103" s="62"/>
      <c r="DD103" s="57"/>
      <c r="DE103" s="62">
        <f>SUM(DD103*$E103*$F103*$H103*$K103*$CE$10)</f>
        <v>0</v>
      </c>
      <c r="DF103" s="57"/>
      <c r="DG103" s="62">
        <f>SUM(DF103*$E103*$F103*$H103*$K103*$CE$10)</f>
        <v>0</v>
      </c>
      <c r="DH103" s="57"/>
      <c r="DI103" s="62"/>
      <c r="DJ103" s="57"/>
      <c r="DK103" s="62"/>
      <c r="DL103" s="57"/>
      <c r="DM103" s="62"/>
      <c r="DN103" s="57"/>
      <c r="DO103" s="58">
        <f t="shared" si="753"/>
        <v>0</v>
      </c>
      <c r="DP103" s="57"/>
      <c r="DQ103" s="58">
        <f t="shared" si="754"/>
        <v>0</v>
      </c>
      <c r="DR103" s="57"/>
      <c r="DS103" s="59"/>
      <c r="DT103" s="57"/>
      <c r="DU103" s="59"/>
      <c r="DV103" s="57"/>
      <c r="DW103" s="58">
        <f t="shared" si="755"/>
        <v>0</v>
      </c>
      <c r="DX103" s="57"/>
      <c r="DY103" s="58">
        <f t="shared" si="756"/>
        <v>0</v>
      </c>
      <c r="DZ103" s="57"/>
      <c r="EA103" s="59"/>
      <c r="EB103" s="63"/>
      <c r="EC103" s="63"/>
      <c r="ED103" s="57"/>
      <c r="EE103" s="57"/>
      <c r="EF103" s="57"/>
      <c r="EG103" s="57"/>
      <c r="EH103" s="57"/>
      <c r="EI103" s="57"/>
      <c r="EJ103" s="64">
        <f t="shared" si="632"/>
        <v>45</v>
      </c>
      <c r="EK103" s="64">
        <f t="shared" si="633"/>
        <v>3139974.1799999997</v>
      </c>
    </row>
    <row r="104" spans="1:141" s="116" customFormat="1" ht="45" customHeight="1" x14ac:dyDescent="0.25">
      <c r="A104" s="49"/>
      <c r="B104" s="85">
        <v>75</v>
      </c>
      <c r="C104" s="50" t="s">
        <v>325</v>
      </c>
      <c r="D104" s="103" t="s">
        <v>326</v>
      </c>
      <c r="E104" s="52">
        <v>16026</v>
      </c>
      <c r="F104" s="187">
        <v>0.39</v>
      </c>
      <c r="G104" s="141">
        <v>0.53469999999999995</v>
      </c>
      <c r="H104" s="55">
        <v>1</v>
      </c>
      <c r="I104" s="114"/>
      <c r="J104" s="104">
        <v>1.4</v>
      </c>
      <c r="K104" s="104">
        <v>1.68</v>
      </c>
      <c r="L104" s="104">
        <v>2.23</v>
      </c>
      <c r="M104" s="107">
        <v>2.57</v>
      </c>
      <c r="N104" s="57">
        <v>7</v>
      </c>
      <c r="O104" s="74">
        <f t="shared" ref="O104:O115" si="757">(N104*$E104*$F104*((1-$G104)+$G104*$J104*$H104*O$10))</f>
        <v>53108.439602400009</v>
      </c>
      <c r="P104" s="108"/>
      <c r="Q104" s="74">
        <f t="shared" ref="Q104:Q115" si="758">(P104*$E104*$F104*((1-$G104)+$G104*$J104*$H104*Q$10))</f>
        <v>0</v>
      </c>
      <c r="R104" s="59"/>
      <c r="S104" s="74">
        <f t="shared" ref="S104:S115" si="759">(R104*$E104*$F104*((1-$G104)+$G104*$J104*$H104*S$10))</f>
        <v>0</v>
      </c>
      <c r="T104" s="57"/>
      <c r="U104" s="74">
        <f t="shared" ref="U104:U115" si="760">(T104*$E104*$F104*((1-$G104)+$G104*$J104*$H104*U$10))</f>
        <v>0</v>
      </c>
      <c r="V104" s="57"/>
      <c r="W104" s="74">
        <f t="shared" ref="W104:W115" si="761">(V104*$E104*$F104*((1-$G104)+$G104*$J104*$H104*W$10))</f>
        <v>0</v>
      </c>
      <c r="X104" s="57"/>
      <c r="Y104" s="74">
        <f t="shared" ref="Y104:Y115" si="762">(X104*$E104*$F104*((1-$G104)+$G104*$J104*$H104*Y$10))</f>
        <v>0</v>
      </c>
      <c r="Z104" s="59"/>
      <c r="AA104" s="74">
        <f t="shared" ref="AA104:AA115" si="763">(Z104*$E104*$F104*((1-$G104)+$G104*$J104*$H104*AA$10))</f>
        <v>0</v>
      </c>
      <c r="AB104" s="59"/>
      <c r="AC104" s="74">
        <f t="shared" ref="AC104:AC115" si="764">(AB104*$E104*$F104*((1-$G104)+$G104*$J104*$H104*AC$10))</f>
        <v>0</v>
      </c>
      <c r="AD104" s="59"/>
      <c r="AE104" s="74">
        <f t="shared" ref="AE104:AE115" si="765">(AD104*$E104*$F104*((1-$G104)+$G104*$J104*$H104*AE$10))</f>
        <v>0</v>
      </c>
      <c r="AF104" s="74"/>
      <c r="AG104" s="74">
        <f t="shared" ref="AG104:AG115" si="766">(AF104*$E104*$F104*((1-$G104)+$G104*$K104*$H104))</f>
        <v>0</v>
      </c>
      <c r="AH104" s="57"/>
      <c r="AI104" s="74">
        <f t="shared" ref="AI104:AI115" si="767">(AH104*$E104*$F104*((1-$G104)+$G104*$J104*$H104*AI$10))</f>
        <v>0</v>
      </c>
      <c r="AJ104" s="57"/>
      <c r="AK104" s="74">
        <f t="shared" ref="AK104:AK115" si="768">(AJ104*$E104*$F104*((1-$G104)+$G104*$J104*$H104*AK$10))</f>
        <v>0</v>
      </c>
      <c r="AL104" s="57"/>
      <c r="AM104" s="74">
        <f t="shared" ref="AM104:AM115" si="769">(AL104*$E104*$F104*((1-$G104)+$G104*$J104*$H104*AM$10))</f>
        <v>0</v>
      </c>
      <c r="AN104" s="57"/>
      <c r="AO104" s="74">
        <f t="shared" ref="AO104:AO115" si="770">(AN104*$E104*$F104*((1-$G104)+$G104*$J104*$H104*AO$10))</f>
        <v>0</v>
      </c>
      <c r="AP104" s="57"/>
      <c r="AQ104" s="74">
        <f t="shared" ref="AQ104:AQ115" si="771">(AP104*$E104*$F104*((1-$G104)+$G104*$J104*$H104*AQ$10))</f>
        <v>0</v>
      </c>
      <c r="AR104" s="57"/>
      <c r="AS104" s="74">
        <f t="shared" ref="AS104:AS115" si="772">(AR104*$E104*$F104*((1-$G104)+$G104*$J104*$H104*AS$10))</f>
        <v>0</v>
      </c>
      <c r="AT104" s="57"/>
      <c r="AU104" s="74">
        <f t="shared" ref="AU104:AU115" si="773">(AT104*$E104*$F104*((1-$G104)+$G104*$J104*$H104*AU$10))</f>
        <v>0</v>
      </c>
      <c r="AV104" s="57"/>
      <c r="AW104" s="74">
        <f t="shared" ref="AW104:AW115" si="774">(AV104*$E104*$F104*((1-$G104)+$G104*$J104*$H104*AW$10))</f>
        <v>0</v>
      </c>
      <c r="AX104" s="57"/>
      <c r="AY104" s="74">
        <f t="shared" ref="AY104:AY115" si="775">(AX104*$E104*$F104*((1-$G104)+$G104*$J104*$H104*AY$10))</f>
        <v>0</v>
      </c>
      <c r="AZ104" s="57"/>
      <c r="BA104" s="74">
        <f t="shared" ref="BA104:BA115" si="776">(AZ104*$E104*$F104*((1-$G104)+$G104*$J104*$H104*BA$10))</f>
        <v>0</v>
      </c>
      <c r="BB104" s="57"/>
      <c r="BC104" s="74">
        <f t="shared" ref="BC104:BC115" si="777">(BB104*$E104*$F104*((1-$G104)+$G104*$J104*$H104*BC$10))</f>
        <v>0</v>
      </c>
      <c r="BD104" s="57"/>
      <c r="BE104" s="74">
        <f t="shared" ref="BE104:BE115" si="778">(BD104*$E104*$F104*((1-$G104)+$G104*$J104*$H104*BE$10))</f>
        <v>0</v>
      </c>
      <c r="BF104" s="57"/>
      <c r="BG104" s="74">
        <f t="shared" ref="BG104:BG115" si="779">(BF104*$E104*$F104*((1-$G104)+$G104*$J104*$H104*BG$10))</f>
        <v>0</v>
      </c>
      <c r="BH104" s="57"/>
      <c r="BI104" s="74">
        <f t="shared" ref="BI104:BI115" si="780">(BH104*$E104*$F104*((1-$G104)+$G104*$J104*$H104*BI$10))</f>
        <v>0</v>
      </c>
      <c r="BJ104" s="57"/>
      <c r="BK104" s="74">
        <f t="shared" ref="BK104:BK115" si="781">(BJ104*$E104*$F104*((1-$G104)+$G104*$J104*$H104*BK$10))</f>
        <v>0</v>
      </c>
      <c r="BL104" s="57"/>
      <c r="BM104" s="74">
        <f t="shared" ref="BM104:BM115" si="782">(BL104*$E104*$F104*((1-$G104)+$G104*$J104*$H104*BM$10))</f>
        <v>0</v>
      </c>
      <c r="BN104" s="57"/>
      <c r="BO104" s="74">
        <f t="shared" ref="BO104:BO115" si="783">(BN104*$E104*$F104*((1-$G104)+$G104*$J104*$H104*BO$10))</f>
        <v>0</v>
      </c>
      <c r="BP104" s="61"/>
      <c r="BQ104" s="74">
        <f t="shared" ref="BQ104:BQ115" si="784">(BP104*$E104*$F104*((1-$G104)+$G104*$J104*$H104*BQ$10))</f>
        <v>0</v>
      </c>
      <c r="BR104" s="57"/>
      <c r="BS104" s="74"/>
      <c r="BT104" s="59"/>
      <c r="BU104" s="74"/>
      <c r="BV104" s="57"/>
      <c r="BW104" s="74">
        <f t="shared" ref="BW104:BW115" si="785">(BV104*$E104*$F104*((1-$G104)+$G104*$J104*$H104*BW$10))</f>
        <v>0</v>
      </c>
      <c r="BX104" s="57"/>
      <c r="BY104" s="74">
        <f t="shared" ref="BY104:BY115" si="786">(BX104*$E104*$F104*((1-$G104)+$G104*$J104*$H104*BY$10))</f>
        <v>0</v>
      </c>
      <c r="BZ104" s="57"/>
      <c r="CA104" s="74"/>
      <c r="CB104" s="57"/>
      <c r="CC104" s="74"/>
      <c r="CD104" s="59"/>
      <c r="CE104" s="74">
        <f t="shared" ref="CE104:CE115" si="787">(CD104*$E104*$F104*((1-$G104)+$G104*$K104*$H104))</f>
        <v>0</v>
      </c>
      <c r="CF104" s="57"/>
      <c r="CG104" s="74">
        <f t="shared" ref="CG104:CG115" si="788">(CF104*$E104*$F104*((1-$G104)+$G104*$K104*$H104))</f>
        <v>0</v>
      </c>
      <c r="CH104" s="59"/>
      <c r="CI104" s="74">
        <f t="shared" ref="CI104:CI115" si="789">(CH104*$E104*$F104*((1-$G104)+$G104*$K104*$H104))</f>
        <v>0</v>
      </c>
      <c r="CJ104" s="59"/>
      <c r="CK104" s="74">
        <f t="shared" ref="CK104:CK115" si="790">(CJ104*$E104*$F104*((1-$G104)+$G104*$K104*$H104))</f>
        <v>0</v>
      </c>
      <c r="CL104" s="59"/>
      <c r="CM104" s="74">
        <f t="shared" ref="CM104:CM115" si="791">(CL104*$E104*$F104*((1-$G104)+$G104*$K104*$H104))</f>
        <v>0</v>
      </c>
      <c r="CN104" s="57"/>
      <c r="CO104" s="74">
        <f t="shared" ref="CO104:CO115" si="792">(CN104*$E104*$F104*((1-$G104)+$G104*$K104*$H104))</f>
        <v>0</v>
      </c>
      <c r="CP104" s="57"/>
      <c r="CQ104" s="74">
        <f t="shared" ref="CQ104:CQ115" si="793">(CP104*$E104*$F104*((1-$G104)+$G104*$K104*$H104))</f>
        <v>0</v>
      </c>
      <c r="CR104" s="59"/>
      <c r="CS104" s="74"/>
      <c r="CT104" s="57"/>
      <c r="CU104" s="74"/>
      <c r="CV104" s="57"/>
      <c r="CW104" s="74">
        <f t="shared" ref="CW104:CW115" si="794">(CV104*$E104*$F104*((1-$G104)+$G104*$K104*$H104))</f>
        <v>0</v>
      </c>
      <c r="CX104" s="57"/>
      <c r="CY104" s="74"/>
      <c r="CZ104" s="57"/>
      <c r="DA104" s="74"/>
      <c r="DB104" s="57"/>
      <c r="DC104" s="74"/>
      <c r="DD104" s="57"/>
      <c r="DE104" s="74">
        <f t="shared" ref="DE104:DE115" si="795">(DD104*$E104*$F104*((1-$G104)+$G104*$K104*$H104))</f>
        <v>0</v>
      </c>
      <c r="DF104" s="57"/>
      <c r="DG104" s="74">
        <f t="shared" ref="DG104:DG115" si="796">(DF104*$E104*$F104*((1-$G104)+$G104*$K104*$H104))</f>
        <v>0</v>
      </c>
      <c r="DH104" s="57"/>
      <c r="DI104" s="74"/>
      <c r="DJ104" s="57"/>
      <c r="DK104" s="74"/>
      <c r="DL104" s="57"/>
      <c r="DM104" s="74"/>
      <c r="DN104" s="57"/>
      <c r="DO104" s="74">
        <f t="shared" ref="DO104:DO115" si="797">(DN104*$E104*$F104*((1-$G104)+$G104*$J104*$H104*DO$10))</f>
        <v>0</v>
      </c>
      <c r="DP104" s="57"/>
      <c r="DQ104" s="74">
        <f t="shared" ref="DQ104:DQ115" si="798">(DP104*$E104*$F104*((1-$G104)+$G104*$J104*$H104*DQ$10))</f>
        <v>0</v>
      </c>
      <c r="DR104" s="57"/>
      <c r="DS104" s="74">
        <f t="shared" ref="DS104:DS115" si="799">(DR104*$E104*$F104*((1-$G104)+$G104*$J104*$H104*DS$10))</f>
        <v>0</v>
      </c>
      <c r="DT104" s="57"/>
      <c r="DU104" s="74">
        <f t="shared" ref="DU104:DU115" si="800">(DT104*$E104*$F104*((1-$G104)+$G104*$J104*$H104))</f>
        <v>0</v>
      </c>
      <c r="DV104" s="57"/>
      <c r="DW104" s="74">
        <f t="shared" ref="DW104:DW115" si="801">(DV104*$E104*$F104*((1-$G104)+$G104*$J104*$H104*DW$10))</f>
        <v>0</v>
      </c>
      <c r="DX104" s="57"/>
      <c r="DY104" s="74">
        <f t="shared" ref="DY104:DY115" si="802">(DX104*$E104*$F104*((1-$G104)+$G104*$J104*$H104*DY$10))</f>
        <v>0</v>
      </c>
      <c r="DZ104" s="57"/>
      <c r="EA104" s="74">
        <f t="shared" ref="EA104" si="803">(DZ104*$E104*$F104*((1-$G104)+$G104*$K104*$H104))</f>
        <v>0</v>
      </c>
      <c r="EB104" s="63"/>
      <c r="EC104" s="74">
        <f t="shared" ref="EC104:EC115" si="804">(EB104*$E104*$F104*((1-$G104)+$G104*$J104*$H104))</f>
        <v>0</v>
      </c>
      <c r="ED104" s="76"/>
      <c r="EE104" s="76"/>
      <c r="EF104" s="76"/>
      <c r="EG104" s="74">
        <f t="shared" ref="EG104:EG115" si="805">(EF104*$E104*$F104*((1-$G104)+$G104*$H104))</f>
        <v>0</v>
      </c>
      <c r="EH104" s="76"/>
      <c r="EI104" s="76"/>
      <c r="EJ104" s="64">
        <f t="shared" si="632"/>
        <v>7</v>
      </c>
      <c r="EK104" s="64">
        <f t="shared" si="633"/>
        <v>53108.439602400009</v>
      </c>
    </row>
    <row r="105" spans="1:141" s="116" customFormat="1" ht="45" customHeight="1" x14ac:dyDescent="0.25">
      <c r="A105" s="49"/>
      <c r="B105" s="85">
        <v>76</v>
      </c>
      <c r="C105" s="50" t="s">
        <v>327</v>
      </c>
      <c r="D105" s="103" t="s">
        <v>328</v>
      </c>
      <c r="E105" s="52">
        <v>16026</v>
      </c>
      <c r="F105" s="187">
        <v>1.45</v>
      </c>
      <c r="G105" s="141">
        <v>0.53469999999999995</v>
      </c>
      <c r="H105" s="55">
        <v>1</v>
      </c>
      <c r="I105" s="114"/>
      <c r="J105" s="104">
        <v>1.4</v>
      </c>
      <c r="K105" s="104">
        <v>1.68</v>
      </c>
      <c r="L105" s="104">
        <v>2.23</v>
      </c>
      <c r="M105" s="107">
        <v>2.57</v>
      </c>
      <c r="N105" s="57">
        <v>150</v>
      </c>
      <c r="O105" s="74">
        <f t="shared" si="757"/>
        <v>4231166.8914000001</v>
      </c>
      <c r="P105" s="108"/>
      <c r="Q105" s="74">
        <f t="shared" si="758"/>
        <v>0</v>
      </c>
      <c r="R105" s="59"/>
      <c r="S105" s="74">
        <f t="shared" si="759"/>
        <v>0</v>
      </c>
      <c r="T105" s="57"/>
      <c r="U105" s="74">
        <f t="shared" si="760"/>
        <v>0</v>
      </c>
      <c r="V105" s="57"/>
      <c r="W105" s="74">
        <f t="shared" si="761"/>
        <v>0</v>
      </c>
      <c r="X105" s="57"/>
      <c r="Y105" s="74">
        <f t="shared" si="762"/>
        <v>0</v>
      </c>
      <c r="Z105" s="59"/>
      <c r="AA105" s="74">
        <f t="shared" si="763"/>
        <v>0</v>
      </c>
      <c r="AB105" s="59"/>
      <c r="AC105" s="74">
        <f t="shared" si="764"/>
        <v>0</v>
      </c>
      <c r="AD105" s="59"/>
      <c r="AE105" s="74">
        <f t="shared" si="765"/>
        <v>0</v>
      </c>
      <c r="AF105" s="74"/>
      <c r="AG105" s="74">
        <f t="shared" si="766"/>
        <v>0</v>
      </c>
      <c r="AH105" s="57"/>
      <c r="AI105" s="74">
        <f t="shared" si="767"/>
        <v>0</v>
      </c>
      <c r="AJ105" s="57"/>
      <c r="AK105" s="74">
        <f t="shared" si="768"/>
        <v>0</v>
      </c>
      <c r="AL105" s="57"/>
      <c r="AM105" s="74">
        <f t="shared" si="769"/>
        <v>0</v>
      </c>
      <c r="AN105" s="57"/>
      <c r="AO105" s="74">
        <f t="shared" si="770"/>
        <v>0</v>
      </c>
      <c r="AP105" s="57"/>
      <c r="AQ105" s="74">
        <f t="shared" si="771"/>
        <v>0</v>
      </c>
      <c r="AR105" s="57"/>
      <c r="AS105" s="74">
        <f t="shared" si="772"/>
        <v>0</v>
      </c>
      <c r="AT105" s="57"/>
      <c r="AU105" s="74">
        <f t="shared" si="773"/>
        <v>0</v>
      </c>
      <c r="AV105" s="57"/>
      <c r="AW105" s="74">
        <f t="shared" si="774"/>
        <v>0</v>
      </c>
      <c r="AX105" s="57"/>
      <c r="AY105" s="74">
        <f t="shared" si="775"/>
        <v>0</v>
      </c>
      <c r="AZ105" s="57"/>
      <c r="BA105" s="74">
        <f t="shared" si="776"/>
        <v>0</v>
      </c>
      <c r="BB105" s="57"/>
      <c r="BC105" s="74">
        <f t="shared" si="777"/>
        <v>0</v>
      </c>
      <c r="BD105" s="57"/>
      <c r="BE105" s="74">
        <f t="shared" si="778"/>
        <v>0</v>
      </c>
      <c r="BF105" s="57"/>
      <c r="BG105" s="74">
        <f t="shared" si="779"/>
        <v>0</v>
      </c>
      <c r="BH105" s="57"/>
      <c r="BI105" s="74">
        <f t="shared" si="780"/>
        <v>0</v>
      </c>
      <c r="BJ105" s="57"/>
      <c r="BK105" s="74">
        <f t="shared" si="781"/>
        <v>0</v>
      </c>
      <c r="BL105" s="57"/>
      <c r="BM105" s="74">
        <f t="shared" si="782"/>
        <v>0</v>
      </c>
      <c r="BN105" s="57"/>
      <c r="BO105" s="74">
        <f t="shared" si="783"/>
        <v>0</v>
      </c>
      <c r="BP105" s="61"/>
      <c r="BQ105" s="74">
        <f t="shared" si="784"/>
        <v>0</v>
      </c>
      <c r="BR105" s="57"/>
      <c r="BS105" s="74"/>
      <c r="BT105" s="59"/>
      <c r="BU105" s="74"/>
      <c r="BV105" s="57"/>
      <c r="BW105" s="74">
        <f t="shared" si="785"/>
        <v>0</v>
      </c>
      <c r="BX105" s="57"/>
      <c r="BY105" s="74">
        <f t="shared" si="786"/>
        <v>0</v>
      </c>
      <c r="BZ105" s="57"/>
      <c r="CA105" s="74"/>
      <c r="CB105" s="57"/>
      <c r="CC105" s="74"/>
      <c r="CD105" s="59"/>
      <c r="CE105" s="74">
        <f t="shared" si="787"/>
        <v>0</v>
      </c>
      <c r="CF105" s="57"/>
      <c r="CG105" s="74">
        <f t="shared" si="788"/>
        <v>0</v>
      </c>
      <c r="CH105" s="59"/>
      <c r="CI105" s="74">
        <f t="shared" si="789"/>
        <v>0</v>
      </c>
      <c r="CJ105" s="59"/>
      <c r="CK105" s="74">
        <f t="shared" si="790"/>
        <v>0</v>
      </c>
      <c r="CL105" s="59"/>
      <c r="CM105" s="74">
        <f t="shared" si="791"/>
        <v>0</v>
      </c>
      <c r="CN105" s="57"/>
      <c r="CO105" s="74">
        <f t="shared" si="792"/>
        <v>0</v>
      </c>
      <c r="CP105" s="57"/>
      <c r="CQ105" s="74">
        <f t="shared" si="793"/>
        <v>0</v>
      </c>
      <c r="CR105" s="59"/>
      <c r="CS105" s="74"/>
      <c r="CT105" s="57"/>
      <c r="CU105" s="74"/>
      <c r="CV105" s="57"/>
      <c r="CW105" s="74">
        <f t="shared" si="794"/>
        <v>0</v>
      </c>
      <c r="CX105" s="57"/>
      <c r="CY105" s="74"/>
      <c r="CZ105" s="57"/>
      <c r="DA105" s="74"/>
      <c r="DB105" s="57"/>
      <c r="DC105" s="74"/>
      <c r="DD105" s="57"/>
      <c r="DE105" s="74">
        <f t="shared" si="795"/>
        <v>0</v>
      </c>
      <c r="DF105" s="57"/>
      <c r="DG105" s="74">
        <f t="shared" si="796"/>
        <v>0</v>
      </c>
      <c r="DH105" s="57"/>
      <c r="DI105" s="74"/>
      <c r="DJ105" s="57"/>
      <c r="DK105" s="74"/>
      <c r="DL105" s="57"/>
      <c r="DM105" s="74"/>
      <c r="DN105" s="57"/>
      <c r="DO105" s="74">
        <f t="shared" si="797"/>
        <v>0</v>
      </c>
      <c r="DP105" s="57"/>
      <c r="DQ105" s="74">
        <f t="shared" si="798"/>
        <v>0</v>
      </c>
      <c r="DR105" s="57"/>
      <c r="DS105" s="74">
        <f t="shared" si="799"/>
        <v>0</v>
      </c>
      <c r="DT105" s="57"/>
      <c r="DU105" s="74">
        <f t="shared" si="800"/>
        <v>0</v>
      </c>
      <c r="DV105" s="57"/>
      <c r="DW105" s="74">
        <f t="shared" si="801"/>
        <v>0</v>
      </c>
      <c r="DX105" s="57"/>
      <c r="DY105" s="74">
        <f t="shared" si="802"/>
        <v>0</v>
      </c>
      <c r="DZ105" s="57"/>
      <c r="EA105" s="74">
        <f>(DZ105*$E105*$F105*((1-$G105)+$G105*$K105*$H105))</f>
        <v>0</v>
      </c>
      <c r="EB105" s="63"/>
      <c r="EC105" s="74">
        <f t="shared" si="804"/>
        <v>0</v>
      </c>
      <c r="ED105" s="76"/>
      <c r="EE105" s="76"/>
      <c r="EF105" s="76"/>
      <c r="EG105" s="74">
        <f t="shared" si="805"/>
        <v>0</v>
      </c>
      <c r="EH105" s="76"/>
      <c r="EI105" s="76"/>
      <c r="EJ105" s="64">
        <f t="shared" si="632"/>
        <v>150</v>
      </c>
      <c r="EK105" s="64">
        <f t="shared" si="633"/>
        <v>4231166.8914000001</v>
      </c>
    </row>
    <row r="106" spans="1:141" s="116" customFormat="1" ht="45" customHeight="1" x14ac:dyDescent="0.25">
      <c r="A106" s="49"/>
      <c r="B106" s="85">
        <v>77</v>
      </c>
      <c r="C106" s="50" t="s">
        <v>329</v>
      </c>
      <c r="D106" s="103" t="s">
        <v>330</v>
      </c>
      <c r="E106" s="52">
        <v>16026</v>
      </c>
      <c r="F106" s="187">
        <v>3.04</v>
      </c>
      <c r="G106" s="141">
        <v>0.53469999999999995</v>
      </c>
      <c r="H106" s="55">
        <v>1</v>
      </c>
      <c r="I106" s="114"/>
      <c r="J106" s="104">
        <v>1.4</v>
      </c>
      <c r="K106" s="104">
        <v>1.68</v>
      </c>
      <c r="L106" s="104">
        <v>2.23</v>
      </c>
      <c r="M106" s="107">
        <v>2.57</v>
      </c>
      <c r="N106" s="57">
        <v>30</v>
      </c>
      <c r="O106" s="74">
        <f t="shared" si="757"/>
        <v>1774172.048256</v>
      </c>
      <c r="P106" s="108"/>
      <c r="Q106" s="74">
        <f t="shared" si="758"/>
        <v>0</v>
      </c>
      <c r="R106" s="59"/>
      <c r="S106" s="74">
        <f t="shared" si="759"/>
        <v>0</v>
      </c>
      <c r="T106" s="57"/>
      <c r="U106" s="74">
        <f t="shared" si="760"/>
        <v>0</v>
      </c>
      <c r="V106" s="57"/>
      <c r="W106" s="74">
        <f t="shared" si="761"/>
        <v>0</v>
      </c>
      <c r="X106" s="57"/>
      <c r="Y106" s="74">
        <f t="shared" si="762"/>
        <v>0</v>
      </c>
      <c r="Z106" s="59"/>
      <c r="AA106" s="74">
        <f t="shared" si="763"/>
        <v>0</v>
      </c>
      <c r="AB106" s="59"/>
      <c r="AC106" s="74">
        <f t="shared" si="764"/>
        <v>0</v>
      </c>
      <c r="AD106" s="59"/>
      <c r="AE106" s="74">
        <f t="shared" si="765"/>
        <v>0</v>
      </c>
      <c r="AF106" s="74"/>
      <c r="AG106" s="74">
        <f t="shared" si="766"/>
        <v>0</v>
      </c>
      <c r="AH106" s="57"/>
      <c r="AI106" s="74">
        <f t="shared" si="767"/>
        <v>0</v>
      </c>
      <c r="AJ106" s="57"/>
      <c r="AK106" s="74">
        <f t="shared" si="768"/>
        <v>0</v>
      </c>
      <c r="AL106" s="57"/>
      <c r="AM106" s="74">
        <f t="shared" si="769"/>
        <v>0</v>
      </c>
      <c r="AN106" s="57"/>
      <c r="AO106" s="74">
        <f t="shared" si="770"/>
        <v>0</v>
      </c>
      <c r="AP106" s="57"/>
      <c r="AQ106" s="74">
        <f t="shared" si="771"/>
        <v>0</v>
      </c>
      <c r="AR106" s="57"/>
      <c r="AS106" s="74">
        <f t="shared" si="772"/>
        <v>0</v>
      </c>
      <c r="AT106" s="57"/>
      <c r="AU106" s="74">
        <f t="shared" si="773"/>
        <v>0</v>
      </c>
      <c r="AV106" s="57"/>
      <c r="AW106" s="74">
        <f t="shared" si="774"/>
        <v>0</v>
      </c>
      <c r="AX106" s="57"/>
      <c r="AY106" s="74">
        <f t="shared" si="775"/>
        <v>0</v>
      </c>
      <c r="AZ106" s="57"/>
      <c r="BA106" s="74">
        <f t="shared" si="776"/>
        <v>0</v>
      </c>
      <c r="BB106" s="57"/>
      <c r="BC106" s="74">
        <f t="shared" si="777"/>
        <v>0</v>
      </c>
      <c r="BD106" s="57"/>
      <c r="BE106" s="74">
        <f t="shared" si="778"/>
        <v>0</v>
      </c>
      <c r="BF106" s="57"/>
      <c r="BG106" s="74">
        <f t="shared" si="779"/>
        <v>0</v>
      </c>
      <c r="BH106" s="57"/>
      <c r="BI106" s="74">
        <f t="shared" si="780"/>
        <v>0</v>
      </c>
      <c r="BJ106" s="57"/>
      <c r="BK106" s="74">
        <f t="shared" si="781"/>
        <v>0</v>
      </c>
      <c r="BL106" s="57"/>
      <c r="BM106" s="74">
        <f t="shared" si="782"/>
        <v>0</v>
      </c>
      <c r="BN106" s="57"/>
      <c r="BO106" s="74">
        <f t="shared" si="783"/>
        <v>0</v>
      </c>
      <c r="BP106" s="61"/>
      <c r="BQ106" s="74">
        <f t="shared" si="784"/>
        <v>0</v>
      </c>
      <c r="BR106" s="57"/>
      <c r="BS106" s="74"/>
      <c r="BT106" s="59"/>
      <c r="BU106" s="74"/>
      <c r="BV106" s="57"/>
      <c r="BW106" s="74">
        <f t="shared" si="785"/>
        <v>0</v>
      </c>
      <c r="BX106" s="57"/>
      <c r="BY106" s="74">
        <f t="shared" si="786"/>
        <v>0</v>
      </c>
      <c r="BZ106" s="57"/>
      <c r="CA106" s="74"/>
      <c r="CB106" s="57"/>
      <c r="CC106" s="74"/>
      <c r="CD106" s="59"/>
      <c r="CE106" s="74">
        <f t="shared" si="787"/>
        <v>0</v>
      </c>
      <c r="CF106" s="57"/>
      <c r="CG106" s="74">
        <f t="shared" si="788"/>
        <v>0</v>
      </c>
      <c r="CH106" s="59"/>
      <c r="CI106" s="74">
        <f t="shared" si="789"/>
        <v>0</v>
      </c>
      <c r="CJ106" s="59"/>
      <c r="CK106" s="74">
        <f t="shared" si="790"/>
        <v>0</v>
      </c>
      <c r="CL106" s="59"/>
      <c r="CM106" s="74">
        <f t="shared" si="791"/>
        <v>0</v>
      </c>
      <c r="CN106" s="57"/>
      <c r="CO106" s="74">
        <f t="shared" si="792"/>
        <v>0</v>
      </c>
      <c r="CP106" s="57"/>
      <c r="CQ106" s="74">
        <f t="shared" si="793"/>
        <v>0</v>
      </c>
      <c r="CR106" s="59"/>
      <c r="CS106" s="74"/>
      <c r="CT106" s="57"/>
      <c r="CU106" s="74"/>
      <c r="CV106" s="57"/>
      <c r="CW106" s="74">
        <f t="shared" si="794"/>
        <v>0</v>
      </c>
      <c r="CX106" s="57"/>
      <c r="CY106" s="74"/>
      <c r="CZ106" s="57"/>
      <c r="DA106" s="74"/>
      <c r="DB106" s="57"/>
      <c r="DC106" s="74"/>
      <c r="DD106" s="57"/>
      <c r="DE106" s="74">
        <f t="shared" si="795"/>
        <v>0</v>
      </c>
      <c r="DF106" s="57"/>
      <c r="DG106" s="74">
        <f t="shared" si="796"/>
        <v>0</v>
      </c>
      <c r="DH106" s="57"/>
      <c r="DI106" s="74"/>
      <c r="DJ106" s="57"/>
      <c r="DK106" s="74"/>
      <c r="DL106" s="57"/>
      <c r="DM106" s="74"/>
      <c r="DN106" s="57"/>
      <c r="DO106" s="74">
        <f t="shared" si="797"/>
        <v>0</v>
      </c>
      <c r="DP106" s="57"/>
      <c r="DQ106" s="74">
        <f t="shared" si="798"/>
        <v>0</v>
      </c>
      <c r="DR106" s="57"/>
      <c r="DS106" s="74">
        <f t="shared" si="799"/>
        <v>0</v>
      </c>
      <c r="DT106" s="57"/>
      <c r="DU106" s="74">
        <f t="shared" si="800"/>
        <v>0</v>
      </c>
      <c r="DV106" s="57"/>
      <c r="DW106" s="74">
        <f t="shared" si="801"/>
        <v>0</v>
      </c>
      <c r="DX106" s="57"/>
      <c r="DY106" s="74">
        <f t="shared" si="802"/>
        <v>0</v>
      </c>
      <c r="DZ106" s="57"/>
      <c r="EA106" s="74">
        <f t="shared" ref="EA106:EA115" si="806">(DZ106*$E106*$F106*((1-$G106)+$G106*$K106*$H106))</f>
        <v>0</v>
      </c>
      <c r="EB106" s="63"/>
      <c r="EC106" s="74">
        <f t="shared" si="804"/>
        <v>0</v>
      </c>
      <c r="ED106" s="76"/>
      <c r="EE106" s="76"/>
      <c r="EF106" s="76"/>
      <c r="EG106" s="74">
        <f t="shared" si="805"/>
        <v>0</v>
      </c>
      <c r="EH106" s="76"/>
      <c r="EI106" s="76"/>
      <c r="EJ106" s="64">
        <f t="shared" si="632"/>
        <v>30</v>
      </c>
      <c r="EK106" s="64">
        <f t="shared" si="633"/>
        <v>1774172.048256</v>
      </c>
    </row>
    <row r="107" spans="1:141" s="116" customFormat="1" ht="45" customHeight="1" x14ac:dyDescent="0.25">
      <c r="A107" s="49"/>
      <c r="B107" s="85">
        <v>78</v>
      </c>
      <c r="C107" s="50" t="s">
        <v>331</v>
      </c>
      <c r="D107" s="103" t="s">
        <v>332</v>
      </c>
      <c r="E107" s="52">
        <v>16026</v>
      </c>
      <c r="F107" s="187">
        <v>5.63</v>
      </c>
      <c r="G107" s="141">
        <v>0.53469999999999995</v>
      </c>
      <c r="H107" s="55">
        <v>1</v>
      </c>
      <c r="I107" s="114"/>
      <c r="J107" s="104">
        <v>1.4</v>
      </c>
      <c r="K107" s="104">
        <v>1.68</v>
      </c>
      <c r="L107" s="104">
        <v>2.23</v>
      </c>
      <c r="M107" s="107">
        <v>2.57</v>
      </c>
      <c r="N107" s="57">
        <v>2</v>
      </c>
      <c r="O107" s="74">
        <f t="shared" si="757"/>
        <v>219047.99630880004</v>
      </c>
      <c r="P107" s="108"/>
      <c r="Q107" s="74">
        <f t="shared" si="758"/>
        <v>0</v>
      </c>
      <c r="R107" s="59"/>
      <c r="S107" s="74">
        <f t="shared" si="759"/>
        <v>0</v>
      </c>
      <c r="T107" s="57"/>
      <c r="U107" s="74">
        <f t="shared" si="760"/>
        <v>0</v>
      </c>
      <c r="V107" s="57"/>
      <c r="W107" s="74">
        <f t="shared" si="761"/>
        <v>0</v>
      </c>
      <c r="X107" s="57"/>
      <c r="Y107" s="74">
        <f t="shared" si="762"/>
        <v>0</v>
      </c>
      <c r="Z107" s="59"/>
      <c r="AA107" s="74">
        <f t="shared" si="763"/>
        <v>0</v>
      </c>
      <c r="AB107" s="59"/>
      <c r="AC107" s="74">
        <f t="shared" si="764"/>
        <v>0</v>
      </c>
      <c r="AD107" s="59"/>
      <c r="AE107" s="74">
        <f t="shared" si="765"/>
        <v>0</v>
      </c>
      <c r="AF107" s="74"/>
      <c r="AG107" s="74">
        <f t="shared" si="766"/>
        <v>0</v>
      </c>
      <c r="AH107" s="57"/>
      <c r="AI107" s="74">
        <f t="shared" si="767"/>
        <v>0</v>
      </c>
      <c r="AJ107" s="57"/>
      <c r="AK107" s="74">
        <f t="shared" si="768"/>
        <v>0</v>
      </c>
      <c r="AL107" s="57"/>
      <c r="AM107" s="74">
        <f t="shared" si="769"/>
        <v>0</v>
      </c>
      <c r="AN107" s="57"/>
      <c r="AO107" s="74">
        <f t="shared" si="770"/>
        <v>0</v>
      </c>
      <c r="AP107" s="57"/>
      <c r="AQ107" s="74">
        <f t="shared" si="771"/>
        <v>0</v>
      </c>
      <c r="AR107" s="57"/>
      <c r="AS107" s="74">
        <f t="shared" si="772"/>
        <v>0</v>
      </c>
      <c r="AT107" s="57"/>
      <c r="AU107" s="74">
        <f t="shared" si="773"/>
        <v>0</v>
      </c>
      <c r="AV107" s="57"/>
      <c r="AW107" s="74">
        <f t="shared" si="774"/>
        <v>0</v>
      </c>
      <c r="AX107" s="57"/>
      <c r="AY107" s="74">
        <f t="shared" si="775"/>
        <v>0</v>
      </c>
      <c r="AZ107" s="57"/>
      <c r="BA107" s="74">
        <f t="shared" si="776"/>
        <v>0</v>
      </c>
      <c r="BB107" s="57"/>
      <c r="BC107" s="74">
        <f t="shared" si="777"/>
        <v>0</v>
      </c>
      <c r="BD107" s="57"/>
      <c r="BE107" s="74">
        <f t="shared" si="778"/>
        <v>0</v>
      </c>
      <c r="BF107" s="57"/>
      <c r="BG107" s="74">
        <f t="shared" si="779"/>
        <v>0</v>
      </c>
      <c r="BH107" s="57"/>
      <c r="BI107" s="74">
        <f t="shared" si="780"/>
        <v>0</v>
      </c>
      <c r="BJ107" s="57"/>
      <c r="BK107" s="74">
        <f t="shared" si="781"/>
        <v>0</v>
      </c>
      <c r="BL107" s="57"/>
      <c r="BM107" s="74">
        <f t="shared" si="782"/>
        <v>0</v>
      </c>
      <c r="BN107" s="57"/>
      <c r="BO107" s="74">
        <f t="shared" si="783"/>
        <v>0</v>
      </c>
      <c r="BP107" s="61"/>
      <c r="BQ107" s="74">
        <f t="shared" si="784"/>
        <v>0</v>
      </c>
      <c r="BR107" s="57"/>
      <c r="BS107" s="74"/>
      <c r="BT107" s="59"/>
      <c r="BU107" s="74"/>
      <c r="BV107" s="57"/>
      <c r="BW107" s="74">
        <f t="shared" si="785"/>
        <v>0</v>
      </c>
      <c r="BX107" s="57"/>
      <c r="BY107" s="74">
        <f t="shared" si="786"/>
        <v>0</v>
      </c>
      <c r="BZ107" s="57"/>
      <c r="CA107" s="74"/>
      <c r="CB107" s="57"/>
      <c r="CC107" s="74"/>
      <c r="CD107" s="59"/>
      <c r="CE107" s="74">
        <f t="shared" si="787"/>
        <v>0</v>
      </c>
      <c r="CF107" s="57"/>
      <c r="CG107" s="74">
        <f t="shared" si="788"/>
        <v>0</v>
      </c>
      <c r="CH107" s="59"/>
      <c r="CI107" s="74">
        <f t="shared" si="789"/>
        <v>0</v>
      </c>
      <c r="CJ107" s="59"/>
      <c r="CK107" s="74">
        <f t="shared" si="790"/>
        <v>0</v>
      </c>
      <c r="CL107" s="59"/>
      <c r="CM107" s="74">
        <f t="shared" si="791"/>
        <v>0</v>
      </c>
      <c r="CN107" s="57"/>
      <c r="CO107" s="74">
        <f t="shared" si="792"/>
        <v>0</v>
      </c>
      <c r="CP107" s="57"/>
      <c r="CQ107" s="74">
        <f t="shared" si="793"/>
        <v>0</v>
      </c>
      <c r="CR107" s="59"/>
      <c r="CS107" s="74"/>
      <c r="CT107" s="57"/>
      <c r="CU107" s="74"/>
      <c r="CV107" s="57"/>
      <c r="CW107" s="74">
        <f t="shared" si="794"/>
        <v>0</v>
      </c>
      <c r="CX107" s="57"/>
      <c r="CY107" s="74"/>
      <c r="CZ107" s="57"/>
      <c r="DA107" s="74"/>
      <c r="DB107" s="57"/>
      <c r="DC107" s="74"/>
      <c r="DD107" s="57"/>
      <c r="DE107" s="74">
        <f t="shared" si="795"/>
        <v>0</v>
      </c>
      <c r="DF107" s="57"/>
      <c r="DG107" s="74">
        <f t="shared" si="796"/>
        <v>0</v>
      </c>
      <c r="DH107" s="57"/>
      <c r="DI107" s="74"/>
      <c r="DJ107" s="57"/>
      <c r="DK107" s="74"/>
      <c r="DL107" s="57"/>
      <c r="DM107" s="74"/>
      <c r="DN107" s="57"/>
      <c r="DO107" s="74">
        <f t="shared" si="797"/>
        <v>0</v>
      </c>
      <c r="DP107" s="57"/>
      <c r="DQ107" s="74">
        <f t="shared" si="798"/>
        <v>0</v>
      </c>
      <c r="DR107" s="57"/>
      <c r="DS107" s="74">
        <f t="shared" si="799"/>
        <v>0</v>
      </c>
      <c r="DT107" s="57"/>
      <c r="DU107" s="74">
        <f t="shared" si="800"/>
        <v>0</v>
      </c>
      <c r="DV107" s="57"/>
      <c r="DW107" s="74">
        <f t="shared" si="801"/>
        <v>0</v>
      </c>
      <c r="DX107" s="57"/>
      <c r="DY107" s="74">
        <f t="shared" si="802"/>
        <v>0</v>
      </c>
      <c r="DZ107" s="57"/>
      <c r="EA107" s="74">
        <f t="shared" si="806"/>
        <v>0</v>
      </c>
      <c r="EB107" s="63"/>
      <c r="EC107" s="74">
        <f t="shared" si="804"/>
        <v>0</v>
      </c>
      <c r="ED107" s="76"/>
      <c r="EE107" s="76"/>
      <c r="EF107" s="76"/>
      <c r="EG107" s="74">
        <f t="shared" si="805"/>
        <v>0</v>
      </c>
      <c r="EH107" s="76"/>
      <c r="EI107" s="76"/>
      <c r="EJ107" s="64">
        <f t="shared" si="632"/>
        <v>2</v>
      </c>
      <c r="EK107" s="64">
        <f t="shared" si="633"/>
        <v>219047.99630880004</v>
      </c>
    </row>
    <row r="108" spans="1:141" s="116" customFormat="1" ht="60" customHeight="1" x14ac:dyDescent="0.25">
      <c r="A108" s="49"/>
      <c r="B108" s="85">
        <v>79</v>
      </c>
      <c r="C108" s="50" t="s">
        <v>333</v>
      </c>
      <c r="D108" s="103" t="s">
        <v>334</v>
      </c>
      <c r="E108" s="52">
        <v>16026</v>
      </c>
      <c r="F108" s="187">
        <v>2.78</v>
      </c>
      <c r="G108" s="141">
        <v>8.4599999999999995E-2</v>
      </c>
      <c r="H108" s="55">
        <v>1</v>
      </c>
      <c r="I108" s="114"/>
      <c r="J108" s="104">
        <v>1.4</v>
      </c>
      <c r="K108" s="104">
        <v>1.68</v>
      </c>
      <c r="L108" s="104">
        <v>2.23</v>
      </c>
      <c r="M108" s="107">
        <v>2.57</v>
      </c>
      <c r="N108" s="57">
        <v>15</v>
      </c>
      <c r="O108" s="74">
        <f t="shared" si="757"/>
        <v>690898.93732799997</v>
      </c>
      <c r="P108" s="108"/>
      <c r="Q108" s="74">
        <f t="shared" si="758"/>
        <v>0</v>
      </c>
      <c r="R108" s="59"/>
      <c r="S108" s="74">
        <f t="shared" si="759"/>
        <v>0</v>
      </c>
      <c r="T108" s="57"/>
      <c r="U108" s="74">
        <f t="shared" si="760"/>
        <v>0</v>
      </c>
      <c r="V108" s="57"/>
      <c r="W108" s="74">
        <f t="shared" si="761"/>
        <v>0</v>
      </c>
      <c r="X108" s="57"/>
      <c r="Y108" s="74">
        <f t="shared" si="762"/>
        <v>0</v>
      </c>
      <c r="Z108" s="59"/>
      <c r="AA108" s="74">
        <f t="shared" si="763"/>
        <v>0</v>
      </c>
      <c r="AB108" s="59"/>
      <c r="AC108" s="74">
        <f t="shared" si="764"/>
        <v>0</v>
      </c>
      <c r="AD108" s="59"/>
      <c r="AE108" s="74">
        <f t="shared" si="765"/>
        <v>0</v>
      </c>
      <c r="AF108" s="74"/>
      <c r="AG108" s="74">
        <f t="shared" si="766"/>
        <v>0</v>
      </c>
      <c r="AH108" s="57"/>
      <c r="AI108" s="74">
        <f t="shared" si="767"/>
        <v>0</v>
      </c>
      <c r="AJ108" s="57"/>
      <c r="AK108" s="74">
        <f t="shared" si="768"/>
        <v>0</v>
      </c>
      <c r="AL108" s="57"/>
      <c r="AM108" s="74">
        <f t="shared" si="769"/>
        <v>0</v>
      </c>
      <c r="AN108" s="57"/>
      <c r="AO108" s="74">
        <f t="shared" si="770"/>
        <v>0</v>
      </c>
      <c r="AP108" s="57"/>
      <c r="AQ108" s="74">
        <f t="shared" si="771"/>
        <v>0</v>
      </c>
      <c r="AR108" s="57"/>
      <c r="AS108" s="74">
        <f t="shared" si="772"/>
        <v>0</v>
      </c>
      <c r="AT108" s="57"/>
      <c r="AU108" s="74">
        <f t="shared" si="773"/>
        <v>0</v>
      </c>
      <c r="AV108" s="57"/>
      <c r="AW108" s="74">
        <f t="shared" si="774"/>
        <v>0</v>
      </c>
      <c r="AX108" s="57"/>
      <c r="AY108" s="74">
        <f t="shared" si="775"/>
        <v>0</v>
      </c>
      <c r="AZ108" s="57"/>
      <c r="BA108" s="74">
        <f t="shared" si="776"/>
        <v>0</v>
      </c>
      <c r="BB108" s="57"/>
      <c r="BC108" s="74">
        <f t="shared" si="777"/>
        <v>0</v>
      </c>
      <c r="BD108" s="57"/>
      <c r="BE108" s="74">
        <f t="shared" si="778"/>
        <v>0</v>
      </c>
      <c r="BF108" s="57"/>
      <c r="BG108" s="74">
        <f t="shared" si="779"/>
        <v>0</v>
      </c>
      <c r="BH108" s="57"/>
      <c r="BI108" s="74">
        <f t="shared" si="780"/>
        <v>0</v>
      </c>
      <c r="BJ108" s="57"/>
      <c r="BK108" s="74">
        <f t="shared" si="781"/>
        <v>0</v>
      </c>
      <c r="BL108" s="57"/>
      <c r="BM108" s="74">
        <f t="shared" si="782"/>
        <v>0</v>
      </c>
      <c r="BN108" s="57"/>
      <c r="BO108" s="74">
        <f t="shared" si="783"/>
        <v>0</v>
      </c>
      <c r="BP108" s="61"/>
      <c r="BQ108" s="74">
        <f t="shared" si="784"/>
        <v>0</v>
      </c>
      <c r="BR108" s="57"/>
      <c r="BS108" s="74"/>
      <c r="BT108" s="59"/>
      <c r="BU108" s="74"/>
      <c r="BV108" s="57"/>
      <c r="BW108" s="74">
        <f t="shared" si="785"/>
        <v>0</v>
      </c>
      <c r="BX108" s="57"/>
      <c r="BY108" s="74">
        <f t="shared" si="786"/>
        <v>0</v>
      </c>
      <c r="BZ108" s="57"/>
      <c r="CA108" s="74"/>
      <c r="CB108" s="57"/>
      <c r="CC108" s="74"/>
      <c r="CD108" s="59"/>
      <c r="CE108" s="74">
        <f t="shared" si="787"/>
        <v>0</v>
      </c>
      <c r="CF108" s="57"/>
      <c r="CG108" s="74">
        <f t="shared" si="788"/>
        <v>0</v>
      </c>
      <c r="CH108" s="59"/>
      <c r="CI108" s="74">
        <f t="shared" si="789"/>
        <v>0</v>
      </c>
      <c r="CJ108" s="59"/>
      <c r="CK108" s="74">
        <f t="shared" si="790"/>
        <v>0</v>
      </c>
      <c r="CL108" s="59"/>
      <c r="CM108" s="74">
        <f t="shared" si="791"/>
        <v>0</v>
      </c>
      <c r="CN108" s="57"/>
      <c r="CO108" s="74">
        <f t="shared" si="792"/>
        <v>0</v>
      </c>
      <c r="CP108" s="57"/>
      <c r="CQ108" s="74">
        <f t="shared" si="793"/>
        <v>0</v>
      </c>
      <c r="CR108" s="59"/>
      <c r="CS108" s="74"/>
      <c r="CT108" s="57"/>
      <c r="CU108" s="74"/>
      <c r="CV108" s="57"/>
      <c r="CW108" s="74">
        <f t="shared" si="794"/>
        <v>0</v>
      </c>
      <c r="CX108" s="57"/>
      <c r="CY108" s="74"/>
      <c r="CZ108" s="57"/>
      <c r="DA108" s="74"/>
      <c r="DB108" s="57"/>
      <c r="DC108" s="74"/>
      <c r="DD108" s="57"/>
      <c r="DE108" s="74">
        <f t="shared" si="795"/>
        <v>0</v>
      </c>
      <c r="DF108" s="57"/>
      <c r="DG108" s="74">
        <f t="shared" si="796"/>
        <v>0</v>
      </c>
      <c r="DH108" s="57"/>
      <c r="DI108" s="74"/>
      <c r="DJ108" s="57"/>
      <c r="DK108" s="74"/>
      <c r="DL108" s="57"/>
      <c r="DM108" s="74"/>
      <c r="DN108" s="57"/>
      <c r="DO108" s="74">
        <f t="shared" si="797"/>
        <v>0</v>
      </c>
      <c r="DP108" s="57"/>
      <c r="DQ108" s="74">
        <f t="shared" si="798"/>
        <v>0</v>
      </c>
      <c r="DR108" s="57"/>
      <c r="DS108" s="74">
        <f t="shared" si="799"/>
        <v>0</v>
      </c>
      <c r="DT108" s="57"/>
      <c r="DU108" s="74">
        <f t="shared" si="800"/>
        <v>0</v>
      </c>
      <c r="DV108" s="57"/>
      <c r="DW108" s="74">
        <f t="shared" si="801"/>
        <v>0</v>
      </c>
      <c r="DX108" s="57"/>
      <c r="DY108" s="74">
        <f t="shared" si="802"/>
        <v>0</v>
      </c>
      <c r="DZ108" s="57"/>
      <c r="EA108" s="74">
        <f t="shared" si="806"/>
        <v>0</v>
      </c>
      <c r="EB108" s="63"/>
      <c r="EC108" s="74">
        <f t="shared" si="804"/>
        <v>0</v>
      </c>
      <c r="ED108" s="76"/>
      <c r="EE108" s="76"/>
      <c r="EF108" s="76"/>
      <c r="EG108" s="74">
        <f t="shared" si="805"/>
        <v>0</v>
      </c>
      <c r="EH108" s="76"/>
      <c r="EI108" s="76"/>
      <c r="EJ108" s="64">
        <f t="shared" si="632"/>
        <v>15</v>
      </c>
      <c r="EK108" s="64">
        <f t="shared" si="633"/>
        <v>690898.93732799997</v>
      </c>
    </row>
    <row r="109" spans="1:141" s="116" customFormat="1" ht="60" customHeight="1" x14ac:dyDescent="0.25">
      <c r="A109" s="49"/>
      <c r="B109" s="85">
        <v>80</v>
      </c>
      <c r="C109" s="50" t="s">
        <v>335</v>
      </c>
      <c r="D109" s="103" t="s">
        <v>336</v>
      </c>
      <c r="E109" s="52">
        <v>16026</v>
      </c>
      <c r="F109" s="187">
        <v>3.82</v>
      </c>
      <c r="G109" s="141">
        <v>0.20749999999999999</v>
      </c>
      <c r="H109" s="55">
        <v>1</v>
      </c>
      <c r="I109" s="114"/>
      <c r="J109" s="104">
        <v>1.4</v>
      </c>
      <c r="K109" s="104">
        <v>1.68</v>
      </c>
      <c r="L109" s="104">
        <v>2.23</v>
      </c>
      <c r="M109" s="107">
        <v>2.57</v>
      </c>
      <c r="N109" s="57">
        <v>70</v>
      </c>
      <c r="O109" s="74">
        <f t="shared" si="757"/>
        <v>4641036.6491999989</v>
      </c>
      <c r="P109" s="108"/>
      <c r="Q109" s="74">
        <f t="shared" si="758"/>
        <v>0</v>
      </c>
      <c r="R109" s="59"/>
      <c r="S109" s="74">
        <f t="shared" si="759"/>
        <v>0</v>
      </c>
      <c r="T109" s="57"/>
      <c r="U109" s="74">
        <f t="shared" si="760"/>
        <v>0</v>
      </c>
      <c r="V109" s="57"/>
      <c r="W109" s="74">
        <f t="shared" si="761"/>
        <v>0</v>
      </c>
      <c r="X109" s="57"/>
      <c r="Y109" s="74">
        <f t="shared" si="762"/>
        <v>0</v>
      </c>
      <c r="Z109" s="59"/>
      <c r="AA109" s="74">
        <f t="shared" si="763"/>
        <v>0</v>
      </c>
      <c r="AB109" s="59"/>
      <c r="AC109" s="74">
        <f t="shared" si="764"/>
        <v>0</v>
      </c>
      <c r="AD109" s="59"/>
      <c r="AE109" s="74">
        <f t="shared" si="765"/>
        <v>0</v>
      </c>
      <c r="AF109" s="74"/>
      <c r="AG109" s="74">
        <f t="shared" si="766"/>
        <v>0</v>
      </c>
      <c r="AH109" s="57"/>
      <c r="AI109" s="74">
        <f t="shared" si="767"/>
        <v>0</v>
      </c>
      <c r="AJ109" s="57"/>
      <c r="AK109" s="74">
        <f t="shared" si="768"/>
        <v>0</v>
      </c>
      <c r="AL109" s="57"/>
      <c r="AM109" s="74">
        <f t="shared" si="769"/>
        <v>0</v>
      </c>
      <c r="AN109" s="57"/>
      <c r="AO109" s="74">
        <f t="shared" si="770"/>
        <v>0</v>
      </c>
      <c r="AP109" s="57"/>
      <c r="AQ109" s="74">
        <f t="shared" si="771"/>
        <v>0</v>
      </c>
      <c r="AR109" s="57"/>
      <c r="AS109" s="74">
        <f t="shared" si="772"/>
        <v>0</v>
      </c>
      <c r="AT109" s="57"/>
      <c r="AU109" s="74">
        <f t="shared" si="773"/>
        <v>0</v>
      </c>
      <c r="AV109" s="57"/>
      <c r="AW109" s="74">
        <f t="shared" si="774"/>
        <v>0</v>
      </c>
      <c r="AX109" s="57"/>
      <c r="AY109" s="74">
        <f t="shared" si="775"/>
        <v>0</v>
      </c>
      <c r="AZ109" s="57"/>
      <c r="BA109" s="74">
        <f t="shared" si="776"/>
        <v>0</v>
      </c>
      <c r="BB109" s="57"/>
      <c r="BC109" s="74">
        <f t="shared" si="777"/>
        <v>0</v>
      </c>
      <c r="BD109" s="57"/>
      <c r="BE109" s="74">
        <f t="shared" si="778"/>
        <v>0</v>
      </c>
      <c r="BF109" s="57"/>
      <c r="BG109" s="74">
        <f t="shared" si="779"/>
        <v>0</v>
      </c>
      <c r="BH109" s="57"/>
      <c r="BI109" s="74">
        <f t="shared" si="780"/>
        <v>0</v>
      </c>
      <c r="BJ109" s="57"/>
      <c r="BK109" s="74">
        <f t="shared" si="781"/>
        <v>0</v>
      </c>
      <c r="BL109" s="57"/>
      <c r="BM109" s="74">
        <f t="shared" si="782"/>
        <v>0</v>
      </c>
      <c r="BN109" s="57"/>
      <c r="BO109" s="74">
        <f t="shared" si="783"/>
        <v>0</v>
      </c>
      <c r="BP109" s="61"/>
      <c r="BQ109" s="74">
        <f t="shared" si="784"/>
        <v>0</v>
      </c>
      <c r="BR109" s="57"/>
      <c r="BS109" s="74"/>
      <c r="BT109" s="59"/>
      <c r="BU109" s="74"/>
      <c r="BV109" s="57"/>
      <c r="BW109" s="74">
        <f t="shared" si="785"/>
        <v>0</v>
      </c>
      <c r="BX109" s="57"/>
      <c r="BY109" s="74">
        <f t="shared" si="786"/>
        <v>0</v>
      </c>
      <c r="BZ109" s="57"/>
      <c r="CA109" s="74"/>
      <c r="CB109" s="57"/>
      <c r="CC109" s="74"/>
      <c r="CD109" s="59"/>
      <c r="CE109" s="74">
        <f t="shared" si="787"/>
        <v>0</v>
      </c>
      <c r="CF109" s="57"/>
      <c r="CG109" s="74">
        <f t="shared" si="788"/>
        <v>0</v>
      </c>
      <c r="CH109" s="59"/>
      <c r="CI109" s="74">
        <f t="shared" si="789"/>
        <v>0</v>
      </c>
      <c r="CJ109" s="59"/>
      <c r="CK109" s="74">
        <f t="shared" si="790"/>
        <v>0</v>
      </c>
      <c r="CL109" s="59"/>
      <c r="CM109" s="74">
        <f t="shared" si="791"/>
        <v>0</v>
      </c>
      <c r="CN109" s="57"/>
      <c r="CO109" s="74">
        <f t="shared" si="792"/>
        <v>0</v>
      </c>
      <c r="CP109" s="57"/>
      <c r="CQ109" s="74">
        <f t="shared" si="793"/>
        <v>0</v>
      </c>
      <c r="CR109" s="59"/>
      <c r="CS109" s="74"/>
      <c r="CT109" s="57"/>
      <c r="CU109" s="74"/>
      <c r="CV109" s="57"/>
      <c r="CW109" s="74">
        <f t="shared" si="794"/>
        <v>0</v>
      </c>
      <c r="CX109" s="57"/>
      <c r="CY109" s="74"/>
      <c r="CZ109" s="57"/>
      <c r="DA109" s="74"/>
      <c r="DB109" s="57"/>
      <c r="DC109" s="74"/>
      <c r="DD109" s="57"/>
      <c r="DE109" s="74">
        <f t="shared" si="795"/>
        <v>0</v>
      </c>
      <c r="DF109" s="57"/>
      <c r="DG109" s="74">
        <f t="shared" si="796"/>
        <v>0</v>
      </c>
      <c r="DH109" s="57"/>
      <c r="DI109" s="74"/>
      <c r="DJ109" s="57"/>
      <c r="DK109" s="74"/>
      <c r="DL109" s="57"/>
      <c r="DM109" s="74"/>
      <c r="DN109" s="57"/>
      <c r="DO109" s="74">
        <f t="shared" si="797"/>
        <v>0</v>
      </c>
      <c r="DP109" s="57"/>
      <c r="DQ109" s="74">
        <f t="shared" si="798"/>
        <v>0</v>
      </c>
      <c r="DR109" s="57"/>
      <c r="DS109" s="74">
        <f t="shared" si="799"/>
        <v>0</v>
      </c>
      <c r="DT109" s="57"/>
      <c r="DU109" s="74">
        <f t="shared" si="800"/>
        <v>0</v>
      </c>
      <c r="DV109" s="57"/>
      <c r="DW109" s="74">
        <f t="shared" si="801"/>
        <v>0</v>
      </c>
      <c r="DX109" s="57"/>
      <c r="DY109" s="74">
        <f t="shared" si="802"/>
        <v>0</v>
      </c>
      <c r="DZ109" s="57"/>
      <c r="EA109" s="74">
        <f t="shared" si="806"/>
        <v>0</v>
      </c>
      <c r="EB109" s="63"/>
      <c r="EC109" s="74">
        <f t="shared" si="804"/>
        <v>0</v>
      </c>
      <c r="ED109" s="76"/>
      <c r="EE109" s="76"/>
      <c r="EF109" s="76"/>
      <c r="EG109" s="74">
        <f t="shared" si="805"/>
        <v>0</v>
      </c>
      <c r="EH109" s="76"/>
      <c r="EI109" s="76"/>
      <c r="EJ109" s="64">
        <f t="shared" si="632"/>
        <v>70</v>
      </c>
      <c r="EK109" s="64">
        <f t="shared" si="633"/>
        <v>4641036.6491999989</v>
      </c>
    </row>
    <row r="110" spans="1:141" s="116" customFormat="1" ht="60" customHeight="1" x14ac:dyDescent="0.25">
      <c r="A110" s="49"/>
      <c r="B110" s="85">
        <v>81</v>
      </c>
      <c r="C110" s="50" t="s">
        <v>337</v>
      </c>
      <c r="D110" s="103" t="s">
        <v>338</v>
      </c>
      <c r="E110" s="52">
        <v>16026</v>
      </c>
      <c r="F110" s="187">
        <v>5.49</v>
      </c>
      <c r="G110" s="141">
        <v>0.307</v>
      </c>
      <c r="H110" s="55">
        <v>1</v>
      </c>
      <c r="I110" s="114"/>
      <c r="J110" s="104">
        <v>1.4</v>
      </c>
      <c r="K110" s="104">
        <v>1.68</v>
      </c>
      <c r="L110" s="104">
        <v>2.23</v>
      </c>
      <c r="M110" s="107">
        <v>2.57</v>
      </c>
      <c r="N110" s="57">
        <v>100</v>
      </c>
      <c r="O110" s="74">
        <f t="shared" si="757"/>
        <v>9878702.0471999999</v>
      </c>
      <c r="P110" s="108"/>
      <c r="Q110" s="74">
        <f t="shared" si="758"/>
        <v>0</v>
      </c>
      <c r="R110" s="59"/>
      <c r="S110" s="74">
        <f t="shared" si="759"/>
        <v>0</v>
      </c>
      <c r="T110" s="57"/>
      <c r="U110" s="74">
        <f t="shared" si="760"/>
        <v>0</v>
      </c>
      <c r="V110" s="57"/>
      <c r="W110" s="74">
        <f t="shared" si="761"/>
        <v>0</v>
      </c>
      <c r="X110" s="57"/>
      <c r="Y110" s="74">
        <f t="shared" si="762"/>
        <v>0</v>
      </c>
      <c r="Z110" s="59"/>
      <c r="AA110" s="74">
        <f t="shared" si="763"/>
        <v>0</v>
      </c>
      <c r="AB110" s="59"/>
      <c r="AC110" s="74">
        <f t="shared" si="764"/>
        <v>0</v>
      </c>
      <c r="AD110" s="59"/>
      <c r="AE110" s="74">
        <f t="shared" si="765"/>
        <v>0</v>
      </c>
      <c r="AF110" s="74"/>
      <c r="AG110" s="74">
        <f t="shared" si="766"/>
        <v>0</v>
      </c>
      <c r="AH110" s="57"/>
      <c r="AI110" s="74">
        <f t="shared" si="767"/>
        <v>0</v>
      </c>
      <c r="AJ110" s="57"/>
      <c r="AK110" s="74">
        <f t="shared" si="768"/>
        <v>0</v>
      </c>
      <c r="AL110" s="57"/>
      <c r="AM110" s="74">
        <f t="shared" si="769"/>
        <v>0</v>
      </c>
      <c r="AN110" s="57"/>
      <c r="AO110" s="74">
        <f t="shared" si="770"/>
        <v>0</v>
      </c>
      <c r="AP110" s="57"/>
      <c r="AQ110" s="74">
        <f t="shared" si="771"/>
        <v>0</v>
      </c>
      <c r="AR110" s="57"/>
      <c r="AS110" s="74">
        <f t="shared" si="772"/>
        <v>0</v>
      </c>
      <c r="AT110" s="57"/>
      <c r="AU110" s="74">
        <f t="shared" si="773"/>
        <v>0</v>
      </c>
      <c r="AV110" s="57"/>
      <c r="AW110" s="74">
        <f t="shared" si="774"/>
        <v>0</v>
      </c>
      <c r="AX110" s="57"/>
      <c r="AY110" s="74">
        <f t="shared" si="775"/>
        <v>0</v>
      </c>
      <c r="AZ110" s="57"/>
      <c r="BA110" s="74">
        <f t="shared" si="776"/>
        <v>0</v>
      </c>
      <c r="BB110" s="57"/>
      <c r="BC110" s="74">
        <f t="shared" si="777"/>
        <v>0</v>
      </c>
      <c r="BD110" s="57"/>
      <c r="BE110" s="74">
        <f t="shared" si="778"/>
        <v>0</v>
      </c>
      <c r="BF110" s="57"/>
      <c r="BG110" s="74">
        <f t="shared" si="779"/>
        <v>0</v>
      </c>
      <c r="BH110" s="57"/>
      <c r="BI110" s="74">
        <f t="shared" si="780"/>
        <v>0</v>
      </c>
      <c r="BJ110" s="57"/>
      <c r="BK110" s="74">
        <f t="shared" si="781"/>
        <v>0</v>
      </c>
      <c r="BL110" s="57"/>
      <c r="BM110" s="74">
        <f t="shared" si="782"/>
        <v>0</v>
      </c>
      <c r="BN110" s="57"/>
      <c r="BO110" s="74">
        <f t="shared" si="783"/>
        <v>0</v>
      </c>
      <c r="BP110" s="61"/>
      <c r="BQ110" s="74">
        <f t="shared" si="784"/>
        <v>0</v>
      </c>
      <c r="BR110" s="57"/>
      <c r="BS110" s="74"/>
      <c r="BT110" s="59"/>
      <c r="BU110" s="74"/>
      <c r="BV110" s="57"/>
      <c r="BW110" s="74">
        <f t="shared" si="785"/>
        <v>0</v>
      </c>
      <c r="BX110" s="57"/>
      <c r="BY110" s="74">
        <f t="shared" si="786"/>
        <v>0</v>
      </c>
      <c r="BZ110" s="57"/>
      <c r="CA110" s="74"/>
      <c r="CB110" s="57"/>
      <c r="CC110" s="74"/>
      <c r="CD110" s="59"/>
      <c r="CE110" s="74">
        <f t="shared" si="787"/>
        <v>0</v>
      </c>
      <c r="CF110" s="57"/>
      <c r="CG110" s="74">
        <f t="shared" si="788"/>
        <v>0</v>
      </c>
      <c r="CH110" s="59"/>
      <c r="CI110" s="74">
        <f t="shared" si="789"/>
        <v>0</v>
      </c>
      <c r="CJ110" s="59"/>
      <c r="CK110" s="74">
        <f t="shared" si="790"/>
        <v>0</v>
      </c>
      <c r="CL110" s="59"/>
      <c r="CM110" s="74">
        <f t="shared" si="791"/>
        <v>0</v>
      </c>
      <c r="CN110" s="57"/>
      <c r="CO110" s="74">
        <f t="shared" si="792"/>
        <v>0</v>
      </c>
      <c r="CP110" s="57"/>
      <c r="CQ110" s="74">
        <f t="shared" si="793"/>
        <v>0</v>
      </c>
      <c r="CR110" s="59"/>
      <c r="CS110" s="74"/>
      <c r="CT110" s="57"/>
      <c r="CU110" s="74"/>
      <c r="CV110" s="57"/>
      <c r="CW110" s="74">
        <f t="shared" si="794"/>
        <v>0</v>
      </c>
      <c r="CX110" s="57"/>
      <c r="CY110" s="74"/>
      <c r="CZ110" s="57"/>
      <c r="DA110" s="74"/>
      <c r="DB110" s="57"/>
      <c r="DC110" s="74"/>
      <c r="DD110" s="57"/>
      <c r="DE110" s="74">
        <f t="shared" si="795"/>
        <v>0</v>
      </c>
      <c r="DF110" s="57"/>
      <c r="DG110" s="74">
        <f t="shared" si="796"/>
        <v>0</v>
      </c>
      <c r="DH110" s="57"/>
      <c r="DI110" s="74"/>
      <c r="DJ110" s="57"/>
      <c r="DK110" s="74"/>
      <c r="DL110" s="57"/>
      <c r="DM110" s="74"/>
      <c r="DN110" s="57"/>
      <c r="DO110" s="74">
        <f t="shared" si="797"/>
        <v>0</v>
      </c>
      <c r="DP110" s="57"/>
      <c r="DQ110" s="74">
        <f t="shared" si="798"/>
        <v>0</v>
      </c>
      <c r="DR110" s="57"/>
      <c r="DS110" s="74">
        <f t="shared" si="799"/>
        <v>0</v>
      </c>
      <c r="DT110" s="57"/>
      <c r="DU110" s="74">
        <f t="shared" si="800"/>
        <v>0</v>
      </c>
      <c r="DV110" s="57"/>
      <c r="DW110" s="74">
        <f t="shared" si="801"/>
        <v>0</v>
      </c>
      <c r="DX110" s="57"/>
      <c r="DY110" s="74">
        <f t="shared" si="802"/>
        <v>0</v>
      </c>
      <c r="DZ110" s="57"/>
      <c r="EA110" s="74">
        <f t="shared" si="806"/>
        <v>0</v>
      </c>
      <c r="EB110" s="63"/>
      <c r="EC110" s="74">
        <f t="shared" si="804"/>
        <v>0</v>
      </c>
      <c r="ED110" s="76"/>
      <c r="EE110" s="76"/>
      <c r="EF110" s="76"/>
      <c r="EG110" s="74">
        <f t="shared" si="805"/>
        <v>0</v>
      </c>
      <c r="EH110" s="76"/>
      <c r="EI110" s="76"/>
      <c r="EJ110" s="64">
        <f t="shared" si="632"/>
        <v>100</v>
      </c>
      <c r="EK110" s="64">
        <f t="shared" si="633"/>
        <v>9878702.0471999999</v>
      </c>
    </row>
    <row r="111" spans="1:141" s="116" customFormat="1" ht="60" customHeight="1" x14ac:dyDescent="0.25">
      <c r="A111" s="49"/>
      <c r="B111" s="85">
        <v>82</v>
      </c>
      <c r="C111" s="50" t="s">
        <v>339</v>
      </c>
      <c r="D111" s="103" t="s">
        <v>340</v>
      </c>
      <c r="E111" s="52">
        <v>16026</v>
      </c>
      <c r="F111" s="187">
        <v>8.02</v>
      </c>
      <c r="G111" s="141">
        <v>0.37880000000000003</v>
      </c>
      <c r="H111" s="55">
        <v>1</v>
      </c>
      <c r="I111" s="114"/>
      <c r="J111" s="104">
        <v>1.4</v>
      </c>
      <c r="K111" s="104">
        <v>1.68</v>
      </c>
      <c r="L111" s="104">
        <v>2.23</v>
      </c>
      <c r="M111" s="107">
        <v>2.57</v>
      </c>
      <c r="N111" s="57">
        <v>40</v>
      </c>
      <c r="O111" s="74">
        <f t="shared" si="757"/>
        <v>5920126.454016</v>
      </c>
      <c r="P111" s="108"/>
      <c r="Q111" s="74">
        <f t="shared" si="758"/>
        <v>0</v>
      </c>
      <c r="R111" s="59"/>
      <c r="S111" s="74">
        <f t="shared" si="759"/>
        <v>0</v>
      </c>
      <c r="T111" s="57"/>
      <c r="U111" s="74">
        <f t="shared" si="760"/>
        <v>0</v>
      </c>
      <c r="V111" s="57"/>
      <c r="W111" s="74">
        <f t="shared" si="761"/>
        <v>0</v>
      </c>
      <c r="X111" s="57"/>
      <c r="Y111" s="74">
        <f t="shared" si="762"/>
        <v>0</v>
      </c>
      <c r="Z111" s="59"/>
      <c r="AA111" s="74">
        <f t="shared" si="763"/>
        <v>0</v>
      </c>
      <c r="AB111" s="59"/>
      <c r="AC111" s="74">
        <f t="shared" si="764"/>
        <v>0</v>
      </c>
      <c r="AD111" s="59"/>
      <c r="AE111" s="74">
        <f t="shared" si="765"/>
        <v>0</v>
      </c>
      <c r="AF111" s="74"/>
      <c r="AG111" s="74">
        <f t="shared" si="766"/>
        <v>0</v>
      </c>
      <c r="AH111" s="57"/>
      <c r="AI111" s="74">
        <f t="shared" si="767"/>
        <v>0</v>
      </c>
      <c r="AJ111" s="57"/>
      <c r="AK111" s="74">
        <f t="shared" si="768"/>
        <v>0</v>
      </c>
      <c r="AL111" s="57"/>
      <c r="AM111" s="74">
        <f t="shared" si="769"/>
        <v>0</v>
      </c>
      <c r="AN111" s="57"/>
      <c r="AO111" s="74">
        <f t="shared" si="770"/>
        <v>0</v>
      </c>
      <c r="AP111" s="57"/>
      <c r="AQ111" s="74">
        <f t="shared" si="771"/>
        <v>0</v>
      </c>
      <c r="AR111" s="57"/>
      <c r="AS111" s="74">
        <f t="shared" si="772"/>
        <v>0</v>
      </c>
      <c r="AT111" s="57"/>
      <c r="AU111" s="74">
        <f t="shared" si="773"/>
        <v>0</v>
      </c>
      <c r="AV111" s="57"/>
      <c r="AW111" s="74">
        <f t="shared" si="774"/>
        <v>0</v>
      </c>
      <c r="AX111" s="57"/>
      <c r="AY111" s="74">
        <f t="shared" si="775"/>
        <v>0</v>
      </c>
      <c r="AZ111" s="57"/>
      <c r="BA111" s="74">
        <f t="shared" si="776"/>
        <v>0</v>
      </c>
      <c r="BB111" s="57"/>
      <c r="BC111" s="74">
        <f t="shared" si="777"/>
        <v>0</v>
      </c>
      <c r="BD111" s="57"/>
      <c r="BE111" s="74">
        <f t="shared" si="778"/>
        <v>0</v>
      </c>
      <c r="BF111" s="57"/>
      <c r="BG111" s="74">
        <f t="shared" si="779"/>
        <v>0</v>
      </c>
      <c r="BH111" s="57"/>
      <c r="BI111" s="74">
        <f t="shared" si="780"/>
        <v>0</v>
      </c>
      <c r="BJ111" s="57"/>
      <c r="BK111" s="74">
        <f t="shared" si="781"/>
        <v>0</v>
      </c>
      <c r="BL111" s="57"/>
      <c r="BM111" s="74">
        <f t="shared" si="782"/>
        <v>0</v>
      </c>
      <c r="BN111" s="57"/>
      <c r="BO111" s="74">
        <f t="shared" si="783"/>
        <v>0</v>
      </c>
      <c r="BP111" s="61"/>
      <c r="BQ111" s="74">
        <f t="shared" si="784"/>
        <v>0</v>
      </c>
      <c r="BR111" s="57"/>
      <c r="BS111" s="74"/>
      <c r="BT111" s="59"/>
      <c r="BU111" s="74"/>
      <c r="BV111" s="57"/>
      <c r="BW111" s="74">
        <f t="shared" si="785"/>
        <v>0</v>
      </c>
      <c r="BX111" s="57"/>
      <c r="BY111" s="74">
        <f t="shared" si="786"/>
        <v>0</v>
      </c>
      <c r="BZ111" s="57"/>
      <c r="CA111" s="74"/>
      <c r="CB111" s="57"/>
      <c r="CC111" s="74"/>
      <c r="CD111" s="59"/>
      <c r="CE111" s="74">
        <f t="shared" si="787"/>
        <v>0</v>
      </c>
      <c r="CF111" s="57"/>
      <c r="CG111" s="74">
        <f t="shared" si="788"/>
        <v>0</v>
      </c>
      <c r="CH111" s="59"/>
      <c r="CI111" s="74">
        <f t="shared" si="789"/>
        <v>0</v>
      </c>
      <c r="CJ111" s="59"/>
      <c r="CK111" s="74">
        <f t="shared" si="790"/>
        <v>0</v>
      </c>
      <c r="CL111" s="59"/>
      <c r="CM111" s="74">
        <f t="shared" si="791"/>
        <v>0</v>
      </c>
      <c r="CN111" s="57"/>
      <c r="CO111" s="74">
        <f t="shared" si="792"/>
        <v>0</v>
      </c>
      <c r="CP111" s="57"/>
      <c r="CQ111" s="74">
        <f t="shared" si="793"/>
        <v>0</v>
      </c>
      <c r="CR111" s="59"/>
      <c r="CS111" s="74"/>
      <c r="CT111" s="57"/>
      <c r="CU111" s="74"/>
      <c r="CV111" s="57"/>
      <c r="CW111" s="74">
        <f t="shared" si="794"/>
        <v>0</v>
      </c>
      <c r="CX111" s="57"/>
      <c r="CY111" s="74"/>
      <c r="CZ111" s="57"/>
      <c r="DA111" s="74"/>
      <c r="DB111" s="57"/>
      <c r="DC111" s="74"/>
      <c r="DD111" s="57"/>
      <c r="DE111" s="74">
        <f t="shared" si="795"/>
        <v>0</v>
      </c>
      <c r="DF111" s="57"/>
      <c r="DG111" s="74">
        <f t="shared" si="796"/>
        <v>0</v>
      </c>
      <c r="DH111" s="57"/>
      <c r="DI111" s="74"/>
      <c r="DJ111" s="57"/>
      <c r="DK111" s="74"/>
      <c r="DL111" s="57"/>
      <c r="DM111" s="74"/>
      <c r="DN111" s="57"/>
      <c r="DO111" s="74">
        <f t="shared" si="797"/>
        <v>0</v>
      </c>
      <c r="DP111" s="57"/>
      <c r="DQ111" s="74">
        <f t="shared" si="798"/>
        <v>0</v>
      </c>
      <c r="DR111" s="57"/>
      <c r="DS111" s="74">
        <f t="shared" si="799"/>
        <v>0</v>
      </c>
      <c r="DT111" s="57"/>
      <c r="DU111" s="74">
        <f t="shared" si="800"/>
        <v>0</v>
      </c>
      <c r="DV111" s="57"/>
      <c r="DW111" s="74">
        <f t="shared" si="801"/>
        <v>0</v>
      </c>
      <c r="DX111" s="57"/>
      <c r="DY111" s="74">
        <f t="shared" si="802"/>
        <v>0</v>
      </c>
      <c r="DZ111" s="57"/>
      <c r="EA111" s="74">
        <f t="shared" si="806"/>
        <v>0</v>
      </c>
      <c r="EB111" s="63"/>
      <c r="EC111" s="74">
        <f t="shared" si="804"/>
        <v>0</v>
      </c>
      <c r="ED111" s="76"/>
      <c r="EE111" s="76"/>
      <c r="EF111" s="76"/>
      <c r="EG111" s="74">
        <f t="shared" si="805"/>
        <v>0</v>
      </c>
      <c r="EH111" s="76"/>
      <c r="EI111" s="76"/>
      <c r="EJ111" s="64">
        <f t="shared" si="632"/>
        <v>40</v>
      </c>
      <c r="EK111" s="64">
        <f t="shared" si="633"/>
        <v>5920126.454016</v>
      </c>
    </row>
    <row r="112" spans="1:141" s="116" customFormat="1" ht="60" customHeight="1" x14ac:dyDescent="0.25">
      <c r="A112" s="49"/>
      <c r="B112" s="85">
        <v>83</v>
      </c>
      <c r="C112" s="50" t="s">
        <v>341</v>
      </c>
      <c r="D112" s="103" t="s">
        <v>342</v>
      </c>
      <c r="E112" s="52">
        <v>16026</v>
      </c>
      <c r="F112" s="187">
        <v>24.85</v>
      </c>
      <c r="G112" s="141">
        <v>8.2000000000000007E-3</v>
      </c>
      <c r="H112" s="55">
        <v>1</v>
      </c>
      <c r="I112" s="114"/>
      <c r="J112" s="104">
        <v>1.4</v>
      </c>
      <c r="K112" s="104">
        <v>1.68</v>
      </c>
      <c r="L112" s="104">
        <v>2.23</v>
      </c>
      <c r="M112" s="107">
        <v>2.57</v>
      </c>
      <c r="N112" s="57">
        <v>10</v>
      </c>
      <c r="O112" s="74">
        <f t="shared" si="757"/>
        <v>3995523.4720799997</v>
      </c>
      <c r="P112" s="108"/>
      <c r="Q112" s="74">
        <f t="shared" si="758"/>
        <v>0</v>
      </c>
      <c r="R112" s="59"/>
      <c r="S112" s="74">
        <f t="shared" si="759"/>
        <v>0</v>
      </c>
      <c r="T112" s="57"/>
      <c r="U112" s="74">
        <f t="shared" si="760"/>
        <v>0</v>
      </c>
      <c r="V112" s="57"/>
      <c r="W112" s="74">
        <f t="shared" si="761"/>
        <v>0</v>
      </c>
      <c r="X112" s="57"/>
      <c r="Y112" s="74">
        <f t="shared" si="762"/>
        <v>0</v>
      </c>
      <c r="Z112" s="59"/>
      <c r="AA112" s="74">
        <f t="shared" si="763"/>
        <v>0</v>
      </c>
      <c r="AB112" s="59"/>
      <c r="AC112" s="74">
        <f t="shared" si="764"/>
        <v>0</v>
      </c>
      <c r="AD112" s="59"/>
      <c r="AE112" s="74">
        <f t="shared" si="765"/>
        <v>0</v>
      </c>
      <c r="AF112" s="74"/>
      <c r="AG112" s="74">
        <f t="shared" si="766"/>
        <v>0</v>
      </c>
      <c r="AH112" s="57"/>
      <c r="AI112" s="74">
        <f t="shared" si="767"/>
        <v>0</v>
      </c>
      <c r="AJ112" s="57"/>
      <c r="AK112" s="74">
        <f t="shared" si="768"/>
        <v>0</v>
      </c>
      <c r="AL112" s="57"/>
      <c r="AM112" s="74">
        <f t="shared" si="769"/>
        <v>0</v>
      </c>
      <c r="AN112" s="57"/>
      <c r="AO112" s="74">
        <f t="shared" si="770"/>
        <v>0</v>
      </c>
      <c r="AP112" s="57"/>
      <c r="AQ112" s="74">
        <f t="shared" si="771"/>
        <v>0</v>
      </c>
      <c r="AR112" s="57"/>
      <c r="AS112" s="74">
        <f t="shared" si="772"/>
        <v>0</v>
      </c>
      <c r="AT112" s="57"/>
      <c r="AU112" s="74">
        <f t="shared" si="773"/>
        <v>0</v>
      </c>
      <c r="AV112" s="57"/>
      <c r="AW112" s="74">
        <f t="shared" si="774"/>
        <v>0</v>
      </c>
      <c r="AX112" s="57"/>
      <c r="AY112" s="74">
        <f t="shared" si="775"/>
        <v>0</v>
      </c>
      <c r="AZ112" s="57"/>
      <c r="BA112" s="74">
        <f t="shared" si="776"/>
        <v>0</v>
      </c>
      <c r="BB112" s="57"/>
      <c r="BC112" s="74">
        <f t="shared" si="777"/>
        <v>0</v>
      </c>
      <c r="BD112" s="57"/>
      <c r="BE112" s="74">
        <f t="shared" si="778"/>
        <v>0</v>
      </c>
      <c r="BF112" s="57"/>
      <c r="BG112" s="74">
        <f t="shared" si="779"/>
        <v>0</v>
      </c>
      <c r="BH112" s="57"/>
      <c r="BI112" s="74">
        <f t="shared" si="780"/>
        <v>0</v>
      </c>
      <c r="BJ112" s="57"/>
      <c r="BK112" s="74">
        <f t="shared" si="781"/>
        <v>0</v>
      </c>
      <c r="BL112" s="57"/>
      <c r="BM112" s="74">
        <f t="shared" si="782"/>
        <v>0</v>
      </c>
      <c r="BN112" s="57"/>
      <c r="BO112" s="74">
        <f t="shared" si="783"/>
        <v>0</v>
      </c>
      <c r="BP112" s="61"/>
      <c r="BQ112" s="74">
        <f t="shared" si="784"/>
        <v>0</v>
      </c>
      <c r="BR112" s="57"/>
      <c r="BS112" s="74"/>
      <c r="BT112" s="59"/>
      <c r="BU112" s="74"/>
      <c r="BV112" s="57"/>
      <c r="BW112" s="74">
        <f t="shared" si="785"/>
        <v>0</v>
      </c>
      <c r="BX112" s="57"/>
      <c r="BY112" s="74">
        <f t="shared" si="786"/>
        <v>0</v>
      </c>
      <c r="BZ112" s="57"/>
      <c r="CA112" s="74"/>
      <c r="CB112" s="57"/>
      <c r="CC112" s="74"/>
      <c r="CD112" s="59"/>
      <c r="CE112" s="74">
        <f t="shared" si="787"/>
        <v>0</v>
      </c>
      <c r="CF112" s="57"/>
      <c r="CG112" s="74">
        <f t="shared" si="788"/>
        <v>0</v>
      </c>
      <c r="CH112" s="59"/>
      <c r="CI112" s="74">
        <f t="shared" si="789"/>
        <v>0</v>
      </c>
      <c r="CJ112" s="59"/>
      <c r="CK112" s="74">
        <f t="shared" si="790"/>
        <v>0</v>
      </c>
      <c r="CL112" s="59"/>
      <c r="CM112" s="74">
        <f t="shared" si="791"/>
        <v>0</v>
      </c>
      <c r="CN112" s="57"/>
      <c r="CO112" s="74">
        <f t="shared" si="792"/>
        <v>0</v>
      </c>
      <c r="CP112" s="57"/>
      <c r="CQ112" s="74">
        <f t="shared" si="793"/>
        <v>0</v>
      </c>
      <c r="CR112" s="59"/>
      <c r="CS112" s="74"/>
      <c r="CT112" s="57"/>
      <c r="CU112" s="74"/>
      <c r="CV112" s="57"/>
      <c r="CW112" s="74">
        <f t="shared" si="794"/>
        <v>0</v>
      </c>
      <c r="CX112" s="57"/>
      <c r="CY112" s="74"/>
      <c r="CZ112" s="57"/>
      <c r="DA112" s="74"/>
      <c r="DB112" s="57"/>
      <c r="DC112" s="74"/>
      <c r="DD112" s="57"/>
      <c r="DE112" s="74">
        <f t="shared" si="795"/>
        <v>0</v>
      </c>
      <c r="DF112" s="57"/>
      <c r="DG112" s="74">
        <f t="shared" si="796"/>
        <v>0</v>
      </c>
      <c r="DH112" s="57"/>
      <c r="DI112" s="74"/>
      <c r="DJ112" s="57"/>
      <c r="DK112" s="74"/>
      <c r="DL112" s="57"/>
      <c r="DM112" s="74"/>
      <c r="DN112" s="57"/>
      <c r="DO112" s="74">
        <f t="shared" si="797"/>
        <v>0</v>
      </c>
      <c r="DP112" s="57"/>
      <c r="DQ112" s="74">
        <f t="shared" si="798"/>
        <v>0</v>
      </c>
      <c r="DR112" s="57"/>
      <c r="DS112" s="74">
        <f t="shared" si="799"/>
        <v>0</v>
      </c>
      <c r="DT112" s="57"/>
      <c r="DU112" s="74">
        <f t="shared" si="800"/>
        <v>0</v>
      </c>
      <c r="DV112" s="57"/>
      <c r="DW112" s="74">
        <f t="shared" si="801"/>
        <v>0</v>
      </c>
      <c r="DX112" s="57"/>
      <c r="DY112" s="74">
        <f t="shared" si="802"/>
        <v>0</v>
      </c>
      <c r="DZ112" s="57"/>
      <c r="EA112" s="74">
        <f t="shared" si="806"/>
        <v>0</v>
      </c>
      <c r="EB112" s="63"/>
      <c r="EC112" s="74">
        <f t="shared" si="804"/>
        <v>0</v>
      </c>
      <c r="ED112" s="76"/>
      <c r="EE112" s="76"/>
      <c r="EF112" s="76"/>
      <c r="EG112" s="74">
        <f t="shared" si="805"/>
        <v>0</v>
      </c>
      <c r="EH112" s="76"/>
      <c r="EI112" s="76"/>
      <c r="EJ112" s="64">
        <f t="shared" si="632"/>
        <v>10</v>
      </c>
      <c r="EK112" s="64">
        <f t="shared" si="633"/>
        <v>3995523.4720799997</v>
      </c>
    </row>
    <row r="113" spans="1:141" s="116" customFormat="1" ht="60" customHeight="1" x14ac:dyDescent="0.25">
      <c r="A113" s="49"/>
      <c r="B113" s="85">
        <v>84</v>
      </c>
      <c r="C113" s="50" t="s">
        <v>343</v>
      </c>
      <c r="D113" s="103" t="s">
        <v>344</v>
      </c>
      <c r="E113" s="52">
        <v>16026</v>
      </c>
      <c r="F113" s="187">
        <v>25.68</v>
      </c>
      <c r="G113" s="141">
        <v>2.5100000000000001E-2</v>
      </c>
      <c r="H113" s="55">
        <v>1</v>
      </c>
      <c r="I113" s="114"/>
      <c r="J113" s="104">
        <v>1.4</v>
      </c>
      <c r="K113" s="104">
        <v>1.68</v>
      </c>
      <c r="L113" s="104">
        <v>2.23</v>
      </c>
      <c r="M113" s="107">
        <v>2.57</v>
      </c>
      <c r="N113" s="57">
        <v>50</v>
      </c>
      <c r="O113" s="74">
        <f t="shared" si="757"/>
        <v>20783980.93536</v>
      </c>
      <c r="P113" s="108"/>
      <c r="Q113" s="74">
        <f t="shared" si="758"/>
        <v>0</v>
      </c>
      <c r="R113" s="59"/>
      <c r="S113" s="74">
        <f t="shared" si="759"/>
        <v>0</v>
      </c>
      <c r="T113" s="57"/>
      <c r="U113" s="74">
        <f t="shared" si="760"/>
        <v>0</v>
      </c>
      <c r="V113" s="57"/>
      <c r="W113" s="74">
        <f t="shared" si="761"/>
        <v>0</v>
      </c>
      <c r="X113" s="57"/>
      <c r="Y113" s="74">
        <f t="shared" si="762"/>
        <v>0</v>
      </c>
      <c r="Z113" s="59"/>
      <c r="AA113" s="74">
        <f t="shared" si="763"/>
        <v>0</v>
      </c>
      <c r="AB113" s="59"/>
      <c r="AC113" s="74">
        <f t="shared" si="764"/>
        <v>0</v>
      </c>
      <c r="AD113" s="59"/>
      <c r="AE113" s="74">
        <f t="shared" si="765"/>
        <v>0</v>
      </c>
      <c r="AF113" s="74"/>
      <c r="AG113" s="74">
        <f t="shared" si="766"/>
        <v>0</v>
      </c>
      <c r="AH113" s="57"/>
      <c r="AI113" s="74">
        <f t="shared" si="767"/>
        <v>0</v>
      </c>
      <c r="AJ113" s="57"/>
      <c r="AK113" s="74">
        <f t="shared" si="768"/>
        <v>0</v>
      </c>
      <c r="AL113" s="57"/>
      <c r="AM113" s="74">
        <f t="shared" si="769"/>
        <v>0</v>
      </c>
      <c r="AN113" s="57"/>
      <c r="AO113" s="74">
        <f t="shared" si="770"/>
        <v>0</v>
      </c>
      <c r="AP113" s="57"/>
      <c r="AQ113" s="74">
        <f t="shared" si="771"/>
        <v>0</v>
      </c>
      <c r="AR113" s="57"/>
      <c r="AS113" s="74">
        <f t="shared" si="772"/>
        <v>0</v>
      </c>
      <c r="AT113" s="57"/>
      <c r="AU113" s="74">
        <f t="shared" si="773"/>
        <v>0</v>
      </c>
      <c r="AV113" s="57"/>
      <c r="AW113" s="74">
        <f t="shared" si="774"/>
        <v>0</v>
      </c>
      <c r="AX113" s="57"/>
      <c r="AY113" s="74">
        <f t="shared" si="775"/>
        <v>0</v>
      </c>
      <c r="AZ113" s="57"/>
      <c r="BA113" s="74">
        <f t="shared" si="776"/>
        <v>0</v>
      </c>
      <c r="BB113" s="57"/>
      <c r="BC113" s="74">
        <f t="shared" si="777"/>
        <v>0</v>
      </c>
      <c r="BD113" s="57"/>
      <c r="BE113" s="74">
        <f t="shared" si="778"/>
        <v>0</v>
      </c>
      <c r="BF113" s="57"/>
      <c r="BG113" s="74">
        <f t="shared" si="779"/>
        <v>0</v>
      </c>
      <c r="BH113" s="57"/>
      <c r="BI113" s="74">
        <f t="shared" si="780"/>
        <v>0</v>
      </c>
      <c r="BJ113" s="57"/>
      <c r="BK113" s="74">
        <f t="shared" si="781"/>
        <v>0</v>
      </c>
      <c r="BL113" s="57"/>
      <c r="BM113" s="74">
        <f t="shared" si="782"/>
        <v>0</v>
      </c>
      <c r="BN113" s="57"/>
      <c r="BO113" s="74">
        <f t="shared" si="783"/>
        <v>0</v>
      </c>
      <c r="BP113" s="61"/>
      <c r="BQ113" s="74">
        <f t="shared" si="784"/>
        <v>0</v>
      </c>
      <c r="BR113" s="57"/>
      <c r="BS113" s="74"/>
      <c r="BT113" s="59"/>
      <c r="BU113" s="74"/>
      <c r="BV113" s="57"/>
      <c r="BW113" s="74">
        <f t="shared" si="785"/>
        <v>0</v>
      </c>
      <c r="BX113" s="57"/>
      <c r="BY113" s="74">
        <f t="shared" si="786"/>
        <v>0</v>
      </c>
      <c r="BZ113" s="57"/>
      <c r="CA113" s="74"/>
      <c r="CB113" s="57"/>
      <c r="CC113" s="74"/>
      <c r="CD113" s="59"/>
      <c r="CE113" s="74">
        <f t="shared" si="787"/>
        <v>0</v>
      </c>
      <c r="CF113" s="57"/>
      <c r="CG113" s="74">
        <f t="shared" si="788"/>
        <v>0</v>
      </c>
      <c r="CH113" s="59"/>
      <c r="CI113" s="74">
        <f t="shared" si="789"/>
        <v>0</v>
      </c>
      <c r="CJ113" s="59"/>
      <c r="CK113" s="74">
        <f t="shared" si="790"/>
        <v>0</v>
      </c>
      <c r="CL113" s="59"/>
      <c r="CM113" s="74">
        <f t="shared" si="791"/>
        <v>0</v>
      </c>
      <c r="CN113" s="57"/>
      <c r="CO113" s="74">
        <f t="shared" si="792"/>
        <v>0</v>
      </c>
      <c r="CP113" s="57"/>
      <c r="CQ113" s="74">
        <f t="shared" si="793"/>
        <v>0</v>
      </c>
      <c r="CR113" s="59"/>
      <c r="CS113" s="74"/>
      <c r="CT113" s="57"/>
      <c r="CU113" s="74"/>
      <c r="CV113" s="57"/>
      <c r="CW113" s="74">
        <f t="shared" si="794"/>
        <v>0</v>
      </c>
      <c r="CX113" s="57"/>
      <c r="CY113" s="74"/>
      <c r="CZ113" s="57"/>
      <c r="DA113" s="74"/>
      <c r="DB113" s="57"/>
      <c r="DC113" s="74"/>
      <c r="DD113" s="57"/>
      <c r="DE113" s="74">
        <f t="shared" si="795"/>
        <v>0</v>
      </c>
      <c r="DF113" s="57"/>
      <c r="DG113" s="74">
        <f t="shared" si="796"/>
        <v>0</v>
      </c>
      <c r="DH113" s="57"/>
      <c r="DI113" s="74"/>
      <c r="DJ113" s="57"/>
      <c r="DK113" s="74"/>
      <c r="DL113" s="57"/>
      <c r="DM113" s="74"/>
      <c r="DN113" s="57"/>
      <c r="DO113" s="74">
        <f t="shared" si="797"/>
        <v>0</v>
      </c>
      <c r="DP113" s="57"/>
      <c r="DQ113" s="74">
        <f t="shared" si="798"/>
        <v>0</v>
      </c>
      <c r="DR113" s="57"/>
      <c r="DS113" s="74">
        <f t="shared" si="799"/>
        <v>0</v>
      </c>
      <c r="DT113" s="57"/>
      <c r="DU113" s="74">
        <f t="shared" si="800"/>
        <v>0</v>
      </c>
      <c r="DV113" s="57"/>
      <c r="DW113" s="74">
        <f t="shared" si="801"/>
        <v>0</v>
      </c>
      <c r="DX113" s="57"/>
      <c r="DY113" s="74">
        <f t="shared" si="802"/>
        <v>0</v>
      </c>
      <c r="DZ113" s="57"/>
      <c r="EA113" s="74">
        <f t="shared" si="806"/>
        <v>0</v>
      </c>
      <c r="EB113" s="63"/>
      <c r="EC113" s="74">
        <f t="shared" si="804"/>
        <v>0</v>
      </c>
      <c r="ED113" s="76"/>
      <c r="EE113" s="76"/>
      <c r="EF113" s="76"/>
      <c r="EG113" s="74">
        <f t="shared" si="805"/>
        <v>0</v>
      </c>
      <c r="EH113" s="76"/>
      <c r="EI113" s="76"/>
      <c r="EJ113" s="64">
        <f t="shared" si="632"/>
        <v>50</v>
      </c>
      <c r="EK113" s="64">
        <f t="shared" si="633"/>
        <v>20783980.93536</v>
      </c>
    </row>
    <row r="114" spans="1:141" s="116" customFormat="1" ht="60" customHeight="1" x14ac:dyDescent="0.25">
      <c r="A114" s="49"/>
      <c r="B114" s="85">
        <v>85</v>
      </c>
      <c r="C114" s="50" t="s">
        <v>345</v>
      </c>
      <c r="D114" s="103" t="s">
        <v>346</v>
      </c>
      <c r="E114" s="52">
        <v>16026</v>
      </c>
      <c r="F114" s="187">
        <v>27.45</v>
      </c>
      <c r="G114" s="141">
        <v>5.8099999999999999E-2</v>
      </c>
      <c r="H114" s="55">
        <v>1</v>
      </c>
      <c r="I114" s="114"/>
      <c r="J114" s="117">
        <v>1.4</v>
      </c>
      <c r="K114" s="117">
        <v>1.68</v>
      </c>
      <c r="L114" s="117">
        <v>2.23</v>
      </c>
      <c r="M114" s="118">
        <v>2.57</v>
      </c>
      <c r="N114" s="57">
        <v>1</v>
      </c>
      <c r="O114" s="74">
        <f t="shared" si="757"/>
        <v>450137.29438799998</v>
      </c>
      <c r="P114" s="108"/>
      <c r="Q114" s="74">
        <f t="shared" si="758"/>
        <v>0</v>
      </c>
      <c r="R114" s="59"/>
      <c r="S114" s="74">
        <f t="shared" si="759"/>
        <v>0</v>
      </c>
      <c r="T114" s="57">
        <v>0</v>
      </c>
      <c r="U114" s="74">
        <f t="shared" si="760"/>
        <v>0</v>
      </c>
      <c r="V114" s="57"/>
      <c r="W114" s="74">
        <f t="shared" si="761"/>
        <v>0</v>
      </c>
      <c r="X114" s="57"/>
      <c r="Y114" s="74">
        <f t="shared" si="762"/>
        <v>0</v>
      </c>
      <c r="Z114" s="59"/>
      <c r="AA114" s="74">
        <f t="shared" si="763"/>
        <v>0</v>
      </c>
      <c r="AB114" s="59"/>
      <c r="AC114" s="74">
        <f t="shared" si="764"/>
        <v>0</v>
      </c>
      <c r="AD114" s="59"/>
      <c r="AE114" s="74">
        <f t="shared" si="765"/>
        <v>0</v>
      </c>
      <c r="AF114" s="74">
        <v>0</v>
      </c>
      <c r="AG114" s="74">
        <f t="shared" si="766"/>
        <v>0</v>
      </c>
      <c r="AH114" s="57"/>
      <c r="AI114" s="74">
        <f t="shared" si="767"/>
        <v>0</v>
      </c>
      <c r="AJ114" s="57">
        <v>0</v>
      </c>
      <c r="AK114" s="74">
        <f t="shared" si="768"/>
        <v>0</v>
      </c>
      <c r="AL114" s="57"/>
      <c r="AM114" s="74">
        <f t="shared" si="769"/>
        <v>0</v>
      </c>
      <c r="AN114" s="57"/>
      <c r="AO114" s="74">
        <f t="shared" si="770"/>
        <v>0</v>
      </c>
      <c r="AP114" s="57"/>
      <c r="AQ114" s="74">
        <f t="shared" si="771"/>
        <v>0</v>
      </c>
      <c r="AR114" s="57"/>
      <c r="AS114" s="74">
        <f t="shared" si="772"/>
        <v>0</v>
      </c>
      <c r="AT114" s="57"/>
      <c r="AU114" s="74">
        <f t="shared" si="773"/>
        <v>0</v>
      </c>
      <c r="AV114" s="57"/>
      <c r="AW114" s="74">
        <f t="shared" si="774"/>
        <v>0</v>
      </c>
      <c r="AX114" s="57"/>
      <c r="AY114" s="74">
        <f t="shared" si="775"/>
        <v>0</v>
      </c>
      <c r="AZ114" s="57"/>
      <c r="BA114" s="74">
        <f t="shared" si="776"/>
        <v>0</v>
      </c>
      <c r="BB114" s="57"/>
      <c r="BC114" s="74">
        <f t="shared" si="777"/>
        <v>0</v>
      </c>
      <c r="BD114" s="57"/>
      <c r="BE114" s="74">
        <f t="shared" si="778"/>
        <v>0</v>
      </c>
      <c r="BF114" s="57"/>
      <c r="BG114" s="74">
        <f t="shared" si="779"/>
        <v>0</v>
      </c>
      <c r="BH114" s="57"/>
      <c r="BI114" s="74">
        <f t="shared" si="780"/>
        <v>0</v>
      </c>
      <c r="BJ114" s="57"/>
      <c r="BK114" s="74">
        <f t="shared" si="781"/>
        <v>0</v>
      </c>
      <c r="BL114" s="57"/>
      <c r="BM114" s="74">
        <f t="shared" si="782"/>
        <v>0</v>
      </c>
      <c r="BN114" s="57"/>
      <c r="BO114" s="74">
        <f t="shared" si="783"/>
        <v>0</v>
      </c>
      <c r="BP114" s="61"/>
      <c r="BQ114" s="74">
        <f t="shared" si="784"/>
        <v>0</v>
      </c>
      <c r="BR114" s="57"/>
      <c r="BS114" s="74"/>
      <c r="BT114" s="59">
        <v>0</v>
      </c>
      <c r="BU114" s="74"/>
      <c r="BV114" s="57"/>
      <c r="BW114" s="74">
        <f t="shared" si="785"/>
        <v>0</v>
      </c>
      <c r="BX114" s="57"/>
      <c r="BY114" s="74">
        <f t="shared" si="786"/>
        <v>0</v>
      </c>
      <c r="BZ114" s="57"/>
      <c r="CA114" s="74"/>
      <c r="CB114" s="57"/>
      <c r="CC114" s="74"/>
      <c r="CD114" s="59"/>
      <c r="CE114" s="74">
        <f t="shared" si="787"/>
        <v>0</v>
      </c>
      <c r="CF114" s="57"/>
      <c r="CG114" s="74">
        <f t="shared" si="788"/>
        <v>0</v>
      </c>
      <c r="CH114" s="59"/>
      <c r="CI114" s="74">
        <f t="shared" si="789"/>
        <v>0</v>
      </c>
      <c r="CJ114" s="59"/>
      <c r="CK114" s="74">
        <f t="shared" si="790"/>
        <v>0</v>
      </c>
      <c r="CL114" s="59"/>
      <c r="CM114" s="74">
        <f t="shared" si="791"/>
        <v>0</v>
      </c>
      <c r="CN114" s="57"/>
      <c r="CO114" s="74">
        <f t="shared" si="792"/>
        <v>0</v>
      </c>
      <c r="CP114" s="57"/>
      <c r="CQ114" s="74">
        <f t="shared" si="793"/>
        <v>0</v>
      </c>
      <c r="CR114" s="59"/>
      <c r="CS114" s="74"/>
      <c r="CT114" s="57"/>
      <c r="CU114" s="74"/>
      <c r="CV114" s="57">
        <v>0</v>
      </c>
      <c r="CW114" s="74">
        <f t="shared" si="794"/>
        <v>0</v>
      </c>
      <c r="CX114" s="57"/>
      <c r="CY114" s="74"/>
      <c r="CZ114" s="57"/>
      <c r="DA114" s="74"/>
      <c r="DB114" s="57"/>
      <c r="DC114" s="74"/>
      <c r="DD114" s="57"/>
      <c r="DE114" s="74">
        <f t="shared" si="795"/>
        <v>0</v>
      </c>
      <c r="DF114" s="57"/>
      <c r="DG114" s="74">
        <f t="shared" si="796"/>
        <v>0</v>
      </c>
      <c r="DH114" s="57"/>
      <c r="DI114" s="74"/>
      <c r="DJ114" s="57"/>
      <c r="DK114" s="74"/>
      <c r="DL114" s="57">
        <v>0</v>
      </c>
      <c r="DM114" s="74"/>
      <c r="DN114" s="57"/>
      <c r="DO114" s="74">
        <f t="shared" si="797"/>
        <v>0</v>
      </c>
      <c r="DP114" s="57"/>
      <c r="DQ114" s="74">
        <f t="shared" si="798"/>
        <v>0</v>
      </c>
      <c r="DR114" s="57"/>
      <c r="DS114" s="74">
        <f t="shared" si="799"/>
        <v>0</v>
      </c>
      <c r="DT114" s="57"/>
      <c r="DU114" s="74">
        <f t="shared" si="800"/>
        <v>0</v>
      </c>
      <c r="DV114" s="57"/>
      <c r="DW114" s="74">
        <f t="shared" si="801"/>
        <v>0</v>
      </c>
      <c r="DX114" s="57"/>
      <c r="DY114" s="74">
        <f t="shared" si="802"/>
        <v>0</v>
      </c>
      <c r="DZ114" s="57"/>
      <c r="EA114" s="74">
        <f t="shared" si="806"/>
        <v>0</v>
      </c>
      <c r="EB114" s="63"/>
      <c r="EC114" s="74">
        <f t="shared" si="804"/>
        <v>0</v>
      </c>
      <c r="ED114" s="76"/>
      <c r="EE114" s="76"/>
      <c r="EF114" s="76"/>
      <c r="EG114" s="74">
        <f t="shared" si="805"/>
        <v>0</v>
      </c>
      <c r="EH114" s="76"/>
      <c r="EI114" s="76"/>
      <c r="EJ114" s="64">
        <f t="shared" si="632"/>
        <v>1</v>
      </c>
      <c r="EK114" s="64">
        <f t="shared" si="633"/>
        <v>450137.29438799998</v>
      </c>
    </row>
    <row r="115" spans="1:141" s="116" customFormat="1" ht="60" customHeight="1" x14ac:dyDescent="0.25">
      <c r="A115" s="49"/>
      <c r="B115" s="85">
        <v>86</v>
      </c>
      <c r="C115" s="50" t="s">
        <v>347</v>
      </c>
      <c r="D115" s="103" t="s">
        <v>348</v>
      </c>
      <c r="E115" s="52">
        <v>16026</v>
      </c>
      <c r="F115" s="187">
        <v>29.48</v>
      </c>
      <c r="G115" s="141">
        <v>9.0899999999999995E-2</v>
      </c>
      <c r="H115" s="55">
        <v>1</v>
      </c>
      <c r="I115" s="114"/>
      <c r="J115" s="117">
        <v>1.4</v>
      </c>
      <c r="K115" s="117">
        <v>1.68</v>
      </c>
      <c r="L115" s="117">
        <v>2.23</v>
      </c>
      <c r="M115" s="118">
        <v>2.57</v>
      </c>
      <c r="N115" s="57"/>
      <c r="O115" s="74">
        <f t="shared" si="757"/>
        <v>0</v>
      </c>
      <c r="P115" s="108"/>
      <c r="Q115" s="74">
        <f t="shared" si="758"/>
        <v>0</v>
      </c>
      <c r="R115" s="59"/>
      <c r="S115" s="74">
        <f t="shared" si="759"/>
        <v>0</v>
      </c>
      <c r="T115" s="57">
        <v>0</v>
      </c>
      <c r="U115" s="74">
        <f t="shared" si="760"/>
        <v>0</v>
      </c>
      <c r="V115" s="57"/>
      <c r="W115" s="74">
        <f t="shared" si="761"/>
        <v>0</v>
      </c>
      <c r="X115" s="57"/>
      <c r="Y115" s="74">
        <f t="shared" si="762"/>
        <v>0</v>
      </c>
      <c r="Z115" s="59"/>
      <c r="AA115" s="74">
        <f t="shared" si="763"/>
        <v>0</v>
      </c>
      <c r="AB115" s="59"/>
      <c r="AC115" s="74">
        <f t="shared" si="764"/>
        <v>0</v>
      </c>
      <c r="AD115" s="59"/>
      <c r="AE115" s="74">
        <f t="shared" si="765"/>
        <v>0</v>
      </c>
      <c r="AF115" s="74"/>
      <c r="AG115" s="74">
        <f t="shared" si="766"/>
        <v>0</v>
      </c>
      <c r="AH115" s="57"/>
      <c r="AI115" s="74">
        <f t="shared" si="767"/>
        <v>0</v>
      </c>
      <c r="AJ115" s="57">
        <v>0</v>
      </c>
      <c r="AK115" s="74">
        <f t="shared" si="768"/>
        <v>0</v>
      </c>
      <c r="AL115" s="76"/>
      <c r="AM115" s="74">
        <f t="shared" si="769"/>
        <v>0</v>
      </c>
      <c r="AN115" s="57"/>
      <c r="AO115" s="74">
        <f t="shared" si="770"/>
        <v>0</v>
      </c>
      <c r="AP115" s="57"/>
      <c r="AQ115" s="74">
        <f t="shared" si="771"/>
        <v>0</v>
      </c>
      <c r="AR115" s="57"/>
      <c r="AS115" s="74">
        <f t="shared" si="772"/>
        <v>0</v>
      </c>
      <c r="AT115" s="57"/>
      <c r="AU115" s="74">
        <f t="shared" si="773"/>
        <v>0</v>
      </c>
      <c r="AV115" s="57"/>
      <c r="AW115" s="74">
        <f t="shared" si="774"/>
        <v>0</v>
      </c>
      <c r="AX115" s="57"/>
      <c r="AY115" s="74">
        <f t="shared" si="775"/>
        <v>0</v>
      </c>
      <c r="AZ115" s="57"/>
      <c r="BA115" s="74">
        <f t="shared" si="776"/>
        <v>0</v>
      </c>
      <c r="BB115" s="57"/>
      <c r="BC115" s="74">
        <f t="shared" si="777"/>
        <v>0</v>
      </c>
      <c r="BD115" s="57"/>
      <c r="BE115" s="74">
        <f t="shared" si="778"/>
        <v>0</v>
      </c>
      <c r="BF115" s="57"/>
      <c r="BG115" s="74">
        <f t="shared" si="779"/>
        <v>0</v>
      </c>
      <c r="BH115" s="57"/>
      <c r="BI115" s="74">
        <f t="shared" si="780"/>
        <v>0</v>
      </c>
      <c r="BJ115" s="57"/>
      <c r="BK115" s="74">
        <f t="shared" si="781"/>
        <v>0</v>
      </c>
      <c r="BL115" s="57"/>
      <c r="BM115" s="74">
        <f t="shared" si="782"/>
        <v>0</v>
      </c>
      <c r="BN115" s="57"/>
      <c r="BO115" s="74">
        <f t="shared" si="783"/>
        <v>0</v>
      </c>
      <c r="BP115" s="61"/>
      <c r="BQ115" s="74">
        <f t="shared" si="784"/>
        <v>0</v>
      </c>
      <c r="BR115" s="57"/>
      <c r="BS115" s="74"/>
      <c r="BT115" s="59">
        <v>0</v>
      </c>
      <c r="BU115" s="74"/>
      <c r="BV115" s="57"/>
      <c r="BW115" s="74">
        <f t="shared" si="785"/>
        <v>0</v>
      </c>
      <c r="BX115" s="57"/>
      <c r="BY115" s="74">
        <f t="shared" si="786"/>
        <v>0</v>
      </c>
      <c r="BZ115" s="57"/>
      <c r="CA115" s="74"/>
      <c r="CB115" s="57"/>
      <c r="CC115" s="74"/>
      <c r="CD115" s="59"/>
      <c r="CE115" s="74">
        <f t="shared" si="787"/>
        <v>0</v>
      </c>
      <c r="CF115" s="57"/>
      <c r="CG115" s="74">
        <f t="shared" si="788"/>
        <v>0</v>
      </c>
      <c r="CH115" s="59"/>
      <c r="CI115" s="74">
        <f t="shared" si="789"/>
        <v>0</v>
      </c>
      <c r="CJ115" s="59"/>
      <c r="CK115" s="74">
        <f t="shared" si="790"/>
        <v>0</v>
      </c>
      <c r="CL115" s="59"/>
      <c r="CM115" s="74">
        <f t="shared" si="791"/>
        <v>0</v>
      </c>
      <c r="CN115" s="57"/>
      <c r="CO115" s="74">
        <f t="shared" si="792"/>
        <v>0</v>
      </c>
      <c r="CP115" s="57"/>
      <c r="CQ115" s="74">
        <f t="shared" si="793"/>
        <v>0</v>
      </c>
      <c r="CR115" s="59"/>
      <c r="CS115" s="74"/>
      <c r="CT115" s="57"/>
      <c r="CU115" s="74"/>
      <c r="CV115" s="57">
        <v>0</v>
      </c>
      <c r="CW115" s="74">
        <f t="shared" si="794"/>
        <v>0</v>
      </c>
      <c r="CX115" s="57"/>
      <c r="CY115" s="74"/>
      <c r="CZ115" s="57"/>
      <c r="DA115" s="74"/>
      <c r="DB115" s="57"/>
      <c r="DC115" s="74"/>
      <c r="DD115" s="57"/>
      <c r="DE115" s="74">
        <f t="shared" si="795"/>
        <v>0</v>
      </c>
      <c r="DF115" s="57"/>
      <c r="DG115" s="74">
        <f t="shared" si="796"/>
        <v>0</v>
      </c>
      <c r="DH115" s="57"/>
      <c r="DI115" s="74"/>
      <c r="DJ115" s="57"/>
      <c r="DK115" s="74"/>
      <c r="DL115" s="57">
        <v>0</v>
      </c>
      <c r="DM115" s="74"/>
      <c r="DN115" s="76"/>
      <c r="DO115" s="74">
        <f t="shared" si="797"/>
        <v>0</v>
      </c>
      <c r="DP115" s="57"/>
      <c r="DQ115" s="74">
        <f t="shared" si="798"/>
        <v>0</v>
      </c>
      <c r="DR115" s="57"/>
      <c r="DS115" s="74">
        <f t="shared" si="799"/>
        <v>0</v>
      </c>
      <c r="DT115" s="57"/>
      <c r="DU115" s="74">
        <f t="shared" si="800"/>
        <v>0</v>
      </c>
      <c r="DV115" s="57"/>
      <c r="DW115" s="74">
        <f t="shared" si="801"/>
        <v>0</v>
      </c>
      <c r="DX115" s="57"/>
      <c r="DY115" s="74">
        <f t="shared" si="802"/>
        <v>0</v>
      </c>
      <c r="DZ115" s="57"/>
      <c r="EA115" s="74">
        <f t="shared" si="806"/>
        <v>0</v>
      </c>
      <c r="EB115" s="63"/>
      <c r="EC115" s="74">
        <f t="shared" si="804"/>
        <v>0</v>
      </c>
      <c r="ED115" s="76"/>
      <c r="EE115" s="76"/>
      <c r="EF115" s="76"/>
      <c r="EG115" s="74">
        <f t="shared" si="805"/>
        <v>0</v>
      </c>
      <c r="EH115" s="76"/>
      <c r="EI115" s="76"/>
      <c r="EJ115" s="64">
        <f t="shared" ref="EJ115:EJ135" si="807">SUM(N115,P115,R115,T115,V115,X115,Z115,AB115,AD115,AF115,AH115,AJ115,AL115,AN115,AP115,AR115,AT115,AV115,AX115,AZ115,BB115,BD115,BF115,BH115,BJ115,BL115,BN115,BP115,BR115,BT115,BV115,BX115,BZ115,CB115,CD115,CF115,CH115,CJ115,CL115,CN115,CP115,CR115,CT115,CV115,CX115,CZ115,DB115,DD115,DF115,DH115,DJ115,DL115,DN115,DP115,DR115,DT115,DV115,DX115,DZ115,EB115,ED115,EF115)</f>
        <v>0</v>
      </c>
      <c r="EK115" s="64">
        <f t="shared" ref="EK115:EK135" si="808">SUM(O115,Q115,S115,U115,W115,Y115,AA115,AC115,AE115,AG115,AI115,AK115,AM115,AO115,AQ115,AS115,AU115,AW115,AY115,BA115,BC115,BE115,BG115,BI115,BK115,BM115,BO115,BQ115,BS115,BU115,BW115,BY115,CA115,CC115,CE115,CG115,CI115,CK115,CM115,CO115,CQ115,CS115,CU115,CW115,CY115,DA115,DC115,DE115,DG115,DI115,DK115,DM115,DO115,DQ115,DS115,DU115,DW115,DY115,EA115,EC115,EE115,EG115)</f>
        <v>0</v>
      </c>
    </row>
    <row r="116" spans="1:141" s="116" customFormat="1" ht="15.75" customHeight="1" x14ac:dyDescent="0.25">
      <c r="A116" s="49"/>
      <c r="B116" s="85">
        <v>87</v>
      </c>
      <c r="C116" s="50" t="s">
        <v>349</v>
      </c>
      <c r="D116" s="103" t="s">
        <v>350</v>
      </c>
      <c r="E116" s="52">
        <v>16026</v>
      </c>
      <c r="F116" s="105">
        <v>2.62</v>
      </c>
      <c r="G116" s="54"/>
      <c r="H116" s="55">
        <v>1</v>
      </c>
      <c r="I116" s="114"/>
      <c r="J116" s="117">
        <v>1.4</v>
      </c>
      <c r="K116" s="117">
        <v>1.68</v>
      </c>
      <c r="L116" s="117">
        <v>2.23</v>
      </c>
      <c r="M116" s="118">
        <v>2.57</v>
      </c>
      <c r="N116" s="57"/>
      <c r="O116" s="58">
        <f>N116*$E116*$F116*$H116*$J116*O$10</f>
        <v>0</v>
      </c>
      <c r="P116" s="108"/>
      <c r="Q116" s="58">
        <f>P116*$E116*$F116*$H116*$J116*Q$10</f>
        <v>0</v>
      </c>
      <c r="R116" s="59"/>
      <c r="S116" s="58">
        <f>R116*$E116*$F116*$H116*$J116*S$10</f>
        <v>0</v>
      </c>
      <c r="T116" s="57"/>
      <c r="U116" s="58">
        <f>T116*$E116*$F116*$H116*$J116*U$10</f>
        <v>0</v>
      </c>
      <c r="V116" s="57"/>
      <c r="W116" s="58">
        <f>V116*$E116*$F116*$H116*$J116*W$10</f>
        <v>0</v>
      </c>
      <c r="X116" s="57"/>
      <c r="Y116" s="58">
        <f>X116*$E116*$F116*$H116*$J116*Y$10</f>
        <v>0</v>
      </c>
      <c r="Z116" s="59"/>
      <c r="AA116" s="58">
        <f>Z116*$E116*$F116*$H116*$J116*AA$10</f>
        <v>0</v>
      </c>
      <c r="AB116" s="59"/>
      <c r="AC116" s="58">
        <f>AB116*$E116*$F116*$H116*$J116*AC$10</f>
        <v>0</v>
      </c>
      <c r="AD116" s="59"/>
      <c r="AE116" s="59">
        <f>SUM(AD116*$E116*$F116*$H116*$K116*$AE$10)</f>
        <v>0</v>
      </c>
      <c r="AF116" s="59"/>
      <c r="AG116" s="62">
        <f>SUM(AF116*$E116*$F116*$H116*$K116*$AG$10)</f>
        <v>0</v>
      </c>
      <c r="AH116" s="57"/>
      <c r="AI116" s="58">
        <f>AH116*$E116*$F116*$H116*$J116*AI$10</f>
        <v>0</v>
      </c>
      <c r="AJ116" s="57"/>
      <c r="AK116" s="58">
        <f>AJ116*$E116*$F116*$H116*$J116*AK$10</f>
        <v>0</v>
      </c>
      <c r="AL116" s="57"/>
      <c r="AM116" s="58">
        <f>AL116*$E116*$F116*$H116*$J116*AM$10</f>
        <v>0</v>
      </c>
      <c r="AN116" s="57"/>
      <c r="AO116" s="58">
        <f>AN116*$E116*$F116*$H116*$J116*AO$10</f>
        <v>0</v>
      </c>
      <c r="AP116" s="57"/>
      <c r="AQ116" s="58">
        <f>AP116*$E116*$F116*$H116*$J116*AQ$10</f>
        <v>0</v>
      </c>
      <c r="AR116" s="57"/>
      <c r="AS116" s="58">
        <f>AR116*$E116*$F116*$H116*$J116*AS$10</f>
        <v>0</v>
      </c>
      <c r="AT116" s="57"/>
      <c r="AU116" s="58">
        <f>AT116*$E116*$F116*$H116*$J116*AU$10</f>
        <v>0</v>
      </c>
      <c r="AV116" s="57"/>
      <c r="AW116" s="58">
        <f>AV116*$E116*$F116*$H116*$J116*AW$10</f>
        <v>0</v>
      </c>
      <c r="AX116" s="57"/>
      <c r="AY116" s="58">
        <f>AX116*$E116*$F116*$H116*$J116*AY$10</f>
        <v>0</v>
      </c>
      <c r="AZ116" s="57"/>
      <c r="BA116" s="58">
        <f>AZ116*$E116*$F116*$H116*$J116*BA$10</f>
        <v>0</v>
      </c>
      <c r="BB116" s="57"/>
      <c r="BC116" s="58">
        <f>BB116*$E116*$F116*$H116*$J116*BC$10</f>
        <v>0</v>
      </c>
      <c r="BD116" s="57"/>
      <c r="BE116" s="58">
        <f>BD116*$E116*$F116*$H116*$J116*BE$10</f>
        <v>0</v>
      </c>
      <c r="BF116" s="57"/>
      <c r="BG116" s="58">
        <f>BF116*$E116*$F116*$H116*$J116*BG$10</f>
        <v>0</v>
      </c>
      <c r="BH116" s="57"/>
      <c r="BI116" s="58">
        <f>BH116*$E116*$F116*$H116*$J116*BI$10</f>
        <v>0</v>
      </c>
      <c r="BJ116" s="57"/>
      <c r="BK116" s="58">
        <f>BJ116*$E116*$F116*$H116*$J116*BK$10</f>
        <v>0</v>
      </c>
      <c r="BL116" s="57"/>
      <c r="BM116" s="58">
        <f>BL116*$E116*$F116*$H116*$J116*BM$10</f>
        <v>0</v>
      </c>
      <c r="BN116" s="57"/>
      <c r="BO116" s="58">
        <f>BN116*$E116*$F116*$H116*$J116*BO$10</f>
        <v>0</v>
      </c>
      <c r="BP116" s="61"/>
      <c r="BQ116" s="58">
        <f>BP116*$E116*$F116*$H116*$J116*BQ$10</f>
        <v>0</v>
      </c>
      <c r="BR116" s="57"/>
      <c r="BS116" s="58"/>
      <c r="BT116" s="59"/>
      <c r="BU116" s="58"/>
      <c r="BV116" s="57"/>
      <c r="BW116" s="58">
        <f>BV116*$E116*$F116*$H116*$J116*BW$10</f>
        <v>0</v>
      </c>
      <c r="BX116" s="57"/>
      <c r="BY116" s="58">
        <f>BX116*$E116*$F116*$H116*$J116*BY$10</f>
        <v>0</v>
      </c>
      <c r="BZ116" s="57"/>
      <c r="CA116" s="58"/>
      <c r="CB116" s="57"/>
      <c r="CC116" s="58"/>
      <c r="CD116" s="59"/>
      <c r="CE116" s="62">
        <f>SUM(CD116*$E116*$F116*$H116*$K116*$CE$10)</f>
        <v>0</v>
      </c>
      <c r="CF116" s="57"/>
      <c r="CG116" s="62">
        <f>SUM(CF116*$E116*$F116*$H116*$K116*$CE$10)</f>
        <v>0</v>
      </c>
      <c r="CH116" s="59"/>
      <c r="CI116" s="62">
        <f>SUM(CH116*$E116*$F116*$H116*$K116*$CE$10)</f>
        <v>0</v>
      </c>
      <c r="CJ116" s="59"/>
      <c r="CK116" s="62">
        <f>SUM(CJ116*$E116*$F116*$H116*$K116*$CE$10)</f>
        <v>0</v>
      </c>
      <c r="CL116" s="59"/>
      <c r="CM116" s="62">
        <f>SUM(CL116*$E116*$F116*$H116*$K116*$CE$10)</f>
        <v>0</v>
      </c>
      <c r="CN116" s="57"/>
      <c r="CO116" s="62">
        <f>SUM(CN116*$E116*$F116*$H116*$K116*$CE$10)</f>
        <v>0</v>
      </c>
      <c r="CP116" s="57"/>
      <c r="CQ116" s="62">
        <f>SUM(CP116*$E116*$F116*$H116*$K116*$CE$10)</f>
        <v>0</v>
      </c>
      <c r="CR116" s="59"/>
      <c r="CS116" s="62"/>
      <c r="CT116" s="57"/>
      <c r="CU116" s="62"/>
      <c r="CV116" s="57"/>
      <c r="CW116" s="62">
        <f>SUM(CV116*$E116*$F116*$H116*$K116*$CE$10)</f>
        <v>0</v>
      </c>
      <c r="CX116" s="57"/>
      <c r="CY116" s="62"/>
      <c r="CZ116" s="57"/>
      <c r="DA116" s="62"/>
      <c r="DB116" s="57"/>
      <c r="DC116" s="62"/>
      <c r="DD116" s="57"/>
      <c r="DE116" s="62">
        <f>SUM(DD116*$E116*$F116*$H116*$K116*$CE$10)</f>
        <v>0</v>
      </c>
      <c r="DF116" s="57"/>
      <c r="DG116" s="62">
        <f>SUM(DF116*$E116*$F116*$H116*$K116*$CE$10)</f>
        <v>0</v>
      </c>
      <c r="DH116" s="57"/>
      <c r="DI116" s="62"/>
      <c r="DJ116" s="57"/>
      <c r="DK116" s="62"/>
      <c r="DL116" s="57"/>
      <c r="DM116" s="62"/>
      <c r="DN116" s="57"/>
      <c r="DO116" s="58">
        <f>DN116*$E116*$F116*$H116*$J116*DO$10</f>
        <v>0</v>
      </c>
      <c r="DP116" s="57"/>
      <c r="DQ116" s="58">
        <f>DP116*$E116*$F116*$H116*$J116*DQ$10</f>
        <v>0</v>
      </c>
      <c r="DR116" s="57"/>
      <c r="DS116" s="59"/>
      <c r="DT116" s="57"/>
      <c r="DU116" s="59"/>
      <c r="DV116" s="57"/>
      <c r="DW116" s="58">
        <f>DV116*$E116*$F116*$H116*$J116*DW$10</f>
        <v>0</v>
      </c>
      <c r="DX116" s="57"/>
      <c r="DY116" s="58">
        <f>DX116*$E116*$F116*$H116*$J116*DY$10</f>
        <v>0</v>
      </c>
      <c r="DZ116" s="57"/>
      <c r="EA116" s="59"/>
      <c r="EB116" s="63"/>
      <c r="EC116" s="63"/>
      <c r="ED116" s="76"/>
      <c r="EE116" s="76"/>
      <c r="EF116" s="76"/>
      <c r="EG116" s="76"/>
      <c r="EH116" s="76"/>
      <c r="EI116" s="76"/>
      <c r="EJ116" s="64">
        <f t="shared" si="807"/>
        <v>0</v>
      </c>
      <c r="EK116" s="64">
        <f t="shared" si="808"/>
        <v>0</v>
      </c>
    </row>
    <row r="117" spans="1:141" s="2" customFormat="1" ht="53.25" customHeight="1" x14ac:dyDescent="0.25">
      <c r="A117" s="49"/>
      <c r="B117" s="85">
        <v>88</v>
      </c>
      <c r="C117" s="187" t="s">
        <v>351</v>
      </c>
      <c r="D117" s="133" t="s">
        <v>352</v>
      </c>
      <c r="E117" s="52">
        <v>16026</v>
      </c>
      <c r="F117" s="187">
        <v>0.34</v>
      </c>
      <c r="G117" s="141">
        <v>0.30020000000000002</v>
      </c>
      <c r="H117" s="55">
        <v>1</v>
      </c>
      <c r="I117" s="114"/>
      <c r="J117" s="104">
        <v>1.4</v>
      </c>
      <c r="K117" s="104">
        <v>1.68</v>
      </c>
      <c r="L117" s="104">
        <v>2.23</v>
      </c>
      <c r="M117" s="107">
        <v>2.57</v>
      </c>
      <c r="N117" s="57"/>
      <c r="O117" s="74">
        <f t="shared" ref="O117:O135" si="809">(N117*$E117*$F117*((1-$G117)+$G117*$J117*$H117*O$10))</f>
        <v>0</v>
      </c>
      <c r="P117" s="108"/>
      <c r="Q117" s="74">
        <f t="shared" ref="Q117:Q135" si="810">(P117*$E117*$F117*((1-$G117)+$G117*$J117*$H117*Q$10))</f>
        <v>0</v>
      </c>
      <c r="R117" s="59">
        <v>535</v>
      </c>
      <c r="S117" s="74">
        <f t="shared" ref="S117:S135" si="811">(R117*$E117*$F117*((1-$G117)+$G117*$J117*$H117*S$10))</f>
        <v>3265178.1383520002</v>
      </c>
      <c r="T117" s="57"/>
      <c r="U117" s="74">
        <f t="shared" ref="U117:U135" si="812">(T117*$E117*$F117*((1-$G117)+$G117*$J117*$H117*U$10))</f>
        <v>0</v>
      </c>
      <c r="V117" s="57"/>
      <c r="W117" s="74">
        <f t="shared" ref="W117:W135" si="813">(V117*$E117*$F117*((1-$G117)+$G117*$J117*$H117*W$10))</f>
        <v>0</v>
      </c>
      <c r="X117" s="57"/>
      <c r="Y117" s="74">
        <f t="shared" ref="Y117:Y135" si="814">(X117*$E117*$F117*((1-$G117)+$G117*$J117*$H117*Y$10))</f>
        <v>0</v>
      </c>
      <c r="Z117" s="59"/>
      <c r="AA117" s="74">
        <f t="shared" ref="AA117:AA135" si="815">(Z117*$E117*$F117*((1-$G117)+$G117*$J117*$H117*AA$10))</f>
        <v>0</v>
      </c>
      <c r="AB117" s="59">
        <v>784</v>
      </c>
      <c r="AC117" s="74">
        <f t="shared" ref="AC117:AC135" si="816">(AB117*$E117*$F117*((1-$G117)+$G117*$J117*$H117*AC$10))</f>
        <v>4784859.1784448009</v>
      </c>
      <c r="AD117" s="59"/>
      <c r="AE117" s="74">
        <f t="shared" ref="AE117:AE135" si="817">(AD117*$E117*$F117*((1-$G117)+$G117*$J117*$H117*AE$10))</f>
        <v>0</v>
      </c>
      <c r="AF117" s="74">
        <v>58</v>
      </c>
      <c r="AG117" s="74">
        <f t="shared" ref="AG117:AG135" si="818">(AF117*$E117*$F117*((1-$G117)+$G117*$K117*$H117))</f>
        <v>380546.37532992009</v>
      </c>
      <c r="AH117" s="57"/>
      <c r="AI117" s="74">
        <f t="shared" ref="AI117:AI135" si="819">(AH117*$E117*$F117*((1-$G117)+$G117*$J117*$H117*AI$10))</f>
        <v>0</v>
      </c>
      <c r="AJ117" s="57"/>
      <c r="AK117" s="74">
        <f t="shared" ref="AK117:AK135" si="820">(AJ117*$E117*$F117*((1-$G117)+$G117*$J117*$H117*AK$10))</f>
        <v>0</v>
      </c>
      <c r="AL117" s="57"/>
      <c r="AM117" s="74">
        <f t="shared" ref="AM117:AM135" si="821">(AL117*$E117*$F117*((1-$G117)+$G117*$J117*$H117*AM$10))</f>
        <v>0</v>
      </c>
      <c r="AN117" s="57"/>
      <c r="AO117" s="74">
        <f t="shared" ref="AO117:AO135" si="822">(AN117*$E117*$F117*((1-$G117)+$G117*$J117*$H117*AO$10))</f>
        <v>0</v>
      </c>
      <c r="AP117" s="57">
        <v>50</v>
      </c>
      <c r="AQ117" s="74">
        <f t="shared" ref="AQ117:AQ135" si="823">(AP117*$E117*$F117*((1-$G117)+$G117*$J117*$H117*AQ$10))</f>
        <v>305156.83535999997</v>
      </c>
      <c r="AR117" s="57">
        <v>750</v>
      </c>
      <c r="AS117" s="74">
        <f t="shared" ref="AS117:AS135" si="824">(AR117*$E117*$F117*((1-$G117)+$G117*$J117*$H117*AS$10))</f>
        <v>4577352.5304000005</v>
      </c>
      <c r="AT117" s="57"/>
      <c r="AU117" s="74">
        <f t="shared" ref="AU117:AU135" si="825">(AT117*$E117*$F117*((1-$G117)+$G117*$J117*$H117*AU$10))</f>
        <v>0</v>
      </c>
      <c r="AV117" s="57">
        <v>261</v>
      </c>
      <c r="AW117" s="74">
        <f>(AV117*$E117*$F117*((1-$G117)+$G117*$J117*$H117*AW$10))</f>
        <v>1592918.6805791999</v>
      </c>
      <c r="AX117" s="57"/>
      <c r="AY117" s="74">
        <f t="shared" ref="AY117:AY135" si="826">(AX117*$E117*$F117*((1-$G117)+$G117*$J117*$H117*AY$10))</f>
        <v>0</v>
      </c>
      <c r="AZ117" s="57">
        <v>1614</v>
      </c>
      <c r="BA117" s="74">
        <f t="shared" ref="BA117:BA135" si="827">(AZ117*$E117*$F117*((1-$G117)+$G117*$J117*$H117*BA$10))</f>
        <v>9850462.645420799</v>
      </c>
      <c r="BB117" s="57"/>
      <c r="BC117" s="74">
        <f t="shared" ref="BC117:BC135" si="828">(BB117*$E117*$F117*((1-$G117)+$G117*$J117*$H117*BC$10))</f>
        <v>0</v>
      </c>
      <c r="BD117" s="57"/>
      <c r="BE117" s="74">
        <f t="shared" ref="BE117:BE135" si="829">(BD117*$E117*$F117*((1-$G117)+$G117*$J117*$H117*BE$10))</f>
        <v>0</v>
      </c>
      <c r="BF117" s="57"/>
      <c r="BG117" s="74">
        <f t="shared" ref="BG117:BG135" si="830">(BF117*$E117*$F117*((1-$G117)+$G117*$J117*$H117*BG$10))</f>
        <v>0</v>
      </c>
      <c r="BH117" s="57"/>
      <c r="BI117" s="74">
        <f t="shared" ref="BI117:BI135" si="831">(BH117*$E117*$F117*((1-$G117)+$G117*$J117*$H117*BI$10))</f>
        <v>0</v>
      </c>
      <c r="BJ117" s="57"/>
      <c r="BK117" s="74">
        <f t="shared" ref="BK117:BK135" si="832">(BJ117*$E117*$F117*((1-$G117)+$G117*$J117*$H117*BK$10))</f>
        <v>0</v>
      </c>
      <c r="BL117" s="57"/>
      <c r="BM117" s="74">
        <f t="shared" ref="BM117:BM135" si="833">(BL117*$E117*$F117*((1-$G117)+$G117*$J117*$H117*BM$10))</f>
        <v>0</v>
      </c>
      <c r="BN117" s="57"/>
      <c r="BO117" s="74">
        <f t="shared" ref="BO117:BO135" si="834">(BN117*$E117*$F117*((1-$G117)+$G117*$J117*$H117*BO$10))</f>
        <v>0</v>
      </c>
      <c r="BP117" s="61"/>
      <c r="BQ117" s="74">
        <f t="shared" ref="BQ117:BQ135" si="835">(BP117*$E117*$F117*((1-$G117)+$G117*$J117*$H117*BQ$10))</f>
        <v>0</v>
      </c>
      <c r="BR117" s="57">
        <v>49</v>
      </c>
      <c r="BS117" s="74"/>
      <c r="BT117" s="59">
        <v>8</v>
      </c>
      <c r="BU117" s="74"/>
      <c r="BV117" s="57">
        <v>10</v>
      </c>
      <c r="BW117" s="74">
        <f t="shared" ref="BW117:BW135" si="836">(BV117*$E117*$F117*((1-$G117)+$G117*$J117*$H117*BW$10))</f>
        <v>61031.367072000001</v>
      </c>
      <c r="BX117" s="57"/>
      <c r="BY117" s="74">
        <f t="shared" ref="BY117:BY135" si="837">(BX117*$E117*$F117*((1-$G117)+$G117*$J117*$H117*BY$10))</f>
        <v>0</v>
      </c>
      <c r="BZ117" s="57">
        <v>60</v>
      </c>
      <c r="CA117" s="74"/>
      <c r="CB117" s="57">
        <v>7</v>
      </c>
      <c r="CC117" s="74"/>
      <c r="CD117" s="59">
        <v>400</v>
      </c>
      <c r="CE117" s="74">
        <f t="shared" ref="CE117:CE135" si="838">(CD117*$E117*$F117*((1-$G117)+$G117*$K117*$H117))</f>
        <v>2624457.7608960001</v>
      </c>
      <c r="CF117" s="57">
        <v>264</v>
      </c>
      <c r="CG117" s="74">
        <f t="shared" ref="CG117:CG135" si="839">(CF117*$E117*$F117*((1-$G117)+$G117*$K117*$H117))</f>
        <v>1732142.1221913602</v>
      </c>
      <c r="CH117" s="59">
        <v>190</v>
      </c>
      <c r="CI117" s="74">
        <f t="shared" ref="CI117:CI135" si="840">(CH117*$E117*$F117*((1-$G117)+$G117*$K117*$H117))</f>
        <v>1246617.4364256002</v>
      </c>
      <c r="CJ117" s="59"/>
      <c r="CK117" s="74">
        <f t="shared" ref="CK117:CK135" si="841">(CJ117*$E117*$F117*((1-$G117)+$G117*$K117*$H117))</f>
        <v>0</v>
      </c>
      <c r="CL117" s="59"/>
      <c r="CM117" s="74">
        <f t="shared" ref="CM117:CM135" si="842">(CL117*$E117*$F117*((1-$G117)+$G117*$K117*$H117))</f>
        <v>0</v>
      </c>
      <c r="CN117" s="57">
        <v>111</v>
      </c>
      <c r="CO117" s="74">
        <f>(CN117*$E117*$F117*((1-$G117)+$G117*$K117*$H117))</f>
        <v>728287.02864864003</v>
      </c>
      <c r="CP117" s="57"/>
      <c r="CQ117" s="74">
        <f t="shared" ref="CQ117:CQ135" si="843">(CP117*$E117*$F117*((1-$G117)+$G117*$K117*$H117))</f>
        <v>0</v>
      </c>
      <c r="CR117" s="59"/>
      <c r="CS117" s="74"/>
      <c r="CT117" s="57">
        <v>40</v>
      </c>
      <c r="CU117" s="74"/>
      <c r="CV117" s="57">
        <v>80</v>
      </c>
      <c r="CW117" s="74">
        <f t="shared" ref="CW117:CW135" si="844">(CV117*$E117*$F117*((1-$G117)+$G117*$K117*$H117))</f>
        <v>524891.55217920011</v>
      </c>
      <c r="CX117" s="57"/>
      <c r="CY117" s="74"/>
      <c r="CZ117" s="57"/>
      <c r="DA117" s="74"/>
      <c r="DB117" s="57">
        <v>70</v>
      </c>
      <c r="DC117" s="74"/>
      <c r="DD117" s="57"/>
      <c r="DE117" s="74">
        <f t="shared" ref="DE117:DE135" si="845">(DD117*$E117*$F117*((1-$G117)+$G117*$K117*$H117))</f>
        <v>0</v>
      </c>
      <c r="DF117" s="57"/>
      <c r="DG117" s="74">
        <f t="shared" ref="DG117:DG135" si="846">(DF117*$E117*$F117*((1-$G117)+$G117*$K117*$H117))</f>
        <v>0</v>
      </c>
      <c r="DH117" s="57"/>
      <c r="DI117" s="74"/>
      <c r="DJ117" s="57"/>
      <c r="DK117" s="74"/>
      <c r="DL117" s="57"/>
      <c r="DM117" s="74"/>
      <c r="DN117" s="57"/>
      <c r="DO117" s="74">
        <f t="shared" ref="DO117:DO135" si="847">(DN117*$E117*$F117*((1-$G117)+$G117*$J117*$H117*DO$10))</f>
        <v>0</v>
      </c>
      <c r="DP117" s="57"/>
      <c r="DQ117" s="74">
        <f t="shared" ref="DQ117:DQ135" si="848">(DP117*$E117*$F117*((1-$G117)+$G117*$J117*$H117*DQ$10))</f>
        <v>0</v>
      </c>
      <c r="DR117" s="57"/>
      <c r="DS117" s="74">
        <f t="shared" ref="DS117:DS135" si="849">(DR117*$E117*$F117*((1-$G117)+$G117*$J117*$H117*DS$10))</f>
        <v>0</v>
      </c>
      <c r="DT117" s="57"/>
      <c r="DU117" s="74">
        <f t="shared" ref="DU117:DU129" si="850">(DT117*$E117*$F117*((1-$G117)+$G117*$J117*$H117))</f>
        <v>0</v>
      </c>
      <c r="DV117" s="57"/>
      <c r="DW117" s="74">
        <f t="shared" ref="DW117:DW135" si="851">(DV117*$E117*$F117*((1-$G117)+$G117*$J117*$H117*DW$10))</f>
        <v>0</v>
      </c>
      <c r="DX117" s="57"/>
      <c r="DY117" s="74">
        <f t="shared" ref="DY117:DY135" si="852">(DX117*$E117*$F117*((1-$G117)+$G117*$J117*$H117*DY$10))</f>
        <v>0</v>
      </c>
      <c r="DZ117" s="57">
        <v>100</v>
      </c>
      <c r="EA117" s="74">
        <f t="shared" ref="EA117:EA135" si="853">(DZ117*$E117*$F117*((1-$G117)+$G117*$K117*$H117))</f>
        <v>656114.44022400002</v>
      </c>
      <c r="EB117" s="63"/>
      <c r="EC117" s="74">
        <f t="shared" ref="EC117:EC135" si="854">(EB117*$E117*$F117*((1-$G117)+$G117*$J117*$H117))</f>
        <v>0</v>
      </c>
      <c r="ED117" s="57"/>
      <c r="EE117" s="57"/>
      <c r="EF117" s="57"/>
      <c r="EG117" s="74">
        <f t="shared" ref="EG117:EG135" si="855">(EF117*$E117*$F117*((1-$G117)+$G117*$H117))</f>
        <v>0</v>
      </c>
      <c r="EH117" s="57"/>
      <c r="EI117" s="57"/>
      <c r="EJ117" s="64">
        <f t="shared" si="807"/>
        <v>5441</v>
      </c>
      <c r="EK117" s="64">
        <f t="shared" si="808"/>
        <v>32330016.091523524</v>
      </c>
    </row>
    <row r="118" spans="1:141" s="2" customFormat="1" ht="49.5" customHeight="1" x14ac:dyDescent="0.25">
      <c r="A118" s="49"/>
      <c r="B118" s="85">
        <v>89</v>
      </c>
      <c r="C118" s="187" t="s">
        <v>353</v>
      </c>
      <c r="D118" s="103" t="s">
        <v>354</v>
      </c>
      <c r="E118" s="52">
        <v>16026</v>
      </c>
      <c r="F118" s="187">
        <v>0.77</v>
      </c>
      <c r="G118" s="141">
        <v>0.1802</v>
      </c>
      <c r="H118" s="55">
        <v>1</v>
      </c>
      <c r="I118" s="114"/>
      <c r="J118" s="117">
        <v>1.4</v>
      </c>
      <c r="K118" s="117">
        <v>1.68</v>
      </c>
      <c r="L118" s="117">
        <v>2.23</v>
      </c>
      <c r="M118" s="118">
        <v>2.57</v>
      </c>
      <c r="N118" s="57"/>
      <c r="O118" s="74">
        <f t="shared" si="809"/>
        <v>0</v>
      </c>
      <c r="P118" s="108"/>
      <c r="Q118" s="74">
        <f t="shared" si="810"/>
        <v>0</v>
      </c>
      <c r="R118" s="59">
        <v>77</v>
      </c>
      <c r="S118" s="74">
        <f t="shared" si="811"/>
        <v>1018670.6254031999</v>
      </c>
      <c r="T118" s="57"/>
      <c r="U118" s="74">
        <f t="shared" si="812"/>
        <v>0</v>
      </c>
      <c r="V118" s="57"/>
      <c r="W118" s="74">
        <f t="shared" si="813"/>
        <v>0</v>
      </c>
      <c r="X118" s="57"/>
      <c r="Y118" s="74">
        <f t="shared" si="814"/>
        <v>0</v>
      </c>
      <c r="Z118" s="59"/>
      <c r="AA118" s="74">
        <f t="shared" si="815"/>
        <v>0</v>
      </c>
      <c r="AB118" s="59">
        <v>12</v>
      </c>
      <c r="AC118" s="74">
        <f t="shared" si="816"/>
        <v>158753.86369919998</v>
      </c>
      <c r="AD118" s="59"/>
      <c r="AE118" s="74">
        <f t="shared" si="817"/>
        <v>0</v>
      </c>
      <c r="AF118" s="74">
        <v>5</v>
      </c>
      <c r="AG118" s="74">
        <f t="shared" si="818"/>
        <v>69260.583453600004</v>
      </c>
      <c r="AH118" s="57"/>
      <c r="AI118" s="74">
        <f t="shared" si="819"/>
        <v>0</v>
      </c>
      <c r="AJ118" s="57"/>
      <c r="AK118" s="74">
        <f t="shared" si="820"/>
        <v>0</v>
      </c>
      <c r="AL118" s="57"/>
      <c r="AM118" s="74">
        <f t="shared" si="821"/>
        <v>0</v>
      </c>
      <c r="AN118" s="57"/>
      <c r="AO118" s="74">
        <f t="shared" si="822"/>
        <v>0</v>
      </c>
      <c r="AP118" s="57">
        <v>300</v>
      </c>
      <c r="AQ118" s="74">
        <f t="shared" si="823"/>
        <v>3968846.5924799996</v>
      </c>
      <c r="AR118" s="57">
        <v>393</v>
      </c>
      <c r="AS118" s="74">
        <f t="shared" si="824"/>
        <v>5199189.0361487996</v>
      </c>
      <c r="AT118" s="57"/>
      <c r="AU118" s="74">
        <f t="shared" si="825"/>
        <v>0</v>
      </c>
      <c r="AV118" s="57">
        <v>106</v>
      </c>
      <c r="AW118" s="74">
        <f t="shared" ref="AW118:AW135" si="856">(AV118*$E118*$F118*((1-$G118)+$G118*$J118*$H118*AW$10))</f>
        <v>1402325.7960095999</v>
      </c>
      <c r="AX118" s="57"/>
      <c r="AY118" s="74">
        <f t="shared" si="826"/>
        <v>0</v>
      </c>
      <c r="AZ118" s="57">
        <v>24</v>
      </c>
      <c r="BA118" s="74">
        <f t="shared" si="827"/>
        <v>317507.72739839996</v>
      </c>
      <c r="BB118" s="57"/>
      <c r="BC118" s="74">
        <f t="shared" si="828"/>
        <v>0</v>
      </c>
      <c r="BD118" s="57"/>
      <c r="BE118" s="74">
        <f t="shared" si="829"/>
        <v>0</v>
      </c>
      <c r="BF118" s="57"/>
      <c r="BG118" s="74">
        <f t="shared" si="830"/>
        <v>0</v>
      </c>
      <c r="BH118" s="57"/>
      <c r="BI118" s="74">
        <f t="shared" si="831"/>
        <v>0</v>
      </c>
      <c r="BJ118" s="57"/>
      <c r="BK118" s="74">
        <f t="shared" si="832"/>
        <v>0</v>
      </c>
      <c r="BL118" s="57"/>
      <c r="BM118" s="74">
        <f t="shared" si="833"/>
        <v>0</v>
      </c>
      <c r="BN118" s="57"/>
      <c r="BO118" s="74">
        <f t="shared" si="834"/>
        <v>0</v>
      </c>
      <c r="BP118" s="61"/>
      <c r="BQ118" s="74">
        <f t="shared" si="835"/>
        <v>0</v>
      </c>
      <c r="BR118" s="57">
        <v>1</v>
      </c>
      <c r="BS118" s="74"/>
      <c r="BT118" s="59">
        <v>3</v>
      </c>
      <c r="BU118" s="74"/>
      <c r="BV118" s="57">
        <v>50</v>
      </c>
      <c r="BW118" s="74">
        <f t="shared" si="836"/>
        <v>661474.43207999994</v>
      </c>
      <c r="BX118" s="57">
        <v>86</v>
      </c>
      <c r="BY118" s="74">
        <f t="shared" si="837"/>
        <v>1137736.0231776</v>
      </c>
      <c r="BZ118" s="57"/>
      <c r="CA118" s="74"/>
      <c r="CB118" s="57">
        <v>20</v>
      </c>
      <c r="CC118" s="74"/>
      <c r="CD118" s="59">
        <v>239</v>
      </c>
      <c r="CE118" s="74">
        <f t="shared" si="838"/>
        <v>3310655.8890820802</v>
      </c>
      <c r="CF118" s="57">
        <v>16</v>
      </c>
      <c r="CG118" s="74">
        <f t="shared" si="839"/>
        <v>221633.86705152001</v>
      </c>
      <c r="CH118" s="59">
        <v>50</v>
      </c>
      <c r="CI118" s="74">
        <f t="shared" si="840"/>
        <v>692605.83453600004</v>
      </c>
      <c r="CJ118" s="59"/>
      <c r="CK118" s="74">
        <f t="shared" si="841"/>
        <v>0</v>
      </c>
      <c r="CL118" s="59"/>
      <c r="CM118" s="74">
        <f t="shared" si="842"/>
        <v>0</v>
      </c>
      <c r="CN118" s="57"/>
      <c r="CO118" s="74">
        <f t="shared" ref="CO118:CO135" si="857">(CN118*$E118*$F118*((1-$G118)+$G118*$K118*$H118))</f>
        <v>0</v>
      </c>
      <c r="CP118" s="57"/>
      <c r="CQ118" s="74">
        <f t="shared" si="843"/>
        <v>0</v>
      </c>
      <c r="CR118" s="59"/>
      <c r="CS118" s="74"/>
      <c r="CT118" s="57"/>
      <c r="CU118" s="74"/>
      <c r="CV118" s="57"/>
      <c r="CW118" s="74">
        <f t="shared" si="844"/>
        <v>0</v>
      </c>
      <c r="CX118" s="57"/>
      <c r="CY118" s="74"/>
      <c r="CZ118" s="57"/>
      <c r="DA118" s="74"/>
      <c r="DB118" s="57"/>
      <c r="DC118" s="74"/>
      <c r="DD118" s="57"/>
      <c r="DE118" s="74">
        <f t="shared" si="845"/>
        <v>0</v>
      </c>
      <c r="DF118" s="57"/>
      <c r="DG118" s="74">
        <f t="shared" si="846"/>
        <v>0</v>
      </c>
      <c r="DH118" s="57"/>
      <c r="DI118" s="74"/>
      <c r="DJ118" s="57"/>
      <c r="DK118" s="74"/>
      <c r="DL118" s="57"/>
      <c r="DM118" s="74"/>
      <c r="DN118" s="57"/>
      <c r="DO118" s="74">
        <f t="shared" si="847"/>
        <v>0</v>
      </c>
      <c r="DP118" s="57"/>
      <c r="DQ118" s="74">
        <f t="shared" si="848"/>
        <v>0</v>
      </c>
      <c r="DR118" s="57"/>
      <c r="DS118" s="74">
        <f t="shared" si="849"/>
        <v>0</v>
      </c>
      <c r="DT118" s="57"/>
      <c r="DU118" s="74">
        <f t="shared" si="850"/>
        <v>0</v>
      </c>
      <c r="DV118" s="57"/>
      <c r="DW118" s="74">
        <f t="shared" si="851"/>
        <v>0</v>
      </c>
      <c r="DX118" s="57"/>
      <c r="DY118" s="74">
        <f t="shared" si="852"/>
        <v>0</v>
      </c>
      <c r="DZ118" s="57"/>
      <c r="EA118" s="74">
        <f t="shared" si="853"/>
        <v>0</v>
      </c>
      <c r="EB118" s="63"/>
      <c r="EC118" s="74">
        <f t="shared" si="854"/>
        <v>0</v>
      </c>
      <c r="ED118" s="57"/>
      <c r="EE118" s="57"/>
      <c r="EF118" s="57"/>
      <c r="EG118" s="74">
        <f t="shared" si="855"/>
        <v>0</v>
      </c>
      <c r="EH118" s="57"/>
      <c r="EI118" s="57"/>
      <c r="EJ118" s="64">
        <f t="shared" si="807"/>
        <v>1382</v>
      </c>
      <c r="EK118" s="64">
        <f t="shared" si="808"/>
        <v>18158660.270519998</v>
      </c>
    </row>
    <row r="119" spans="1:141" s="116" customFormat="1" ht="60" x14ac:dyDescent="0.25">
      <c r="A119" s="49"/>
      <c r="B119" s="85">
        <v>90</v>
      </c>
      <c r="C119" s="187" t="s">
        <v>355</v>
      </c>
      <c r="D119" s="133" t="s">
        <v>356</v>
      </c>
      <c r="E119" s="52">
        <v>16026</v>
      </c>
      <c r="F119" s="187">
        <v>1.42</v>
      </c>
      <c r="G119" s="141">
        <v>0.2472</v>
      </c>
      <c r="H119" s="55">
        <v>1</v>
      </c>
      <c r="I119" s="114"/>
      <c r="J119" s="104">
        <v>1.4</v>
      </c>
      <c r="K119" s="104">
        <v>1.68</v>
      </c>
      <c r="L119" s="104">
        <v>2.23</v>
      </c>
      <c r="M119" s="107">
        <v>2.57</v>
      </c>
      <c r="N119" s="57"/>
      <c r="O119" s="74">
        <f t="shared" si="809"/>
        <v>0</v>
      </c>
      <c r="P119" s="108"/>
      <c r="Q119" s="74">
        <f t="shared" si="810"/>
        <v>0</v>
      </c>
      <c r="R119" s="59">
        <v>330</v>
      </c>
      <c r="S119" s="74">
        <f t="shared" si="811"/>
        <v>8252351.0023680003</v>
      </c>
      <c r="T119" s="57">
        <v>0</v>
      </c>
      <c r="U119" s="74">
        <f t="shared" si="812"/>
        <v>0</v>
      </c>
      <c r="V119" s="57"/>
      <c r="W119" s="74">
        <f t="shared" si="813"/>
        <v>0</v>
      </c>
      <c r="X119" s="57"/>
      <c r="Y119" s="74">
        <f t="shared" si="814"/>
        <v>0</v>
      </c>
      <c r="Z119" s="59"/>
      <c r="AA119" s="74">
        <f t="shared" si="815"/>
        <v>0</v>
      </c>
      <c r="AB119" s="59">
        <v>14</v>
      </c>
      <c r="AC119" s="74">
        <f t="shared" si="816"/>
        <v>350099.73949440004</v>
      </c>
      <c r="AD119" s="59"/>
      <c r="AE119" s="74">
        <f t="shared" si="817"/>
        <v>0</v>
      </c>
      <c r="AF119" s="74">
        <v>0</v>
      </c>
      <c r="AG119" s="74">
        <f t="shared" si="818"/>
        <v>0</v>
      </c>
      <c r="AH119" s="57"/>
      <c r="AI119" s="74">
        <f t="shared" si="819"/>
        <v>0</v>
      </c>
      <c r="AJ119" s="57">
        <v>0</v>
      </c>
      <c r="AK119" s="74">
        <f t="shared" si="820"/>
        <v>0</v>
      </c>
      <c r="AL119" s="57"/>
      <c r="AM119" s="74">
        <f t="shared" si="821"/>
        <v>0</v>
      </c>
      <c r="AN119" s="57"/>
      <c r="AO119" s="74">
        <f t="shared" si="822"/>
        <v>0</v>
      </c>
      <c r="AP119" s="57"/>
      <c r="AQ119" s="74">
        <f t="shared" si="823"/>
        <v>0</v>
      </c>
      <c r="AR119" s="57">
        <v>20</v>
      </c>
      <c r="AS119" s="74">
        <f t="shared" si="824"/>
        <v>500142.48499199998</v>
      </c>
      <c r="AT119" s="57"/>
      <c r="AU119" s="74">
        <f t="shared" si="825"/>
        <v>0</v>
      </c>
      <c r="AV119" s="57"/>
      <c r="AW119" s="74">
        <f t="shared" si="856"/>
        <v>0</v>
      </c>
      <c r="AX119" s="57"/>
      <c r="AY119" s="74">
        <f t="shared" si="826"/>
        <v>0</v>
      </c>
      <c r="AZ119" s="57">
        <v>96</v>
      </c>
      <c r="BA119" s="74">
        <f t="shared" si="827"/>
        <v>2400683.9279616</v>
      </c>
      <c r="BB119" s="57"/>
      <c r="BC119" s="74">
        <f t="shared" si="828"/>
        <v>0</v>
      </c>
      <c r="BD119" s="57"/>
      <c r="BE119" s="74">
        <f t="shared" si="829"/>
        <v>0</v>
      </c>
      <c r="BF119" s="57"/>
      <c r="BG119" s="74">
        <f t="shared" si="830"/>
        <v>0</v>
      </c>
      <c r="BH119" s="57"/>
      <c r="BI119" s="74">
        <f t="shared" si="831"/>
        <v>0</v>
      </c>
      <c r="BJ119" s="57"/>
      <c r="BK119" s="74">
        <f t="shared" si="832"/>
        <v>0</v>
      </c>
      <c r="BL119" s="57"/>
      <c r="BM119" s="74">
        <f t="shared" si="833"/>
        <v>0</v>
      </c>
      <c r="BN119" s="57"/>
      <c r="BO119" s="74">
        <f t="shared" si="834"/>
        <v>0</v>
      </c>
      <c r="BP119" s="61"/>
      <c r="BQ119" s="74">
        <f t="shared" si="835"/>
        <v>0</v>
      </c>
      <c r="BR119" s="57"/>
      <c r="BS119" s="74"/>
      <c r="BT119" s="59">
        <v>1</v>
      </c>
      <c r="BU119" s="74"/>
      <c r="BV119" s="57"/>
      <c r="BW119" s="74">
        <f t="shared" si="836"/>
        <v>0</v>
      </c>
      <c r="BX119" s="57"/>
      <c r="BY119" s="74">
        <f t="shared" si="837"/>
        <v>0</v>
      </c>
      <c r="BZ119" s="57"/>
      <c r="CA119" s="74"/>
      <c r="CB119" s="57"/>
      <c r="CC119" s="74"/>
      <c r="CD119" s="59">
        <v>5</v>
      </c>
      <c r="CE119" s="74">
        <f t="shared" si="838"/>
        <v>132911.3361216</v>
      </c>
      <c r="CF119" s="57">
        <v>5</v>
      </c>
      <c r="CG119" s="74">
        <f t="shared" si="839"/>
        <v>132911.3361216</v>
      </c>
      <c r="CH119" s="59"/>
      <c r="CI119" s="74">
        <f t="shared" si="840"/>
        <v>0</v>
      </c>
      <c r="CJ119" s="59"/>
      <c r="CK119" s="74">
        <f t="shared" si="841"/>
        <v>0</v>
      </c>
      <c r="CL119" s="59"/>
      <c r="CM119" s="74">
        <f t="shared" si="842"/>
        <v>0</v>
      </c>
      <c r="CN119" s="57"/>
      <c r="CO119" s="74">
        <f t="shared" si="857"/>
        <v>0</v>
      </c>
      <c r="CP119" s="57"/>
      <c r="CQ119" s="74">
        <f t="shared" si="843"/>
        <v>0</v>
      </c>
      <c r="CR119" s="59"/>
      <c r="CS119" s="74"/>
      <c r="CT119" s="57"/>
      <c r="CU119" s="74"/>
      <c r="CV119" s="57">
        <v>0</v>
      </c>
      <c r="CW119" s="74">
        <f t="shared" si="844"/>
        <v>0</v>
      </c>
      <c r="CX119" s="57"/>
      <c r="CY119" s="74"/>
      <c r="CZ119" s="57"/>
      <c r="DA119" s="74"/>
      <c r="DB119" s="57"/>
      <c r="DC119" s="74"/>
      <c r="DD119" s="57"/>
      <c r="DE119" s="74">
        <f t="shared" si="845"/>
        <v>0</v>
      </c>
      <c r="DF119" s="57"/>
      <c r="DG119" s="74">
        <f t="shared" si="846"/>
        <v>0</v>
      </c>
      <c r="DH119" s="57"/>
      <c r="DI119" s="74"/>
      <c r="DJ119" s="57"/>
      <c r="DK119" s="74"/>
      <c r="DL119" s="57">
        <v>0</v>
      </c>
      <c r="DM119" s="74"/>
      <c r="DN119" s="57"/>
      <c r="DO119" s="74">
        <f t="shared" si="847"/>
        <v>0</v>
      </c>
      <c r="DP119" s="57"/>
      <c r="DQ119" s="74">
        <f t="shared" si="848"/>
        <v>0</v>
      </c>
      <c r="DR119" s="57"/>
      <c r="DS119" s="74">
        <f t="shared" si="849"/>
        <v>0</v>
      </c>
      <c r="DT119" s="57"/>
      <c r="DU119" s="74">
        <f t="shared" si="850"/>
        <v>0</v>
      </c>
      <c r="DV119" s="57"/>
      <c r="DW119" s="74">
        <f t="shared" si="851"/>
        <v>0</v>
      </c>
      <c r="DX119" s="57"/>
      <c r="DY119" s="74">
        <f t="shared" si="852"/>
        <v>0</v>
      </c>
      <c r="DZ119" s="57">
        <v>12</v>
      </c>
      <c r="EA119" s="74">
        <f>(DZ119*$E119*$F119*((1-$G119)+$G119*$K119*$H119))</f>
        <v>318987.20669183997</v>
      </c>
      <c r="EB119" s="63"/>
      <c r="EC119" s="74">
        <f t="shared" si="854"/>
        <v>0</v>
      </c>
      <c r="ED119" s="57"/>
      <c r="EE119" s="57"/>
      <c r="EF119" s="57"/>
      <c r="EG119" s="74">
        <f t="shared" si="855"/>
        <v>0</v>
      </c>
      <c r="EH119" s="57"/>
      <c r="EI119" s="57"/>
      <c r="EJ119" s="64">
        <f t="shared" si="807"/>
        <v>483</v>
      </c>
      <c r="EK119" s="64">
        <f t="shared" si="808"/>
        <v>12088087.033751039</v>
      </c>
    </row>
    <row r="120" spans="1:141" s="2" customFormat="1" ht="60" customHeight="1" x14ac:dyDescent="0.25">
      <c r="A120" s="49"/>
      <c r="B120" s="85">
        <v>91</v>
      </c>
      <c r="C120" s="187" t="s">
        <v>357</v>
      </c>
      <c r="D120" s="133" t="s">
        <v>358</v>
      </c>
      <c r="E120" s="52">
        <v>16026</v>
      </c>
      <c r="F120" s="187">
        <v>1.96</v>
      </c>
      <c r="G120" s="141">
        <v>0.23330000000000001</v>
      </c>
      <c r="H120" s="55">
        <v>1</v>
      </c>
      <c r="I120" s="114"/>
      <c r="J120" s="104">
        <v>1.4</v>
      </c>
      <c r="K120" s="104">
        <v>1.68</v>
      </c>
      <c r="L120" s="104">
        <v>2.23</v>
      </c>
      <c r="M120" s="107">
        <v>2.57</v>
      </c>
      <c r="N120" s="57"/>
      <c r="O120" s="74">
        <f t="shared" si="809"/>
        <v>0</v>
      </c>
      <c r="P120" s="108"/>
      <c r="Q120" s="74">
        <f t="shared" si="810"/>
        <v>0</v>
      </c>
      <c r="R120" s="59">
        <v>334</v>
      </c>
      <c r="S120" s="74">
        <f t="shared" si="811"/>
        <v>11470305.082924798</v>
      </c>
      <c r="T120" s="57"/>
      <c r="U120" s="74">
        <f t="shared" si="812"/>
        <v>0</v>
      </c>
      <c r="V120" s="57"/>
      <c r="W120" s="74">
        <f t="shared" si="813"/>
        <v>0</v>
      </c>
      <c r="X120" s="57"/>
      <c r="Y120" s="74">
        <f t="shared" si="814"/>
        <v>0</v>
      </c>
      <c r="Z120" s="59"/>
      <c r="AA120" s="74">
        <f t="shared" si="815"/>
        <v>0</v>
      </c>
      <c r="AB120" s="59"/>
      <c r="AC120" s="74">
        <f t="shared" si="816"/>
        <v>0</v>
      </c>
      <c r="AD120" s="59"/>
      <c r="AE120" s="74">
        <f t="shared" si="817"/>
        <v>0</v>
      </c>
      <c r="AF120" s="74"/>
      <c r="AG120" s="74">
        <f t="shared" si="818"/>
        <v>0</v>
      </c>
      <c r="AH120" s="57"/>
      <c r="AI120" s="74">
        <f t="shared" si="819"/>
        <v>0</v>
      </c>
      <c r="AJ120" s="57"/>
      <c r="AK120" s="74">
        <f t="shared" si="820"/>
        <v>0</v>
      </c>
      <c r="AL120" s="57"/>
      <c r="AM120" s="74">
        <f t="shared" si="821"/>
        <v>0</v>
      </c>
      <c r="AN120" s="57"/>
      <c r="AO120" s="74">
        <f t="shared" si="822"/>
        <v>0</v>
      </c>
      <c r="AP120" s="57">
        <v>30</v>
      </c>
      <c r="AQ120" s="74">
        <f t="shared" si="823"/>
        <v>1030266.9236159998</v>
      </c>
      <c r="AR120" s="57">
        <v>72</v>
      </c>
      <c r="AS120" s="74">
        <f t="shared" si="824"/>
        <v>2472640.6166784</v>
      </c>
      <c r="AT120" s="57"/>
      <c r="AU120" s="74">
        <f t="shared" si="825"/>
        <v>0</v>
      </c>
      <c r="AV120" s="57"/>
      <c r="AW120" s="74">
        <f t="shared" si="856"/>
        <v>0</v>
      </c>
      <c r="AX120" s="57"/>
      <c r="AY120" s="74">
        <f t="shared" si="826"/>
        <v>0</v>
      </c>
      <c r="AZ120" s="57">
        <v>60</v>
      </c>
      <c r="BA120" s="74">
        <f t="shared" si="827"/>
        <v>2060533.8472319995</v>
      </c>
      <c r="BB120" s="57"/>
      <c r="BC120" s="74">
        <f t="shared" si="828"/>
        <v>0</v>
      </c>
      <c r="BD120" s="57"/>
      <c r="BE120" s="74">
        <f t="shared" si="829"/>
        <v>0</v>
      </c>
      <c r="BF120" s="57"/>
      <c r="BG120" s="74">
        <f t="shared" si="830"/>
        <v>0</v>
      </c>
      <c r="BH120" s="57"/>
      <c r="BI120" s="74">
        <f t="shared" si="831"/>
        <v>0</v>
      </c>
      <c r="BJ120" s="57"/>
      <c r="BK120" s="74">
        <f t="shared" si="832"/>
        <v>0</v>
      </c>
      <c r="BL120" s="57"/>
      <c r="BM120" s="74">
        <f t="shared" si="833"/>
        <v>0</v>
      </c>
      <c r="BN120" s="57"/>
      <c r="BO120" s="74">
        <f t="shared" si="834"/>
        <v>0</v>
      </c>
      <c r="BP120" s="61"/>
      <c r="BQ120" s="74">
        <f t="shared" si="835"/>
        <v>0</v>
      </c>
      <c r="BR120" s="57"/>
      <c r="BS120" s="74"/>
      <c r="BT120" s="59"/>
      <c r="BU120" s="74"/>
      <c r="BV120" s="57"/>
      <c r="BW120" s="74">
        <f t="shared" si="836"/>
        <v>0</v>
      </c>
      <c r="BX120" s="57"/>
      <c r="BY120" s="74">
        <f t="shared" si="837"/>
        <v>0</v>
      </c>
      <c r="BZ120" s="57"/>
      <c r="CA120" s="74"/>
      <c r="CB120" s="57">
        <v>10</v>
      </c>
      <c r="CC120" s="74"/>
      <c r="CD120" s="59">
        <v>100</v>
      </c>
      <c r="CE120" s="74">
        <f t="shared" si="838"/>
        <v>3639412.033824</v>
      </c>
      <c r="CF120" s="57"/>
      <c r="CG120" s="74">
        <f t="shared" si="839"/>
        <v>0</v>
      </c>
      <c r="CH120" s="59"/>
      <c r="CI120" s="74">
        <f t="shared" si="840"/>
        <v>0</v>
      </c>
      <c r="CJ120" s="59"/>
      <c r="CK120" s="74">
        <f t="shared" si="841"/>
        <v>0</v>
      </c>
      <c r="CL120" s="59"/>
      <c r="CM120" s="74">
        <f t="shared" si="842"/>
        <v>0</v>
      </c>
      <c r="CN120" s="57">
        <v>20</v>
      </c>
      <c r="CO120" s="74">
        <f>(CN120*$E120*$F120*((1-$G120)+$G120*$K120*$H120))</f>
        <v>727882.40676479996</v>
      </c>
      <c r="CP120" s="57"/>
      <c r="CQ120" s="74">
        <f t="shared" si="843"/>
        <v>0</v>
      </c>
      <c r="CR120" s="59"/>
      <c r="CS120" s="74"/>
      <c r="CT120" s="57"/>
      <c r="CU120" s="74"/>
      <c r="CV120" s="57"/>
      <c r="CW120" s="74">
        <f t="shared" si="844"/>
        <v>0</v>
      </c>
      <c r="CX120" s="57"/>
      <c r="CY120" s="74"/>
      <c r="CZ120" s="57">
        <v>180</v>
      </c>
      <c r="DA120" s="74"/>
      <c r="DB120" s="57"/>
      <c r="DC120" s="74"/>
      <c r="DD120" s="57"/>
      <c r="DE120" s="74">
        <f t="shared" si="845"/>
        <v>0</v>
      </c>
      <c r="DF120" s="57"/>
      <c r="DG120" s="74">
        <f t="shared" si="846"/>
        <v>0</v>
      </c>
      <c r="DH120" s="57"/>
      <c r="DI120" s="74"/>
      <c r="DJ120" s="57"/>
      <c r="DK120" s="74"/>
      <c r="DL120" s="57"/>
      <c r="DM120" s="74"/>
      <c r="DN120" s="57"/>
      <c r="DO120" s="74">
        <f t="shared" si="847"/>
        <v>0</v>
      </c>
      <c r="DP120" s="57"/>
      <c r="DQ120" s="74">
        <f t="shared" si="848"/>
        <v>0</v>
      </c>
      <c r="DR120" s="57"/>
      <c r="DS120" s="74">
        <f t="shared" si="849"/>
        <v>0</v>
      </c>
      <c r="DT120" s="57"/>
      <c r="DU120" s="74">
        <f t="shared" si="850"/>
        <v>0</v>
      </c>
      <c r="DV120" s="57"/>
      <c r="DW120" s="74">
        <f t="shared" si="851"/>
        <v>0</v>
      </c>
      <c r="DX120" s="57"/>
      <c r="DY120" s="74">
        <f t="shared" si="852"/>
        <v>0</v>
      </c>
      <c r="DZ120" s="57"/>
      <c r="EA120" s="74">
        <f t="shared" si="853"/>
        <v>0</v>
      </c>
      <c r="EB120" s="63"/>
      <c r="EC120" s="74">
        <f t="shared" si="854"/>
        <v>0</v>
      </c>
      <c r="ED120" s="57"/>
      <c r="EE120" s="57"/>
      <c r="EF120" s="57"/>
      <c r="EG120" s="74">
        <f t="shared" si="855"/>
        <v>0</v>
      </c>
      <c r="EH120" s="57"/>
      <c r="EI120" s="57"/>
      <c r="EJ120" s="64">
        <f t="shared" si="807"/>
        <v>806</v>
      </c>
      <c r="EK120" s="64">
        <f t="shared" si="808"/>
        <v>21401040.911040001</v>
      </c>
    </row>
    <row r="121" spans="1:141" s="2" customFormat="1" ht="60" customHeight="1" x14ac:dyDescent="0.25">
      <c r="A121" s="49"/>
      <c r="B121" s="85">
        <v>92</v>
      </c>
      <c r="C121" s="187" t="s">
        <v>359</v>
      </c>
      <c r="D121" s="133" t="s">
        <v>360</v>
      </c>
      <c r="E121" s="52">
        <v>16026</v>
      </c>
      <c r="F121" s="187">
        <v>3.05</v>
      </c>
      <c r="G121" s="141">
        <v>0.435</v>
      </c>
      <c r="H121" s="55">
        <v>1</v>
      </c>
      <c r="I121" s="114"/>
      <c r="J121" s="104">
        <v>1.4</v>
      </c>
      <c r="K121" s="104">
        <v>1.68</v>
      </c>
      <c r="L121" s="104">
        <v>2.23</v>
      </c>
      <c r="M121" s="107">
        <v>2.57</v>
      </c>
      <c r="N121" s="57"/>
      <c r="O121" s="74">
        <f t="shared" si="809"/>
        <v>0</v>
      </c>
      <c r="P121" s="108"/>
      <c r="Q121" s="74">
        <f t="shared" si="810"/>
        <v>0</v>
      </c>
      <c r="R121" s="59">
        <v>260</v>
      </c>
      <c r="S121" s="74">
        <f t="shared" si="811"/>
        <v>14919917.532</v>
      </c>
      <c r="T121" s="57"/>
      <c r="U121" s="74">
        <f t="shared" si="812"/>
        <v>0</v>
      </c>
      <c r="V121" s="57"/>
      <c r="W121" s="74">
        <f t="shared" si="813"/>
        <v>0</v>
      </c>
      <c r="X121" s="57"/>
      <c r="Y121" s="74">
        <f t="shared" si="814"/>
        <v>0</v>
      </c>
      <c r="Z121" s="59"/>
      <c r="AA121" s="74">
        <f t="shared" si="815"/>
        <v>0</v>
      </c>
      <c r="AB121" s="59"/>
      <c r="AC121" s="74">
        <f t="shared" si="816"/>
        <v>0</v>
      </c>
      <c r="AD121" s="59"/>
      <c r="AE121" s="74">
        <f t="shared" si="817"/>
        <v>0</v>
      </c>
      <c r="AF121" s="74"/>
      <c r="AG121" s="74">
        <f t="shared" si="818"/>
        <v>0</v>
      </c>
      <c r="AH121" s="57"/>
      <c r="AI121" s="74">
        <f t="shared" si="819"/>
        <v>0</v>
      </c>
      <c r="AJ121" s="57"/>
      <c r="AK121" s="74">
        <f t="shared" si="820"/>
        <v>0</v>
      </c>
      <c r="AL121" s="57"/>
      <c r="AM121" s="74">
        <f t="shared" si="821"/>
        <v>0</v>
      </c>
      <c r="AN121" s="57"/>
      <c r="AO121" s="74">
        <f t="shared" si="822"/>
        <v>0</v>
      </c>
      <c r="AP121" s="57"/>
      <c r="AQ121" s="74">
        <f t="shared" si="823"/>
        <v>0</v>
      </c>
      <c r="AR121" s="57">
        <v>20</v>
      </c>
      <c r="AS121" s="74">
        <f t="shared" si="824"/>
        <v>1147685.9639999999</v>
      </c>
      <c r="AT121" s="57"/>
      <c r="AU121" s="74">
        <f t="shared" si="825"/>
        <v>0</v>
      </c>
      <c r="AV121" s="57">
        <v>40</v>
      </c>
      <c r="AW121" s="74">
        <f t="shared" si="856"/>
        <v>2295371.9279999998</v>
      </c>
      <c r="AX121" s="57"/>
      <c r="AY121" s="74">
        <f t="shared" si="826"/>
        <v>0</v>
      </c>
      <c r="AZ121" s="57">
        <v>76</v>
      </c>
      <c r="BA121" s="74">
        <f t="shared" si="827"/>
        <v>4361206.6631999994</v>
      </c>
      <c r="BB121" s="57"/>
      <c r="BC121" s="74">
        <f t="shared" si="828"/>
        <v>0</v>
      </c>
      <c r="BD121" s="57"/>
      <c r="BE121" s="74">
        <f t="shared" si="829"/>
        <v>0</v>
      </c>
      <c r="BF121" s="57"/>
      <c r="BG121" s="74">
        <f t="shared" si="830"/>
        <v>0</v>
      </c>
      <c r="BH121" s="57"/>
      <c r="BI121" s="74">
        <f t="shared" si="831"/>
        <v>0</v>
      </c>
      <c r="BJ121" s="57"/>
      <c r="BK121" s="74">
        <f t="shared" si="832"/>
        <v>0</v>
      </c>
      <c r="BL121" s="57"/>
      <c r="BM121" s="74">
        <f t="shared" si="833"/>
        <v>0</v>
      </c>
      <c r="BN121" s="57"/>
      <c r="BO121" s="74">
        <f t="shared" si="834"/>
        <v>0</v>
      </c>
      <c r="BP121" s="61"/>
      <c r="BQ121" s="74">
        <f t="shared" si="835"/>
        <v>0</v>
      </c>
      <c r="BR121" s="57"/>
      <c r="BS121" s="74"/>
      <c r="BT121" s="59"/>
      <c r="BU121" s="74"/>
      <c r="BV121" s="57"/>
      <c r="BW121" s="74">
        <f t="shared" si="836"/>
        <v>0</v>
      </c>
      <c r="BX121" s="57"/>
      <c r="BY121" s="74">
        <f t="shared" si="837"/>
        <v>0</v>
      </c>
      <c r="BZ121" s="57"/>
      <c r="CA121" s="74"/>
      <c r="CB121" s="57">
        <v>49</v>
      </c>
      <c r="CC121" s="74"/>
      <c r="CD121" s="59">
        <v>0</v>
      </c>
      <c r="CE121" s="74">
        <f t="shared" si="838"/>
        <v>0</v>
      </c>
      <c r="CF121" s="57"/>
      <c r="CG121" s="74">
        <f t="shared" si="839"/>
        <v>0</v>
      </c>
      <c r="CH121" s="59"/>
      <c r="CI121" s="74">
        <f t="shared" si="840"/>
        <v>0</v>
      </c>
      <c r="CJ121" s="59"/>
      <c r="CK121" s="74">
        <f t="shared" si="841"/>
        <v>0</v>
      </c>
      <c r="CL121" s="59"/>
      <c r="CM121" s="74">
        <f t="shared" si="842"/>
        <v>0</v>
      </c>
      <c r="CN121" s="57"/>
      <c r="CO121" s="74">
        <f t="shared" si="857"/>
        <v>0</v>
      </c>
      <c r="CP121" s="57"/>
      <c r="CQ121" s="74">
        <f t="shared" si="843"/>
        <v>0</v>
      </c>
      <c r="CR121" s="59"/>
      <c r="CS121" s="74"/>
      <c r="CT121" s="57"/>
      <c r="CU121" s="74"/>
      <c r="CV121" s="57"/>
      <c r="CW121" s="74">
        <f t="shared" si="844"/>
        <v>0</v>
      </c>
      <c r="CX121" s="57"/>
      <c r="CY121" s="74"/>
      <c r="CZ121" s="57"/>
      <c r="DA121" s="74"/>
      <c r="DB121" s="57"/>
      <c r="DC121" s="74"/>
      <c r="DD121" s="57"/>
      <c r="DE121" s="74">
        <f t="shared" si="845"/>
        <v>0</v>
      </c>
      <c r="DF121" s="57"/>
      <c r="DG121" s="74">
        <f t="shared" si="846"/>
        <v>0</v>
      </c>
      <c r="DH121" s="57"/>
      <c r="DI121" s="74"/>
      <c r="DJ121" s="57"/>
      <c r="DK121" s="74"/>
      <c r="DL121" s="57"/>
      <c r="DM121" s="74"/>
      <c r="DN121" s="57"/>
      <c r="DO121" s="74">
        <f t="shared" si="847"/>
        <v>0</v>
      </c>
      <c r="DP121" s="57"/>
      <c r="DQ121" s="74">
        <f t="shared" si="848"/>
        <v>0</v>
      </c>
      <c r="DR121" s="57"/>
      <c r="DS121" s="74">
        <f t="shared" si="849"/>
        <v>0</v>
      </c>
      <c r="DT121" s="57"/>
      <c r="DU121" s="74">
        <f t="shared" si="850"/>
        <v>0</v>
      </c>
      <c r="DV121" s="57"/>
      <c r="DW121" s="74">
        <f t="shared" si="851"/>
        <v>0</v>
      </c>
      <c r="DX121" s="57"/>
      <c r="DY121" s="74">
        <f t="shared" si="852"/>
        <v>0</v>
      </c>
      <c r="DZ121" s="57">
        <v>60</v>
      </c>
      <c r="EA121" s="74">
        <f>(DZ121*$E121*$F121*((1-$G121)+$G121*$K121*$H121))</f>
        <v>3800267.8163999994</v>
      </c>
      <c r="EB121" s="63"/>
      <c r="EC121" s="74">
        <f t="shared" si="854"/>
        <v>0</v>
      </c>
      <c r="ED121" s="57"/>
      <c r="EE121" s="57"/>
      <c r="EF121" s="57"/>
      <c r="EG121" s="74">
        <f t="shared" si="855"/>
        <v>0</v>
      </c>
      <c r="EH121" s="57"/>
      <c r="EI121" s="57"/>
      <c r="EJ121" s="64">
        <f t="shared" si="807"/>
        <v>505</v>
      </c>
      <c r="EK121" s="64">
        <f t="shared" si="808"/>
        <v>26524449.903599996</v>
      </c>
    </row>
    <row r="122" spans="1:141" s="2" customFormat="1" ht="60" customHeight="1" x14ac:dyDescent="0.25">
      <c r="A122" s="49"/>
      <c r="B122" s="85">
        <v>93</v>
      </c>
      <c r="C122" s="187" t="s">
        <v>361</v>
      </c>
      <c r="D122" s="133" t="s">
        <v>362</v>
      </c>
      <c r="E122" s="52">
        <v>16026</v>
      </c>
      <c r="F122" s="187">
        <v>3.82</v>
      </c>
      <c r="G122" s="141">
        <v>0.1053</v>
      </c>
      <c r="H122" s="55">
        <v>1</v>
      </c>
      <c r="I122" s="114"/>
      <c r="J122" s="104">
        <v>1.4</v>
      </c>
      <c r="K122" s="104">
        <v>1.68</v>
      </c>
      <c r="L122" s="104">
        <v>2.23</v>
      </c>
      <c r="M122" s="107">
        <v>2.57</v>
      </c>
      <c r="N122" s="57"/>
      <c r="O122" s="74">
        <f t="shared" si="809"/>
        <v>0</v>
      </c>
      <c r="P122" s="108"/>
      <c r="Q122" s="74">
        <f t="shared" si="810"/>
        <v>0</v>
      </c>
      <c r="R122" s="59">
        <v>253</v>
      </c>
      <c r="S122" s="74">
        <f t="shared" si="811"/>
        <v>16140863.072875202</v>
      </c>
      <c r="T122" s="57"/>
      <c r="U122" s="74">
        <f t="shared" si="812"/>
        <v>0</v>
      </c>
      <c r="V122" s="57"/>
      <c r="W122" s="74">
        <f t="shared" si="813"/>
        <v>0</v>
      </c>
      <c r="X122" s="57"/>
      <c r="Y122" s="74">
        <f t="shared" si="814"/>
        <v>0</v>
      </c>
      <c r="Z122" s="59"/>
      <c r="AA122" s="74">
        <f t="shared" si="815"/>
        <v>0</v>
      </c>
      <c r="AB122" s="59"/>
      <c r="AC122" s="74">
        <f t="shared" si="816"/>
        <v>0</v>
      </c>
      <c r="AD122" s="59"/>
      <c r="AE122" s="74">
        <f t="shared" si="817"/>
        <v>0</v>
      </c>
      <c r="AF122" s="74"/>
      <c r="AG122" s="74">
        <f t="shared" si="818"/>
        <v>0</v>
      </c>
      <c r="AH122" s="57"/>
      <c r="AI122" s="74">
        <f t="shared" si="819"/>
        <v>0</v>
      </c>
      <c r="AJ122" s="57"/>
      <c r="AK122" s="74">
        <f t="shared" si="820"/>
        <v>0</v>
      </c>
      <c r="AL122" s="57"/>
      <c r="AM122" s="74">
        <f t="shared" si="821"/>
        <v>0</v>
      </c>
      <c r="AN122" s="57"/>
      <c r="AO122" s="74">
        <f t="shared" si="822"/>
        <v>0</v>
      </c>
      <c r="AP122" s="57"/>
      <c r="AQ122" s="74">
        <f t="shared" si="823"/>
        <v>0</v>
      </c>
      <c r="AR122" s="57"/>
      <c r="AS122" s="74">
        <f t="shared" si="824"/>
        <v>0</v>
      </c>
      <c r="AT122" s="57"/>
      <c r="AU122" s="74">
        <f t="shared" si="825"/>
        <v>0</v>
      </c>
      <c r="AV122" s="57"/>
      <c r="AW122" s="74">
        <f t="shared" si="856"/>
        <v>0</v>
      </c>
      <c r="AX122" s="57"/>
      <c r="AY122" s="74">
        <f t="shared" si="826"/>
        <v>0</v>
      </c>
      <c r="AZ122" s="57"/>
      <c r="BA122" s="74">
        <f t="shared" si="827"/>
        <v>0</v>
      </c>
      <c r="BB122" s="57"/>
      <c r="BC122" s="74">
        <f t="shared" si="828"/>
        <v>0</v>
      </c>
      <c r="BD122" s="57"/>
      <c r="BE122" s="74">
        <f t="shared" si="829"/>
        <v>0</v>
      </c>
      <c r="BF122" s="57"/>
      <c r="BG122" s="74">
        <f t="shared" si="830"/>
        <v>0</v>
      </c>
      <c r="BH122" s="57"/>
      <c r="BI122" s="74">
        <f t="shared" si="831"/>
        <v>0</v>
      </c>
      <c r="BJ122" s="57"/>
      <c r="BK122" s="74">
        <f t="shared" si="832"/>
        <v>0</v>
      </c>
      <c r="BL122" s="57"/>
      <c r="BM122" s="74">
        <f t="shared" si="833"/>
        <v>0</v>
      </c>
      <c r="BN122" s="57"/>
      <c r="BO122" s="74">
        <f t="shared" si="834"/>
        <v>0</v>
      </c>
      <c r="BP122" s="61"/>
      <c r="BQ122" s="74">
        <f t="shared" si="835"/>
        <v>0</v>
      </c>
      <c r="BR122" s="57"/>
      <c r="BS122" s="74"/>
      <c r="BT122" s="59">
        <v>6</v>
      </c>
      <c r="BU122" s="74"/>
      <c r="BV122" s="57"/>
      <c r="BW122" s="74">
        <f t="shared" si="836"/>
        <v>0</v>
      </c>
      <c r="BX122" s="57"/>
      <c r="BY122" s="74">
        <f t="shared" si="837"/>
        <v>0</v>
      </c>
      <c r="BZ122" s="57"/>
      <c r="CA122" s="74"/>
      <c r="CB122" s="57"/>
      <c r="CC122" s="74"/>
      <c r="CD122" s="59">
        <v>0</v>
      </c>
      <c r="CE122" s="74">
        <f t="shared" si="838"/>
        <v>0</v>
      </c>
      <c r="CF122" s="57"/>
      <c r="CG122" s="74">
        <f t="shared" si="839"/>
        <v>0</v>
      </c>
      <c r="CH122" s="59"/>
      <c r="CI122" s="74">
        <f t="shared" si="840"/>
        <v>0</v>
      </c>
      <c r="CJ122" s="59"/>
      <c r="CK122" s="74">
        <f t="shared" si="841"/>
        <v>0</v>
      </c>
      <c r="CL122" s="59"/>
      <c r="CM122" s="74">
        <f t="shared" si="842"/>
        <v>0</v>
      </c>
      <c r="CN122" s="57"/>
      <c r="CO122" s="74">
        <f t="shared" si="857"/>
        <v>0</v>
      </c>
      <c r="CP122" s="57"/>
      <c r="CQ122" s="74">
        <f t="shared" si="843"/>
        <v>0</v>
      </c>
      <c r="CR122" s="59"/>
      <c r="CS122" s="74"/>
      <c r="CT122" s="57"/>
      <c r="CU122" s="74"/>
      <c r="CV122" s="57"/>
      <c r="CW122" s="74">
        <f t="shared" si="844"/>
        <v>0</v>
      </c>
      <c r="CX122" s="57"/>
      <c r="CY122" s="74"/>
      <c r="CZ122" s="57"/>
      <c r="DA122" s="74"/>
      <c r="DB122" s="57"/>
      <c r="DC122" s="74"/>
      <c r="DD122" s="57"/>
      <c r="DE122" s="74">
        <f t="shared" si="845"/>
        <v>0</v>
      </c>
      <c r="DF122" s="57"/>
      <c r="DG122" s="74">
        <f t="shared" si="846"/>
        <v>0</v>
      </c>
      <c r="DH122" s="57"/>
      <c r="DI122" s="74"/>
      <c r="DJ122" s="57"/>
      <c r="DK122" s="74"/>
      <c r="DL122" s="57"/>
      <c r="DM122" s="74"/>
      <c r="DN122" s="57"/>
      <c r="DO122" s="74">
        <f t="shared" si="847"/>
        <v>0</v>
      </c>
      <c r="DP122" s="57"/>
      <c r="DQ122" s="74">
        <f t="shared" si="848"/>
        <v>0</v>
      </c>
      <c r="DR122" s="57"/>
      <c r="DS122" s="74">
        <f t="shared" si="849"/>
        <v>0</v>
      </c>
      <c r="DT122" s="57"/>
      <c r="DU122" s="74">
        <f t="shared" si="850"/>
        <v>0</v>
      </c>
      <c r="DV122" s="57"/>
      <c r="DW122" s="74">
        <f t="shared" si="851"/>
        <v>0</v>
      </c>
      <c r="DX122" s="57"/>
      <c r="DY122" s="74">
        <f t="shared" si="852"/>
        <v>0</v>
      </c>
      <c r="DZ122" s="57">
        <v>24</v>
      </c>
      <c r="EA122" s="74">
        <f t="shared" si="853"/>
        <v>1574468.83654272</v>
      </c>
      <c r="EB122" s="63"/>
      <c r="EC122" s="74">
        <f t="shared" si="854"/>
        <v>0</v>
      </c>
      <c r="ED122" s="57"/>
      <c r="EE122" s="57"/>
      <c r="EF122" s="57"/>
      <c r="EG122" s="74">
        <f t="shared" si="855"/>
        <v>0</v>
      </c>
      <c r="EH122" s="57"/>
      <c r="EI122" s="57"/>
      <c r="EJ122" s="64">
        <f t="shared" si="807"/>
        <v>283</v>
      </c>
      <c r="EK122" s="64">
        <f t="shared" si="808"/>
        <v>17715331.90941792</v>
      </c>
    </row>
    <row r="123" spans="1:141" s="2" customFormat="1" ht="60" customHeight="1" x14ac:dyDescent="0.25">
      <c r="A123" s="49"/>
      <c r="B123" s="85">
        <v>94</v>
      </c>
      <c r="C123" s="187" t="s">
        <v>363</v>
      </c>
      <c r="D123" s="133" t="s">
        <v>364</v>
      </c>
      <c r="E123" s="52">
        <v>16026</v>
      </c>
      <c r="F123" s="187">
        <v>5.33</v>
      </c>
      <c r="G123" s="141">
        <v>7.1199999999999999E-2</v>
      </c>
      <c r="H123" s="55">
        <v>1</v>
      </c>
      <c r="I123" s="114"/>
      <c r="J123" s="104">
        <v>1.4</v>
      </c>
      <c r="K123" s="104">
        <v>1.68</v>
      </c>
      <c r="L123" s="104">
        <v>2.23</v>
      </c>
      <c r="M123" s="107">
        <v>2.57</v>
      </c>
      <c r="N123" s="57"/>
      <c r="O123" s="74">
        <f t="shared" si="809"/>
        <v>0</v>
      </c>
      <c r="P123" s="108"/>
      <c r="Q123" s="74">
        <f t="shared" si="810"/>
        <v>0</v>
      </c>
      <c r="R123" s="59">
        <v>179</v>
      </c>
      <c r="S123" s="74">
        <f t="shared" si="811"/>
        <v>15725382.9073536</v>
      </c>
      <c r="T123" s="57"/>
      <c r="U123" s="74">
        <f t="shared" si="812"/>
        <v>0</v>
      </c>
      <c r="V123" s="57"/>
      <c r="W123" s="74">
        <f t="shared" si="813"/>
        <v>0</v>
      </c>
      <c r="X123" s="57"/>
      <c r="Y123" s="74">
        <f t="shared" si="814"/>
        <v>0</v>
      </c>
      <c r="Z123" s="59"/>
      <c r="AA123" s="74">
        <f t="shared" si="815"/>
        <v>0</v>
      </c>
      <c r="AB123" s="59"/>
      <c r="AC123" s="74">
        <f t="shared" si="816"/>
        <v>0</v>
      </c>
      <c r="AD123" s="59"/>
      <c r="AE123" s="74">
        <f t="shared" si="817"/>
        <v>0</v>
      </c>
      <c r="AF123" s="74"/>
      <c r="AG123" s="74">
        <f t="shared" si="818"/>
        <v>0</v>
      </c>
      <c r="AH123" s="57"/>
      <c r="AI123" s="74">
        <f t="shared" si="819"/>
        <v>0</v>
      </c>
      <c r="AJ123" s="57"/>
      <c r="AK123" s="74">
        <f t="shared" si="820"/>
        <v>0</v>
      </c>
      <c r="AL123" s="76"/>
      <c r="AM123" s="74">
        <f t="shared" si="821"/>
        <v>0</v>
      </c>
      <c r="AN123" s="57"/>
      <c r="AO123" s="74">
        <f t="shared" si="822"/>
        <v>0</v>
      </c>
      <c r="AP123" s="57"/>
      <c r="AQ123" s="74">
        <f t="shared" si="823"/>
        <v>0</v>
      </c>
      <c r="AR123" s="57"/>
      <c r="AS123" s="74">
        <f t="shared" si="824"/>
        <v>0</v>
      </c>
      <c r="AT123" s="57"/>
      <c r="AU123" s="74">
        <f t="shared" si="825"/>
        <v>0</v>
      </c>
      <c r="AV123" s="57"/>
      <c r="AW123" s="74">
        <f t="shared" si="856"/>
        <v>0</v>
      </c>
      <c r="AX123" s="57"/>
      <c r="AY123" s="74">
        <f t="shared" si="826"/>
        <v>0</v>
      </c>
      <c r="AZ123" s="57"/>
      <c r="BA123" s="74">
        <f t="shared" si="827"/>
        <v>0</v>
      </c>
      <c r="BB123" s="57"/>
      <c r="BC123" s="74">
        <f t="shared" si="828"/>
        <v>0</v>
      </c>
      <c r="BD123" s="57"/>
      <c r="BE123" s="74">
        <f t="shared" si="829"/>
        <v>0</v>
      </c>
      <c r="BF123" s="57"/>
      <c r="BG123" s="74">
        <f t="shared" si="830"/>
        <v>0</v>
      </c>
      <c r="BH123" s="57"/>
      <c r="BI123" s="74">
        <f t="shared" si="831"/>
        <v>0</v>
      </c>
      <c r="BJ123" s="57"/>
      <c r="BK123" s="74">
        <f t="shared" si="832"/>
        <v>0</v>
      </c>
      <c r="BL123" s="57"/>
      <c r="BM123" s="74">
        <f t="shared" si="833"/>
        <v>0</v>
      </c>
      <c r="BN123" s="57"/>
      <c r="BO123" s="74">
        <f t="shared" si="834"/>
        <v>0</v>
      </c>
      <c r="BP123" s="61"/>
      <c r="BQ123" s="74">
        <f t="shared" si="835"/>
        <v>0</v>
      </c>
      <c r="BR123" s="57"/>
      <c r="BS123" s="74"/>
      <c r="BT123" s="59"/>
      <c r="BU123" s="74"/>
      <c r="BV123" s="57"/>
      <c r="BW123" s="74">
        <f t="shared" si="836"/>
        <v>0</v>
      </c>
      <c r="BX123" s="57"/>
      <c r="BY123" s="74">
        <f t="shared" si="837"/>
        <v>0</v>
      </c>
      <c r="BZ123" s="57"/>
      <c r="CA123" s="74"/>
      <c r="CB123" s="57">
        <v>103</v>
      </c>
      <c r="CC123" s="74"/>
      <c r="CD123" s="59">
        <v>0</v>
      </c>
      <c r="CE123" s="74">
        <f t="shared" si="838"/>
        <v>0</v>
      </c>
      <c r="CF123" s="57"/>
      <c r="CG123" s="74">
        <f t="shared" si="839"/>
        <v>0</v>
      </c>
      <c r="CH123" s="59"/>
      <c r="CI123" s="74">
        <f t="shared" si="840"/>
        <v>0</v>
      </c>
      <c r="CJ123" s="59"/>
      <c r="CK123" s="74">
        <f t="shared" si="841"/>
        <v>0</v>
      </c>
      <c r="CL123" s="59"/>
      <c r="CM123" s="74">
        <f t="shared" si="842"/>
        <v>0</v>
      </c>
      <c r="CN123" s="57"/>
      <c r="CO123" s="74">
        <f t="shared" si="857"/>
        <v>0</v>
      </c>
      <c r="CP123" s="57"/>
      <c r="CQ123" s="74">
        <f t="shared" si="843"/>
        <v>0</v>
      </c>
      <c r="CR123" s="59"/>
      <c r="CS123" s="74"/>
      <c r="CT123" s="57"/>
      <c r="CU123" s="74"/>
      <c r="CV123" s="57"/>
      <c r="CW123" s="74">
        <f t="shared" si="844"/>
        <v>0</v>
      </c>
      <c r="CX123" s="57"/>
      <c r="CY123" s="74"/>
      <c r="CZ123" s="57"/>
      <c r="DA123" s="74"/>
      <c r="DB123" s="57"/>
      <c r="DC123" s="74"/>
      <c r="DD123" s="57"/>
      <c r="DE123" s="74">
        <f t="shared" si="845"/>
        <v>0</v>
      </c>
      <c r="DF123" s="57"/>
      <c r="DG123" s="74">
        <f t="shared" si="846"/>
        <v>0</v>
      </c>
      <c r="DH123" s="57"/>
      <c r="DI123" s="74"/>
      <c r="DJ123" s="57"/>
      <c r="DK123" s="74"/>
      <c r="DL123" s="57"/>
      <c r="DM123" s="74"/>
      <c r="DN123" s="76"/>
      <c r="DO123" s="74">
        <f t="shared" si="847"/>
        <v>0</v>
      </c>
      <c r="DP123" s="57"/>
      <c r="DQ123" s="74">
        <f t="shared" si="848"/>
        <v>0</v>
      </c>
      <c r="DR123" s="57"/>
      <c r="DS123" s="74">
        <f t="shared" si="849"/>
        <v>0</v>
      </c>
      <c r="DT123" s="57"/>
      <c r="DU123" s="74">
        <f t="shared" si="850"/>
        <v>0</v>
      </c>
      <c r="DV123" s="57"/>
      <c r="DW123" s="74">
        <f t="shared" si="851"/>
        <v>0</v>
      </c>
      <c r="DX123" s="57"/>
      <c r="DY123" s="74">
        <f t="shared" si="852"/>
        <v>0</v>
      </c>
      <c r="DZ123" s="57">
        <v>20</v>
      </c>
      <c r="EA123" s="74">
        <f t="shared" si="853"/>
        <v>1791084.1193856001</v>
      </c>
      <c r="EB123" s="63"/>
      <c r="EC123" s="74">
        <f t="shared" si="854"/>
        <v>0</v>
      </c>
      <c r="ED123" s="76"/>
      <c r="EE123" s="76"/>
      <c r="EF123" s="76"/>
      <c r="EG123" s="74">
        <f t="shared" si="855"/>
        <v>0</v>
      </c>
      <c r="EH123" s="76"/>
      <c r="EI123" s="76"/>
      <c r="EJ123" s="64">
        <f t="shared" si="807"/>
        <v>302</v>
      </c>
      <c r="EK123" s="64">
        <f t="shared" si="808"/>
        <v>17516467.026739202</v>
      </c>
    </row>
    <row r="124" spans="1:141" s="2" customFormat="1" ht="60" customHeight="1" x14ac:dyDescent="0.25">
      <c r="A124" s="49"/>
      <c r="B124" s="85">
        <v>95</v>
      </c>
      <c r="C124" s="187" t="s">
        <v>365</v>
      </c>
      <c r="D124" s="133" t="s">
        <v>366</v>
      </c>
      <c r="E124" s="52">
        <v>16026</v>
      </c>
      <c r="F124" s="187">
        <v>7.27</v>
      </c>
      <c r="G124" s="141">
        <v>0.1595</v>
      </c>
      <c r="H124" s="55">
        <v>1</v>
      </c>
      <c r="I124" s="114"/>
      <c r="J124" s="104">
        <v>1.4</v>
      </c>
      <c r="K124" s="104">
        <v>1.68</v>
      </c>
      <c r="L124" s="104">
        <v>2.23</v>
      </c>
      <c r="M124" s="107">
        <v>2.57</v>
      </c>
      <c r="N124" s="57"/>
      <c r="O124" s="74">
        <f t="shared" si="809"/>
        <v>0</v>
      </c>
      <c r="P124" s="108"/>
      <c r="Q124" s="74">
        <f t="shared" si="810"/>
        <v>0</v>
      </c>
      <c r="R124" s="59">
        <v>97</v>
      </c>
      <c r="S124" s="74">
        <f t="shared" si="811"/>
        <v>12022402.661172001</v>
      </c>
      <c r="T124" s="57"/>
      <c r="U124" s="74">
        <f t="shared" si="812"/>
        <v>0</v>
      </c>
      <c r="V124" s="57"/>
      <c r="W124" s="74">
        <f t="shared" si="813"/>
        <v>0</v>
      </c>
      <c r="X124" s="57"/>
      <c r="Y124" s="74">
        <f t="shared" si="814"/>
        <v>0</v>
      </c>
      <c r="Z124" s="59"/>
      <c r="AA124" s="74">
        <f t="shared" si="815"/>
        <v>0</v>
      </c>
      <c r="AB124" s="59"/>
      <c r="AC124" s="74">
        <f t="shared" si="816"/>
        <v>0</v>
      </c>
      <c r="AD124" s="59"/>
      <c r="AE124" s="74">
        <f t="shared" si="817"/>
        <v>0</v>
      </c>
      <c r="AF124" s="74"/>
      <c r="AG124" s="74">
        <f t="shared" si="818"/>
        <v>0</v>
      </c>
      <c r="AH124" s="57"/>
      <c r="AI124" s="74">
        <f t="shared" si="819"/>
        <v>0</v>
      </c>
      <c r="AJ124" s="57"/>
      <c r="AK124" s="74">
        <f t="shared" si="820"/>
        <v>0</v>
      </c>
      <c r="AL124" s="57"/>
      <c r="AM124" s="74">
        <f t="shared" si="821"/>
        <v>0</v>
      </c>
      <c r="AN124" s="57"/>
      <c r="AO124" s="74">
        <f t="shared" si="822"/>
        <v>0</v>
      </c>
      <c r="AP124" s="57"/>
      <c r="AQ124" s="74">
        <f t="shared" si="823"/>
        <v>0</v>
      </c>
      <c r="AR124" s="57"/>
      <c r="AS124" s="74">
        <f t="shared" si="824"/>
        <v>0</v>
      </c>
      <c r="AT124" s="57"/>
      <c r="AU124" s="74">
        <f t="shared" si="825"/>
        <v>0</v>
      </c>
      <c r="AV124" s="57"/>
      <c r="AW124" s="74">
        <f t="shared" si="856"/>
        <v>0</v>
      </c>
      <c r="AX124" s="57"/>
      <c r="AY124" s="74">
        <f t="shared" si="826"/>
        <v>0</v>
      </c>
      <c r="AZ124" s="57"/>
      <c r="BA124" s="74">
        <f t="shared" si="827"/>
        <v>0</v>
      </c>
      <c r="BB124" s="57"/>
      <c r="BC124" s="74">
        <f t="shared" si="828"/>
        <v>0</v>
      </c>
      <c r="BD124" s="57"/>
      <c r="BE124" s="74">
        <f t="shared" si="829"/>
        <v>0</v>
      </c>
      <c r="BF124" s="57"/>
      <c r="BG124" s="74">
        <f t="shared" si="830"/>
        <v>0</v>
      </c>
      <c r="BH124" s="57"/>
      <c r="BI124" s="74">
        <f t="shared" si="831"/>
        <v>0</v>
      </c>
      <c r="BJ124" s="57"/>
      <c r="BK124" s="74">
        <f t="shared" si="832"/>
        <v>0</v>
      </c>
      <c r="BL124" s="57"/>
      <c r="BM124" s="74">
        <f t="shared" si="833"/>
        <v>0</v>
      </c>
      <c r="BN124" s="57"/>
      <c r="BO124" s="74">
        <f t="shared" si="834"/>
        <v>0</v>
      </c>
      <c r="BP124" s="61"/>
      <c r="BQ124" s="74">
        <f t="shared" si="835"/>
        <v>0</v>
      </c>
      <c r="BR124" s="57"/>
      <c r="BS124" s="74"/>
      <c r="BT124" s="59">
        <v>6</v>
      </c>
      <c r="BU124" s="74"/>
      <c r="BV124" s="57"/>
      <c r="BW124" s="74">
        <f t="shared" si="836"/>
        <v>0</v>
      </c>
      <c r="BX124" s="57"/>
      <c r="BY124" s="74">
        <f t="shared" si="837"/>
        <v>0</v>
      </c>
      <c r="BZ124" s="57"/>
      <c r="CA124" s="74"/>
      <c r="CB124" s="57">
        <v>2</v>
      </c>
      <c r="CC124" s="74"/>
      <c r="CD124" s="59">
        <v>0</v>
      </c>
      <c r="CE124" s="74">
        <f t="shared" si="838"/>
        <v>0</v>
      </c>
      <c r="CF124" s="57"/>
      <c r="CG124" s="74">
        <f t="shared" si="839"/>
        <v>0</v>
      </c>
      <c r="CH124" s="59"/>
      <c r="CI124" s="74">
        <f t="shared" si="840"/>
        <v>0</v>
      </c>
      <c r="CJ124" s="59"/>
      <c r="CK124" s="74">
        <f t="shared" si="841"/>
        <v>0</v>
      </c>
      <c r="CL124" s="59"/>
      <c r="CM124" s="74">
        <f t="shared" si="842"/>
        <v>0</v>
      </c>
      <c r="CN124" s="57"/>
      <c r="CO124" s="74">
        <f t="shared" si="857"/>
        <v>0</v>
      </c>
      <c r="CP124" s="57"/>
      <c r="CQ124" s="74">
        <f t="shared" si="843"/>
        <v>0</v>
      </c>
      <c r="CR124" s="59"/>
      <c r="CS124" s="74"/>
      <c r="CT124" s="57"/>
      <c r="CU124" s="74"/>
      <c r="CV124" s="57"/>
      <c r="CW124" s="74">
        <f t="shared" si="844"/>
        <v>0</v>
      </c>
      <c r="CX124" s="57"/>
      <c r="CY124" s="74"/>
      <c r="CZ124" s="57"/>
      <c r="DA124" s="74"/>
      <c r="DB124" s="57"/>
      <c r="DC124" s="74"/>
      <c r="DD124" s="57"/>
      <c r="DE124" s="74">
        <f t="shared" si="845"/>
        <v>0</v>
      </c>
      <c r="DF124" s="57"/>
      <c r="DG124" s="74">
        <f t="shared" si="846"/>
        <v>0</v>
      </c>
      <c r="DH124" s="57"/>
      <c r="DI124" s="74"/>
      <c r="DJ124" s="57"/>
      <c r="DK124" s="74"/>
      <c r="DL124" s="57"/>
      <c r="DM124" s="74"/>
      <c r="DN124" s="57"/>
      <c r="DO124" s="74">
        <f t="shared" si="847"/>
        <v>0</v>
      </c>
      <c r="DP124" s="57"/>
      <c r="DQ124" s="74">
        <f t="shared" si="848"/>
        <v>0</v>
      </c>
      <c r="DR124" s="57"/>
      <c r="DS124" s="74">
        <f t="shared" si="849"/>
        <v>0</v>
      </c>
      <c r="DT124" s="57"/>
      <c r="DU124" s="74">
        <f t="shared" si="850"/>
        <v>0</v>
      </c>
      <c r="DV124" s="57"/>
      <c r="DW124" s="74">
        <f t="shared" si="851"/>
        <v>0</v>
      </c>
      <c r="DX124" s="57"/>
      <c r="DY124" s="74">
        <f t="shared" si="852"/>
        <v>0</v>
      </c>
      <c r="DZ124" s="57">
        <v>36</v>
      </c>
      <c r="EA124" s="74">
        <f t="shared" si="853"/>
        <v>4649241.1791311996</v>
      </c>
      <c r="EB124" s="63"/>
      <c r="EC124" s="74">
        <f t="shared" si="854"/>
        <v>0</v>
      </c>
      <c r="ED124" s="76"/>
      <c r="EE124" s="76"/>
      <c r="EF124" s="76"/>
      <c r="EG124" s="74">
        <f t="shared" si="855"/>
        <v>0</v>
      </c>
      <c r="EH124" s="76"/>
      <c r="EI124" s="76"/>
      <c r="EJ124" s="64">
        <f t="shared" si="807"/>
        <v>141</v>
      </c>
      <c r="EK124" s="64">
        <f t="shared" si="808"/>
        <v>16671643.840303201</v>
      </c>
    </row>
    <row r="125" spans="1:141" s="2" customFormat="1" ht="60" customHeight="1" x14ac:dyDescent="0.25">
      <c r="A125" s="49"/>
      <c r="B125" s="85">
        <v>96</v>
      </c>
      <c r="C125" s="187" t="s">
        <v>367</v>
      </c>
      <c r="D125" s="103" t="s">
        <v>368</v>
      </c>
      <c r="E125" s="52">
        <v>16026</v>
      </c>
      <c r="F125" s="187">
        <v>8.32</v>
      </c>
      <c r="G125" s="141">
        <v>0.25569999999999998</v>
      </c>
      <c r="H125" s="55">
        <v>1</v>
      </c>
      <c r="I125" s="114"/>
      <c r="J125" s="117">
        <v>1.4</v>
      </c>
      <c r="K125" s="117">
        <v>1.68</v>
      </c>
      <c r="L125" s="117">
        <v>2.23</v>
      </c>
      <c r="M125" s="118">
        <v>2.57</v>
      </c>
      <c r="N125" s="57"/>
      <c r="O125" s="74">
        <f t="shared" si="809"/>
        <v>0</v>
      </c>
      <c r="P125" s="108"/>
      <c r="Q125" s="74">
        <f t="shared" si="810"/>
        <v>0</v>
      </c>
      <c r="R125" s="59">
        <v>115</v>
      </c>
      <c r="S125" s="74">
        <f t="shared" si="811"/>
        <v>16902005.263103999</v>
      </c>
      <c r="T125" s="57"/>
      <c r="U125" s="74">
        <f t="shared" si="812"/>
        <v>0</v>
      </c>
      <c r="V125" s="57"/>
      <c r="W125" s="74">
        <f t="shared" si="813"/>
        <v>0</v>
      </c>
      <c r="X125" s="57"/>
      <c r="Y125" s="74">
        <f t="shared" si="814"/>
        <v>0</v>
      </c>
      <c r="Z125" s="59"/>
      <c r="AA125" s="74">
        <f t="shared" si="815"/>
        <v>0</v>
      </c>
      <c r="AB125" s="59"/>
      <c r="AC125" s="74">
        <f t="shared" si="816"/>
        <v>0</v>
      </c>
      <c r="AD125" s="59">
        <v>4</v>
      </c>
      <c r="AE125" s="74">
        <f t="shared" si="817"/>
        <v>587895.83523840003</v>
      </c>
      <c r="AF125" s="74"/>
      <c r="AG125" s="74">
        <f t="shared" si="818"/>
        <v>0</v>
      </c>
      <c r="AH125" s="57"/>
      <c r="AI125" s="74">
        <f t="shared" si="819"/>
        <v>0</v>
      </c>
      <c r="AJ125" s="57"/>
      <c r="AK125" s="74">
        <f t="shared" si="820"/>
        <v>0</v>
      </c>
      <c r="AL125" s="57"/>
      <c r="AM125" s="74">
        <f t="shared" si="821"/>
        <v>0</v>
      </c>
      <c r="AN125" s="57"/>
      <c r="AO125" s="74">
        <f t="shared" si="822"/>
        <v>0</v>
      </c>
      <c r="AP125" s="57"/>
      <c r="AQ125" s="74">
        <f t="shared" si="823"/>
        <v>0</v>
      </c>
      <c r="AR125" s="57"/>
      <c r="AS125" s="74">
        <f t="shared" si="824"/>
        <v>0</v>
      </c>
      <c r="AT125" s="57"/>
      <c r="AU125" s="74">
        <f t="shared" si="825"/>
        <v>0</v>
      </c>
      <c r="AV125" s="57"/>
      <c r="AW125" s="74">
        <f t="shared" si="856"/>
        <v>0</v>
      </c>
      <c r="AX125" s="57"/>
      <c r="AY125" s="74">
        <f t="shared" si="826"/>
        <v>0</v>
      </c>
      <c r="AZ125" s="57"/>
      <c r="BA125" s="74">
        <f t="shared" si="827"/>
        <v>0</v>
      </c>
      <c r="BB125" s="57"/>
      <c r="BC125" s="74">
        <f t="shared" si="828"/>
        <v>0</v>
      </c>
      <c r="BD125" s="57"/>
      <c r="BE125" s="74">
        <f t="shared" si="829"/>
        <v>0</v>
      </c>
      <c r="BF125" s="57"/>
      <c r="BG125" s="74">
        <f t="shared" si="830"/>
        <v>0</v>
      </c>
      <c r="BH125" s="57"/>
      <c r="BI125" s="74">
        <f t="shared" si="831"/>
        <v>0</v>
      </c>
      <c r="BJ125" s="57"/>
      <c r="BK125" s="74">
        <f t="shared" si="832"/>
        <v>0</v>
      </c>
      <c r="BL125" s="57"/>
      <c r="BM125" s="74">
        <f t="shared" si="833"/>
        <v>0</v>
      </c>
      <c r="BN125" s="57"/>
      <c r="BO125" s="74">
        <f t="shared" si="834"/>
        <v>0</v>
      </c>
      <c r="BP125" s="61"/>
      <c r="BQ125" s="74">
        <f t="shared" si="835"/>
        <v>0</v>
      </c>
      <c r="BR125" s="57"/>
      <c r="BS125" s="74"/>
      <c r="BT125" s="59"/>
      <c r="BU125" s="74"/>
      <c r="BV125" s="57"/>
      <c r="BW125" s="74">
        <f t="shared" si="836"/>
        <v>0</v>
      </c>
      <c r="BX125" s="57"/>
      <c r="BY125" s="74">
        <f t="shared" si="837"/>
        <v>0</v>
      </c>
      <c r="BZ125" s="57"/>
      <c r="CA125" s="74"/>
      <c r="CB125" s="57">
        <v>99</v>
      </c>
      <c r="CC125" s="74"/>
      <c r="CD125" s="59">
        <v>0</v>
      </c>
      <c r="CE125" s="74">
        <f t="shared" si="838"/>
        <v>0</v>
      </c>
      <c r="CF125" s="57"/>
      <c r="CG125" s="74">
        <f t="shared" si="839"/>
        <v>0</v>
      </c>
      <c r="CH125" s="59"/>
      <c r="CI125" s="74">
        <f t="shared" si="840"/>
        <v>0</v>
      </c>
      <c r="CJ125" s="59"/>
      <c r="CK125" s="74">
        <f t="shared" si="841"/>
        <v>0</v>
      </c>
      <c r="CL125" s="59"/>
      <c r="CM125" s="74">
        <f t="shared" si="842"/>
        <v>0</v>
      </c>
      <c r="CN125" s="57"/>
      <c r="CO125" s="74">
        <f t="shared" si="857"/>
        <v>0</v>
      </c>
      <c r="CP125" s="57"/>
      <c r="CQ125" s="74">
        <f t="shared" si="843"/>
        <v>0</v>
      </c>
      <c r="CR125" s="59"/>
      <c r="CS125" s="74"/>
      <c r="CT125" s="57"/>
      <c r="CU125" s="74"/>
      <c r="CV125" s="57"/>
      <c r="CW125" s="74">
        <f t="shared" si="844"/>
        <v>0</v>
      </c>
      <c r="CX125" s="57"/>
      <c r="CY125" s="74"/>
      <c r="CZ125" s="57"/>
      <c r="DA125" s="74"/>
      <c r="DB125" s="57"/>
      <c r="DC125" s="74"/>
      <c r="DD125" s="57"/>
      <c r="DE125" s="74">
        <f t="shared" si="845"/>
        <v>0</v>
      </c>
      <c r="DF125" s="57"/>
      <c r="DG125" s="74">
        <f t="shared" si="846"/>
        <v>0</v>
      </c>
      <c r="DH125" s="57"/>
      <c r="DI125" s="74"/>
      <c r="DJ125" s="57"/>
      <c r="DK125" s="74"/>
      <c r="DL125" s="57"/>
      <c r="DM125" s="74"/>
      <c r="DN125" s="57"/>
      <c r="DO125" s="74">
        <f t="shared" si="847"/>
        <v>0</v>
      </c>
      <c r="DP125" s="57"/>
      <c r="DQ125" s="74">
        <f t="shared" si="848"/>
        <v>0</v>
      </c>
      <c r="DR125" s="57"/>
      <c r="DS125" s="74">
        <f t="shared" si="849"/>
        <v>0</v>
      </c>
      <c r="DT125" s="57"/>
      <c r="DU125" s="74">
        <f t="shared" si="850"/>
        <v>0</v>
      </c>
      <c r="DV125" s="57"/>
      <c r="DW125" s="74">
        <f t="shared" si="851"/>
        <v>0</v>
      </c>
      <c r="DX125" s="57"/>
      <c r="DY125" s="74">
        <f t="shared" si="852"/>
        <v>0</v>
      </c>
      <c r="DZ125" s="57">
        <v>36</v>
      </c>
      <c r="EA125" s="74">
        <f t="shared" si="853"/>
        <v>5634731.0151475202</v>
      </c>
      <c r="EB125" s="63"/>
      <c r="EC125" s="74">
        <f t="shared" si="854"/>
        <v>0</v>
      </c>
      <c r="ED125" s="76"/>
      <c r="EE125" s="76"/>
      <c r="EF125" s="76"/>
      <c r="EG125" s="74">
        <f t="shared" si="855"/>
        <v>0</v>
      </c>
      <c r="EH125" s="76"/>
      <c r="EI125" s="76"/>
      <c r="EJ125" s="64">
        <f t="shared" si="807"/>
        <v>254</v>
      </c>
      <c r="EK125" s="64">
        <f t="shared" si="808"/>
        <v>23124632.113489918</v>
      </c>
    </row>
    <row r="126" spans="1:141" s="116" customFormat="1" ht="60" customHeight="1" x14ac:dyDescent="0.25">
      <c r="A126" s="49"/>
      <c r="B126" s="85">
        <v>97</v>
      </c>
      <c r="C126" s="187" t="s">
        <v>369</v>
      </c>
      <c r="D126" s="103" t="s">
        <v>370</v>
      </c>
      <c r="E126" s="52">
        <v>16026</v>
      </c>
      <c r="F126" s="187">
        <v>9.98</v>
      </c>
      <c r="G126" s="141">
        <v>0.23830000000000001</v>
      </c>
      <c r="H126" s="55">
        <v>1</v>
      </c>
      <c r="I126" s="114"/>
      <c r="J126" s="117">
        <v>1.4</v>
      </c>
      <c r="K126" s="117">
        <v>1.68</v>
      </c>
      <c r="L126" s="117">
        <v>2.23</v>
      </c>
      <c r="M126" s="118">
        <v>2.57</v>
      </c>
      <c r="N126" s="57"/>
      <c r="O126" s="74">
        <f t="shared" si="809"/>
        <v>0</v>
      </c>
      <c r="P126" s="108"/>
      <c r="Q126" s="74">
        <f t="shared" si="810"/>
        <v>0</v>
      </c>
      <c r="R126" s="59">
        <v>129</v>
      </c>
      <c r="S126" s="74">
        <f t="shared" si="811"/>
        <v>22598853.549134403</v>
      </c>
      <c r="T126" s="57"/>
      <c r="U126" s="74">
        <f t="shared" si="812"/>
        <v>0</v>
      </c>
      <c r="V126" s="57"/>
      <c r="W126" s="74">
        <f t="shared" si="813"/>
        <v>0</v>
      </c>
      <c r="X126" s="57"/>
      <c r="Y126" s="74">
        <f t="shared" si="814"/>
        <v>0</v>
      </c>
      <c r="Z126" s="59"/>
      <c r="AA126" s="74">
        <f t="shared" si="815"/>
        <v>0</v>
      </c>
      <c r="AB126" s="59"/>
      <c r="AC126" s="74">
        <f t="shared" si="816"/>
        <v>0</v>
      </c>
      <c r="AD126" s="59"/>
      <c r="AE126" s="74">
        <f t="shared" si="817"/>
        <v>0</v>
      </c>
      <c r="AF126" s="74"/>
      <c r="AG126" s="74">
        <f t="shared" si="818"/>
        <v>0</v>
      </c>
      <c r="AH126" s="57"/>
      <c r="AI126" s="74">
        <f t="shared" si="819"/>
        <v>0</v>
      </c>
      <c r="AJ126" s="57"/>
      <c r="AK126" s="74">
        <f t="shared" si="820"/>
        <v>0</v>
      </c>
      <c r="AL126" s="57"/>
      <c r="AM126" s="74">
        <f t="shared" si="821"/>
        <v>0</v>
      </c>
      <c r="AN126" s="57"/>
      <c r="AO126" s="74">
        <f t="shared" si="822"/>
        <v>0</v>
      </c>
      <c r="AP126" s="57"/>
      <c r="AQ126" s="74">
        <f t="shared" si="823"/>
        <v>0</v>
      </c>
      <c r="AR126" s="57"/>
      <c r="AS126" s="74">
        <f t="shared" si="824"/>
        <v>0</v>
      </c>
      <c r="AT126" s="57"/>
      <c r="AU126" s="74">
        <f t="shared" si="825"/>
        <v>0</v>
      </c>
      <c r="AV126" s="57"/>
      <c r="AW126" s="74">
        <f t="shared" si="856"/>
        <v>0</v>
      </c>
      <c r="AX126" s="57"/>
      <c r="AY126" s="74">
        <f t="shared" si="826"/>
        <v>0</v>
      </c>
      <c r="AZ126" s="57"/>
      <c r="BA126" s="74">
        <f t="shared" si="827"/>
        <v>0</v>
      </c>
      <c r="BB126" s="57"/>
      <c r="BC126" s="74">
        <f t="shared" si="828"/>
        <v>0</v>
      </c>
      <c r="BD126" s="57"/>
      <c r="BE126" s="74">
        <f t="shared" si="829"/>
        <v>0</v>
      </c>
      <c r="BF126" s="57"/>
      <c r="BG126" s="74">
        <f t="shared" si="830"/>
        <v>0</v>
      </c>
      <c r="BH126" s="57"/>
      <c r="BI126" s="74">
        <f t="shared" si="831"/>
        <v>0</v>
      </c>
      <c r="BJ126" s="57"/>
      <c r="BK126" s="74">
        <f t="shared" si="832"/>
        <v>0</v>
      </c>
      <c r="BL126" s="57"/>
      <c r="BM126" s="74">
        <f t="shared" si="833"/>
        <v>0</v>
      </c>
      <c r="BN126" s="57"/>
      <c r="BO126" s="74">
        <f t="shared" si="834"/>
        <v>0</v>
      </c>
      <c r="BP126" s="61"/>
      <c r="BQ126" s="74">
        <f t="shared" si="835"/>
        <v>0</v>
      </c>
      <c r="BR126" s="57"/>
      <c r="BS126" s="74"/>
      <c r="BT126" s="59"/>
      <c r="BU126" s="74"/>
      <c r="BV126" s="57"/>
      <c r="BW126" s="74">
        <f t="shared" si="836"/>
        <v>0</v>
      </c>
      <c r="BX126" s="57"/>
      <c r="BY126" s="74">
        <f t="shared" si="837"/>
        <v>0</v>
      </c>
      <c r="BZ126" s="57"/>
      <c r="CA126" s="74"/>
      <c r="CB126" s="57">
        <v>63</v>
      </c>
      <c r="CC126" s="74"/>
      <c r="CD126" s="59">
        <v>0</v>
      </c>
      <c r="CE126" s="74">
        <f t="shared" si="838"/>
        <v>0</v>
      </c>
      <c r="CF126" s="57"/>
      <c r="CG126" s="74">
        <f t="shared" si="839"/>
        <v>0</v>
      </c>
      <c r="CH126" s="59"/>
      <c r="CI126" s="74">
        <f t="shared" si="840"/>
        <v>0</v>
      </c>
      <c r="CJ126" s="59"/>
      <c r="CK126" s="74">
        <f t="shared" si="841"/>
        <v>0</v>
      </c>
      <c r="CL126" s="59"/>
      <c r="CM126" s="74">
        <f t="shared" si="842"/>
        <v>0</v>
      </c>
      <c r="CN126" s="57"/>
      <c r="CO126" s="74">
        <f t="shared" si="857"/>
        <v>0</v>
      </c>
      <c r="CP126" s="57"/>
      <c r="CQ126" s="74">
        <f t="shared" si="843"/>
        <v>0</v>
      </c>
      <c r="CR126" s="59"/>
      <c r="CS126" s="74"/>
      <c r="CT126" s="57"/>
      <c r="CU126" s="74"/>
      <c r="CV126" s="57"/>
      <c r="CW126" s="74">
        <f t="shared" si="844"/>
        <v>0</v>
      </c>
      <c r="CX126" s="57"/>
      <c r="CY126" s="74"/>
      <c r="CZ126" s="57"/>
      <c r="DA126" s="74"/>
      <c r="DB126" s="57"/>
      <c r="DC126" s="74"/>
      <c r="DD126" s="57"/>
      <c r="DE126" s="74">
        <f t="shared" si="845"/>
        <v>0</v>
      </c>
      <c r="DF126" s="57"/>
      <c r="DG126" s="74">
        <f t="shared" si="846"/>
        <v>0</v>
      </c>
      <c r="DH126" s="57"/>
      <c r="DI126" s="74"/>
      <c r="DJ126" s="57"/>
      <c r="DK126" s="74"/>
      <c r="DL126" s="57"/>
      <c r="DM126" s="74"/>
      <c r="DN126" s="57"/>
      <c r="DO126" s="74">
        <f t="shared" si="847"/>
        <v>0</v>
      </c>
      <c r="DP126" s="57"/>
      <c r="DQ126" s="74">
        <f t="shared" si="848"/>
        <v>0</v>
      </c>
      <c r="DR126" s="57"/>
      <c r="DS126" s="74">
        <f t="shared" si="849"/>
        <v>0</v>
      </c>
      <c r="DT126" s="57"/>
      <c r="DU126" s="74">
        <f t="shared" si="850"/>
        <v>0</v>
      </c>
      <c r="DV126" s="57"/>
      <c r="DW126" s="74">
        <f t="shared" si="851"/>
        <v>0</v>
      </c>
      <c r="DX126" s="57"/>
      <c r="DY126" s="74">
        <f t="shared" si="852"/>
        <v>0</v>
      </c>
      <c r="DZ126" s="57">
        <v>20</v>
      </c>
      <c r="EA126" s="74">
        <f t="shared" si="853"/>
        <v>3717134.2619424001</v>
      </c>
      <c r="EB126" s="63"/>
      <c r="EC126" s="74">
        <f t="shared" si="854"/>
        <v>0</v>
      </c>
      <c r="ED126" s="76"/>
      <c r="EE126" s="76"/>
      <c r="EF126" s="76"/>
      <c r="EG126" s="74">
        <f t="shared" si="855"/>
        <v>0</v>
      </c>
      <c r="EH126" s="76"/>
      <c r="EI126" s="76"/>
      <c r="EJ126" s="64">
        <f t="shared" si="807"/>
        <v>212</v>
      </c>
      <c r="EK126" s="64">
        <f t="shared" si="808"/>
        <v>26315987.811076805</v>
      </c>
    </row>
    <row r="127" spans="1:141" s="116" customFormat="1" ht="60" customHeight="1" x14ac:dyDescent="0.25">
      <c r="A127" s="49"/>
      <c r="B127" s="85">
        <v>98</v>
      </c>
      <c r="C127" s="187" t="s">
        <v>371</v>
      </c>
      <c r="D127" s="103" t="s">
        <v>372</v>
      </c>
      <c r="E127" s="52">
        <v>16026</v>
      </c>
      <c r="F127" s="187">
        <v>11.68</v>
      </c>
      <c r="G127" s="141">
        <v>0.1239</v>
      </c>
      <c r="H127" s="55">
        <v>1</v>
      </c>
      <c r="I127" s="114"/>
      <c r="J127" s="117">
        <v>1.4</v>
      </c>
      <c r="K127" s="117">
        <v>1.68</v>
      </c>
      <c r="L127" s="117">
        <v>2.23</v>
      </c>
      <c r="M127" s="118">
        <v>2.57</v>
      </c>
      <c r="N127" s="57"/>
      <c r="O127" s="74">
        <f t="shared" si="809"/>
        <v>0</v>
      </c>
      <c r="P127" s="108"/>
      <c r="Q127" s="74">
        <f t="shared" si="810"/>
        <v>0</v>
      </c>
      <c r="R127" s="59">
        <v>203</v>
      </c>
      <c r="S127" s="74">
        <f t="shared" si="811"/>
        <v>39881482.145702399</v>
      </c>
      <c r="T127" s="57"/>
      <c r="U127" s="74">
        <f t="shared" si="812"/>
        <v>0</v>
      </c>
      <c r="V127" s="57"/>
      <c r="W127" s="74">
        <f t="shared" si="813"/>
        <v>0</v>
      </c>
      <c r="X127" s="57"/>
      <c r="Y127" s="74">
        <f t="shared" si="814"/>
        <v>0</v>
      </c>
      <c r="Z127" s="59"/>
      <c r="AA127" s="74">
        <f t="shared" si="815"/>
        <v>0</v>
      </c>
      <c r="AB127" s="59"/>
      <c r="AC127" s="74">
        <f t="shared" si="816"/>
        <v>0</v>
      </c>
      <c r="AD127" s="59">
        <v>4</v>
      </c>
      <c r="AE127" s="74">
        <f t="shared" si="817"/>
        <v>785842.01272320002</v>
      </c>
      <c r="AF127" s="74"/>
      <c r="AG127" s="74">
        <f t="shared" si="818"/>
        <v>0</v>
      </c>
      <c r="AH127" s="57"/>
      <c r="AI127" s="74">
        <f t="shared" si="819"/>
        <v>0</v>
      </c>
      <c r="AJ127" s="57"/>
      <c r="AK127" s="74">
        <f t="shared" si="820"/>
        <v>0</v>
      </c>
      <c r="AL127" s="57"/>
      <c r="AM127" s="74">
        <f t="shared" si="821"/>
        <v>0</v>
      </c>
      <c r="AN127" s="57"/>
      <c r="AO127" s="74">
        <f t="shared" si="822"/>
        <v>0</v>
      </c>
      <c r="AP127" s="57"/>
      <c r="AQ127" s="74">
        <f t="shared" si="823"/>
        <v>0</v>
      </c>
      <c r="AR127" s="57"/>
      <c r="AS127" s="74">
        <f t="shared" si="824"/>
        <v>0</v>
      </c>
      <c r="AT127" s="57"/>
      <c r="AU127" s="74">
        <f t="shared" si="825"/>
        <v>0</v>
      </c>
      <c r="AV127" s="57"/>
      <c r="AW127" s="74">
        <f t="shared" si="856"/>
        <v>0</v>
      </c>
      <c r="AX127" s="57"/>
      <c r="AY127" s="74">
        <f t="shared" si="826"/>
        <v>0</v>
      </c>
      <c r="AZ127" s="57"/>
      <c r="BA127" s="74">
        <f t="shared" si="827"/>
        <v>0</v>
      </c>
      <c r="BB127" s="57"/>
      <c r="BC127" s="74">
        <f t="shared" si="828"/>
        <v>0</v>
      </c>
      <c r="BD127" s="57"/>
      <c r="BE127" s="74">
        <f t="shared" si="829"/>
        <v>0</v>
      </c>
      <c r="BF127" s="57"/>
      <c r="BG127" s="74">
        <f t="shared" si="830"/>
        <v>0</v>
      </c>
      <c r="BH127" s="57"/>
      <c r="BI127" s="74">
        <f t="shared" si="831"/>
        <v>0</v>
      </c>
      <c r="BJ127" s="57"/>
      <c r="BK127" s="74">
        <f t="shared" si="832"/>
        <v>0</v>
      </c>
      <c r="BL127" s="57"/>
      <c r="BM127" s="74">
        <f t="shared" si="833"/>
        <v>0</v>
      </c>
      <c r="BN127" s="57"/>
      <c r="BO127" s="74">
        <f t="shared" si="834"/>
        <v>0</v>
      </c>
      <c r="BP127" s="61"/>
      <c r="BQ127" s="74">
        <f t="shared" si="835"/>
        <v>0</v>
      </c>
      <c r="BR127" s="57"/>
      <c r="BS127" s="74"/>
      <c r="BT127" s="59"/>
      <c r="BU127" s="74"/>
      <c r="BV127" s="57"/>
      <c r="BW127" s="74">
        <f t="shared" si="836"/>
        <v>0</v>
      </c>
      <c r="BX127" s="57"/>
      <c r="BY127" s="74">
        <f t="shared" si="837"/>
        <v>0</v>
      </c>
      <c r="BZ127" s="57"/>
      <c r="CA127" s="74"/>
      <c r="CB127" s="57">
        <v>7</v>
      </c>
      <c r="CC127" s="74"/>
      <c r="CD127" s="59">
        <v>0</v>
      </c>
      <c r="CE127" s="74">
        <f t="shared" si="838"/>
        <v>0</v>
      </c>
      <c r="CF127" s="57"/>
      <c r="CG127" s="74">
        <f t="shared" si="839"/>
        <v>0</v>
      </c>
      <c r="CH127" s="59"/>
      <c r="CI127" s="74">
        <f t="shared" si="840"/>
        <v>0</v>
      </c>
      <c r="CJ127" s="59"/>
      <c r="CK127" s="74">
        <f t="shared" si="841"/>
        <v>0</v>
      </c>
      <c r="CL127" s="59"/>
      <c r="CM127" s="74">
        <f t="shared" si="842"/>
        <v>0</v>
      </c>
      <c r="CN127" s="57"/>
      <c r="CO127" s="74">
        <f t="shared" si="857"/>
        <v>0</v>
      </c>
      <c r="CP127" s="57"/>
      <c r="CQ127" s="74">
        <f t="shared" si="843"/>
        <v>0</v>
      </c>
      <c r="CR127" s="59"/>
      <c r="CS127" s="74"/>
      <c r="CT127" s="57"/>
      <c r="CU127" s="74"/>
      <c r="CV127" s="57"/>
      <c r="CW127" s="74">
        <f t="shared" si="844"/>
        <v>0</v>
      </c>
      <c r="CX127" s="57"/>
      <c r="CY127" s="74"/>
      <c r="CZ127" s="57"/>
      <c r="DA127" s="74"/>
      <c r="DB127" s="57"/>
      <c r="DC127" s="74"/>
      <c r="DD127" s="57"/>
      <c r="DE127" s="74">
        <f t="shared" si="845"/>
        <v>0</v>
      </c>
      <c r="DF127" s="57"/>
      <c r="DG127" s="74">
        <f t="shared" si="846"/>
        <v>0</v>
      </c>
      <c r="DH127" s="57"/>
      <c r="DI127" s="74"/>
      <c r="DJ127" s="57"/>
      <c r="DK127" s="74"/>
      <c r="DL127" s="57"/>
      <c r="DM127" s="74"/>
      <c r="DN127" s="57"/>
      <c r="DO127" s="74">
        <f t="shared" si="847"/>
        <v>0</v>
      </c>
      <c r="DP127" s="57"/>
      <c r="DQ127" s="74">
        <f t="shared" si="848"/>
        <v>0</v>
      </c>
      <c r="DR127" s="57"/>
      <c r="DS127" s="74">
        <f t="shared" si="849"/>
        <v>0</v>
      </c>
      <c r="DT127" s="57"/>
      <c r="DU127" s="74">
        <f t="shared" si="850"/>
        <v>0</v>
      </c>
      <c r="DV127" s="57"/>
      <c r="DW127" s="74">
        <f t="shared" si="851"/>
        <v>0</v>
      </c>
      <c r="DX127" s="57"/>
      <c r="DY127" s="74">
        <f t="shared" si="852"/>
        <v>0</v>
      </c>
      <c r="DZ127" s="57">
        <v>36</v>
      </c>
      <c r="EA127" s="74">
        <f t="shared" si="853"/>
        <v>7306354.0586649599</v>
      </c>
      <c r="EB127" s="63"/>
      <c r="EC127" s="74">
        <f t="shared" si="854"/>
        <v>0</v>
      </c>
      <c r="ED127" s="76"/>
      <c r="EE127" s="76"/>
      <c r="EF127" s="76"/>
      <c r="EG127" s="74">
        <f t="shared" si="855"/>
        <v>0</v>
      </c>
      <c r="EH127" s="76"/>
      <c r="EI127" s="76"/>
      <c r="EJ127" s="64">
        <f t="shared" si="807"/>
        <v>250</v>
      </c>
      <c r="EK127" s="64">
        <f t="shared" si="808"/>
        <v>47973678.217090562</v>
      </c>
    </row>
    <row r="128" spans="1:141" s="116" customFormat="1" ht="60" customHeight="1" x14ac:dyDescent="0.25">
      <c r="A128" s="49"/>
      <c r="B128" s="85">
        <v>99</v>
      </c>
      <c r="C128" s="187" t="s">
        <v>373</v>
      </c>
      <c r="D128" s="103" t="s">
        <v>374</v>
      </c>
      <c r="E128" s="52">
        <v>16026</v>
      </c>
      <c r="F128" s="187">
        <v>13.11</v>
      </c>
      <c r="G128" s="141">
        <v>3.49E-2</v>
      </c>
      <c r="H128" s="55">
        <v>1</v>
      </c>
      <c r="I128" s="114"/>
      <c r="J128" s="117">
        <v>1.4</v>
      </c>
      <c r="K128" s="117">
        <v>1.68</v>
      </c>
      <c r="L128" s="117">
        <v>2.23</v>
      </c>
      <c r="M128" s="118">
        <v>2.57</v>
      </c>
      <c r="N128" s="57"/>
      <c r="O128" s="74">
        <f t="shared" si="809"/>
        <v>0</v>
      </c>
      <c r="P128" s="108"/>
      <c r="Q128" s="74">
        <f t="shared" si="810"/>
        <v>0</v>
      </c>
      <c r="R128" s="59">
        <v>87</v>
      </c>
      <c r="S128" s="74">
        <f t="shared" si="811"/>
        <v>18533946.5164872</v>
      </c>
      <c r="T128" s="57"/>
      <c r="U128" s="74">
        <f t="shared" si="812"/>
        <v>0</v>
      </c>
      <c r="V128" s="57"/>
      <c r="W128" s="74">
        <f t="shared" si="813"/>
        <v>0</v>
      </c>
      <c r="X128" s="57"/>
      <c r="Y128" s="74">
        <f t="shared" si="814"/>
        <v>0</v>
      </c>
      <c r="Z128" s="59"/>
      <c r="AA128" s="74">
        <f t="shared" si="815"/>
        <v>0</v>
      </c>
      <c r="AB128" s="59"/>
      <c r="AC128" s="74">
        <f t="shared" si="816"/>
        <v>0</v>
      </c>
      <c r="AD128" s="59">
        <v>3</v>
      </c>
      <c r="AE128" s="74">
        <f t="shared" si="817"/>
        <v>639101.60401679995</v>
      </c>
      <c r="AF128" s="74"/>
      <c r="AG128" s="74">
        <f t="shared" si="818"/>
        <v>0</v>
      </c>
      <c r="AH128" s="57"/>
      <c r="AI128" s="74">
        <f t="shared" si="819"/>
        <v>0</v>
      </c>
      <c r="AJ128" s="57"/>
      <c r="AK128" s="74">
        <f t="shared" si="820"/>
        <v>0</v>
      </c>
      <c r="AL128" s="57"/>
      <c r="AM128" s="74">
        <f t="shared" si="821"/>
        <v>0</v>
      </c>
      <c r="AN128" s="57"/>
      <c r="AO128" s="74">
        <f t="shared" si="822"/>
        <v>0</v>
      </c>
      <c r="AP128" s="57"/>
      <c r="AQ128" s="74">
        <f t="shared" si="823"/>
        <v>0</v>
      </c>
      <c r="AR128" s="57"/>
      <c r="AS128" s="74">
        <f t="shared" si="824"/>
        <v>0</v>
      </c>
      <c r="AT128" s="57"/>
      <c r="AU128" s="74">
        <f t="shared" si="825"/>
        <v>0</v>
      </c>
      <c r="AV128" s="57"/>
      <c r="AW128" s="74">
        <f t="shared" si="856"/>
        <v>0</v>
      </c>
      <c r="AX128" s="57"/>
      <c r="AY128" s="74">
        <f t="shared" si="826"/>
        <v>0</v>
      </c>
      <c r="AZ128" s="57"/>
      <c r="BA128" s="74">
        <f t="shared" si="827"/>
        <v>0</v>
      </c>
      <c r="BB128" s="57"/>
      <c r="BC128" s="74">
        <f t="shared" si="828"/>
        <v>0</v>
      </c>
      <c r="BD128" s="57"/>
      <c r="BE128" s="74">
        <f t="shared" si="829"/>
        <v>0</v>
      </c>
      <c r="BF128" s="57"/>
      <c r="BG128" s="74">
        <f t="shared" si="830"/>
        <v>0</v>
      </c>
      <c r="BH128" s="57"/>
      <c r="BI128" s="74">
        <f t="shared" si="831"/>
        <v>0</v>
      </c>
      <c r="BJ128" s="57"/>
      <c r="BK128" s="74">
        <f t="shared" si="832"/>
        <v>0</v>
      </c>
      <c r="BL128" s="57"/>
      <c r="BM128" s="74">
        <f t="shared" si="833"/>
        <v>0</v>
      </c>
      <c r="BN128" s="57"/>
      <c r="BO128" s="74">
        <f t="shared" si="834"/>
        <v>0</v>
      </c>
      <c r="BP128" s="61"/>
      <c r="BQ128" s="74">
        <f t="shared" si="835"/>
        <v>0</v>
      </c>
      <c r="BR128" s="57"/>
      <c r="BS128" s="74"/>
      <c r="BT128" s="59"/>
      <c r="BU128" s="74"/>
      <c r="BV128" s="57"/>
      <c r="BW128" s="74">
        <f t="shared" si="836"/>
        <v>0</v>
      </c>
      <c r="BX128" s="57"/>
      <c r="BY128" s="74">
        <f t="shared" si="837"/>
        <v>0</v>
      </c>
      <c r="BZ128" s="57"/>
      <c r="CA128" s="74"/>
      <c r="CB128" s="57"/>
      <c r="CC128" s="74"/>
      <c r="CD128" s="59">
        <v>0</v>
      </c>
      <c r="CE128" s="74">
        <f t="shared" si="838"/>
        <v>0</v>
      </c>
      <c r="CF128" s="57"/>
      <c r="CG128" s="74">
        <f t="shared" si="839"/>
        <v>0</v>
      </c>
      <c r="CH128" s="59"/>
      <c r="CI128" s="74">
        <f t="shared" si="840"/>
        <v>0</v>
      </c>
      <c r="CJ128" s="59"/>
      <c r="CK128" s="74">
        <f t="shared" si="841"/>
        <v>0</v>
      </c>
      <c r="CL128" s="59"/>
      <c r="CM128" s="74">
        <f t="shared" si="842"/>
        <v>0</v>
      </c>
      <c r="CN128" s="57"/>
      <c r="CO128" s="74">
        <f t="shared" si="857"/>
        <v>0</v>
      </c>
      <c r="CP128" s="57"/>
      <c r="CQ128" s="74">
        <f t="shared" si="843"/>
        <v>0</v>
      </c>
      <c r="CR128" s="59"/>
      <c r="CS128" s="74"/>
      <c r="CT128" s="57"/>
      <c r="CU128" s="74"/>
      <c r="CV128" s="57"/>
      <c r="CW128" s="74">
        <f t="shared" si="844"/>
        <v>0</v>
      </c>
      <c r="CX128" s="57"/>
      <c r="CY128" s="74"/>
      <c r="CZ128" s="57"/>
      <c r="DA128" s="74"/>
      <c r="DB128" s="57"/>
      <c r="DC128" s="74"/>
      <c r="DD128" s="57"/>
      <c r="DE128" s="74">
        <f t="shared" si="845"/>
        <v>0</v>
      </c>
      <c r="DF128" s="57"/>
      <c r="DG128" s="74">
        <f t="shared" si="846"/>
        <v>0</v>
      </c>
      <c r="DH128" s="57"/>
      <c r="DI128" s="74"/>
      <c r="DJ128" s="57"/>
      <c r="DK128" s="74"/>
      <c r="DL128" s="57"/>
      <c r="DM128" s="74"/>
      <c r="DN128" s="57"/>
      <c r="DO128" s="74">
        <f t="shared" si="847"/>
        <v>0</v>
      </c>
      <c r="DP128" s="57"/>
      <c r="DQ128" s="74">
        <f t="shared" si="848"/>
        <v>0</v>
      </c>
      <c r="DR128" s="57"/>
      <c r="DS128" s="74">
        <f t="shared" si="849"/>
        <v>0</v>
      </c>
      <c r="DT128" s="57"/>
      <c r="DU128" s="74">
        <f t="shared" si="850"/>
        <v>0</v>
      </c>
      <c r="DV128" s="57"/>
      <c r="DW128" s="74">
        <f t="shared" si="851"/>
        <v>0</v>
      </c>
      <c r="DX128" s="57"/>
      <c r="DY128" s="74">
        <f t="shared" si="852"/>
        <v>0</v>
      </c>
      <c r="DZ128" s="57">
        <v>60</v>
      </c>
      <c r="EA128" s="74">
        <f t="shared" si="853"/>
        <v>12905218.416571198</v>
      </c>
      <c r="EB128" s="63"/>
      <c r="EC128" s="74">
        <f t="shared" si="854"/>
        <v>0</v>
      </c>
      <c r="ED128" s="76"/>
      <c r="EE128" s="76"/>
      <c r="EF128" s="76"/>
      <c r="EG128" s="74">
        <f t="shared" si="855"/>
        <v>0</v>
      </c>
      <c r="EH128" s="76"/>
      <c r="EI128" s="76"/>
      <c r="EJ128" s="64">
        <f t="shared" si="807"/>
        <v>150</v>
      </c>
      <c r="EK128" s="64">
        <f t="shared" si="808"/>
        <v>32078266.537075199</v>
      </c>
    </row>
    <row r="129" spans="1:141" s="116" customFormat="1" ht="60" customHeight="1" x14ac:dyDescent="0.25">
      <c r="A129" s="49"/>
      <c r="B129" s="85">
        <v>100</v>
      </c>
      <c r="C129" s="187" t="s">
        <v>375</v>
      </c>
      <c r="D129" s="103" t="s">
        <v>376</v>
      </c>
      <c r="E129" s="52">
        <v>16026</v>
      </c>
      <c r="F129" s="187">
        <v>14.6</v>
      </c>
      <c r="G129" s="141">
        <v>0.1459</v>
      </c>
      <c r="H129" s="55">
        <v>1</v>
      </c>
      <c r="I129" s="114"/>
      <c r="J129" s="117">
        <v>1.4</v>
      </c>
      <c r="K129" s="117">
        <v>1.68</v>
      </c>
      <c r="L129" s="117">
        <v>2.23</v>
      </c>
      <c r="M129" s="118">
        <v>2.57</v>
      </c>
      <c r="N129" s="57"/>
      <c r="O129" s="74">
        <f t="shared" si="809"/>
        <v>0</v>
      </c>
      <c r="P129" s="108"/>
      <c r="Q129" s="74">
        <f t="shared" si="810"/>
        <v>0</v>
      </c>
      <c r="R129" s="59">
        <v>330</v>
      </c>
      <c r="S129" s="74">
        <f t="shared" si="811"/>
        <v>81719434.320480004</v>
      </c>
      <c r="T129" s="57"/>
      <c r="U129" s="74">
        <f t="shared" si="812"/>
        <v>0</v>
      </c>
      <c r="V129" s="57"/>
      <c r="W129" s="74">
        <f t="shared" si="813"/>
        <v>0</v>
      </c>
      <c r="X129" s="57"/>
      <c r="Y129" s="74">
        <f t="shared" si="814"/>
        <v>0</v>
      </c>
      <c r="Z129" s="59"/>
      <c r="AA129" s="74">
        <f t="shared" si="815"/>
        <v>0</v>
      </c>
      <c r="AB129" s="59"/>
      <c r="AC129" s="74">
        <f t="shared" si="816"/>
        <v>0</v>
      </c>
      <c r="AD129" s="59">
        <v>5</v>
      </c>
      <c r="AE129" s="74">
        <f t="shared" si="817"/>
        <v>1238173.24728</v>
      </c>
      <c r="AF129" s="74"/>
      <c r="AG129" s="74">
        <f t="shared" si="818"/>
        <v>0</v>
      </c>
      <c r="AH129" s="57"/>
      <c r="AI129" s="74">
        <f t="shared" si="819"/>
        <v>0</v>
      </c>
      <c r="AJ129" s="57"/>
      <c r="AK129" s="74">
        <f t="shared" si="820"/>
        <v>0</v>
      </c>
      <c r="AL129" s="57"/>
      <c r="AM129" s="74">
        <f t="shared" si="821"/>
        <v>0</v>
      </c>
      <c r="AN129" s="57"/>
      <c r="AO129" s="74">
        <f t="shared" si="822"/>
        <v>0</v>
      </c>
      <c r="AP129" s="57"/>
      <c r="AQ129" s="74">
        <f t="shared" si="823"/>
        <v>0</v>
      </c>
      <c r="AR129" s="57"/>
      <c r="AS129" s="74">
        <f t="shared" si="824"/>
        <v>0</v>
      </c>
      <c r="AT129" s="57"/>
      <c r="AU129" s="74">
        <f t="shared" si="825"/>
        <v>0</v>
      </c>
      <c r="AV129" s="57"/>
      <c r="AW129" s="74">
        <f t="shared" si="856"/>
        <v>0</v>
      </c>
      <c r="AX129" s="57"/>
      <c r="AY129" s="74">
        <f t="shared" si="826"/>
        <v>0</v>
      </c>
      <c r="AZ129" s="57"/>
      <c r="BA129" s="74">
        <f t="shared" si="827"/>
        <v>0</v>
      </c>
      <c r="BB129" s="57"/>
      <c r="BC129" s="74">
        <f t="shared" si="828"/>
        <v>0</v>
      </c>
      <c r="BD129" s="57"/>
      <c r="BE129" s="74">
        <f t="shared" si="829"/>
        <v>0</v>
      </c>
      <c r="BF129" s="57"/>
      <c r="BG129" s="74">
        <f t="shared" si="830"/>
        <v>0</v>
      </c>
      <c r="BH129" s="57"/>
      <c r="BI129" s="74">
        <f t="shared" si="831"/>
        <v>0</v>
      </c>
      <c r="BJ129" s="57"/>
      <c r="BK129" s="74">
        <f t="shared" si="832"/>
        <v>0</v>
      </c>
      <c r="BL129" s="57"/>
      <c r="BM129" s="74">
        <f t="shared" si="833"/>
        <v>0</v>
      </c>
      <c r="BN129" s="57"/>
      <c r="BO129" s="74">
        <f t="shared" si="834"/>
        <v>0</v>
      </c>
      <c r="BP129" s="61"/>
      <c r="BQ129" s="74">
        <f t="shared" si="835"/>
        <v>0</v>
      </c>
      <c r="BR129" s="57"/>
      <c r="BS129" s="74"/>
      <c r="BT129" s="59"/>
      <c r="BU129" s="74"/>
      <c r="BV129" s="57"/>
      <c r="BW129" s="74">
        <f t="shared" si="836"/>
        <v>0</v>
      </c>
      <c r="BX129" s="57"/>
      <c r="BY129" s="74">
        <f t="shared" si="837"/>
        <v>0</v>
      </c>
      <c r="BZ129" s="57"/>
      <c r="CA129" s="74"/>
      <c r="CB129" s="57"/>
      <c r="CC129" s="74"/>
      <c r="CD129" s="59">
        <v>0</v>
      </c>
      <c r="CE129" s="74">
        <f t="shared" si="838"/>
        <v>0</v>
      </c>
      <c r="CF129" s="57"/>
      <c r="CG129" s="74">
        <f t="shared" si="839"/>
        <v>0</v>
      </c>
      <c r="CH129" s="59"/>
      <c r="CI129" s="74">
        <f t="shared" si="840"/>
        <v>0</v>
      </c>
      <c r="CJ129" s="59"/>
      <c r="CK129" s="74">
        <f t="shared" si="841"/>
        <v>0</v>
      </c>
      <c r="CL129" s="59"/>
      <c r="CM129" s="74">
        <f t="shared" si="842"/>
        <v>0</v>
      </c>
      <c r="CN129" s="57"/>
      <c r="CO129" s="74">
        <f t="shared" si="857"/>
        <v>0</v>
      </c>
      <c r="CP129" s="57"/>
      <c r="CQ129" s="74">
        <f t="shared" si="843"/>
        <v>0</v>
      </c>
      <c r="CR129" s="59"/>
      <c r="CS129" s="74"/>
      <c r="CT129" s="57"/>
      <c r="CU129" s="74"/>
      <c r="CV129" s="57"/>
      <c r="CW129" s="74">
        <f t="shared" si="844"/>
        <v>0</v>
      </c>
      <c r="CX129" s="57"/>
      <c r="CY129" s="74"/>
      <c r="CZ129" s="57"/>
      <c r="DA129" s="74"/>
      <c r="DB129" s="57"/>
      <c r="DC129" s="74"/>
      <c r="DD129" s="57"/>
      <c r="DE129" s="74">
        <f t="shared" si="845"/>
        <v>0</v>
      </c>
      <c r="DF129" s="57"/>
      <c r="DG129" s="74">
        <f t="shared" si="846"/>
        <v>0</v>
      </c>
      <c r="DH129" s="57"/>
      <c r="DI129" s="74"/>
      <c r="DJ129" s="57"/>
      <c r="DK129" s="74"/>
      <c r="DL129" s="57"/>
      <c r="DM129" s="74"/>
      <c r="DN129" s="57"/>
      <c r="DO129" s="74">
        <f t="shared" si="847"/>
        <v>0</v>
      </c>
      <c r="DP129" s="57"/>
      <c r="DQ129" s="74">
        <f t="shared" si="848"/>
        <v>0</v>
      </c>
      <c r="DR129" s="57"/>
      <c r="DS129" s="74">
        <f t="shared" si="849"/>
        <v>0</v>
      </c>
      <c r="DT129" s="57"/>
      <c r="DU129" s="74">
        <f t="shared" si="850"/>
        <v>0</v>
      </c>
      <c r="DV129" s="57"/>
      <c r="DW129" s="74">
        <f t="shared" si="851"/>
        <v>0</v>
      </c>
      <c r="DX129" s="57"/>
      <c r="DY129" s="74">
        <f t="shared" si="852"/>
        <v>0</v>
      </c>
      <c r="DZ129" s="57">
        <v>12</v>
      </c>
      <c r="EA129" s="74">
        <f t="shared" si="853"/>
        <v>3086318.2089024</v>
      </c>
      <c r="EB129" s="63"/>
      <c r="EC129" s="74">
        <f t="shared" si="854"/>
        <v>0</v>
      </c>
      <c r="ED129" s="76"/>
      <c r="EE129" s="76"/>
      <c r="EF129" s="76"/>
      <c r="EG129" s="74">
        <f t="shared" si="855"/>
        <v>0</v>
      </c>
      <c r="EH129" s="76"/>
      <c r="EI129" s="76"/>
      <c r="EJ129" s="64">
        <f t="shared" si="807"/>
        <v>347</v>
      </c>
      <c r="EK129" s="64">
        <f t="shared" si="808"/>
        <v>86043925.776662409</v>
      </c>
    </row>
    <row r="130" spans="1:141" s="116" customFormat="1" ht="47.25" customHeight="1" x14ac:dyDescent="0.25">
      <c r="A130" s="49"/>
      <c r="B130" s="85">
        <v>101</v>
      </c>
      <c r="C130" s="187" t="s">
        <v>377</v>
      </c>
      <c r="D130" s="139" t="s">
        <v>378</v>
      </c>
      <c r="E130" s="52">
        <v>16026</v>
      </c>
      <c r="F130" s="187">
        <v>17.2</v>
      </c>
      <c r="G130" s="141">
        <v>3.5700000000000003E-2</v>
      </c>
      <c r="H130" s="55">
        <v>1</v>
      </c>
      <c r="I130" s="114"/>
      <c r="J130" s="117">
        <v>1.4</v>
      </c>
      <c r="K130" s="117">
        <v>1.68</v>
      </c>
      <c r="L130" s="117">
        <v>2.23</v>
      </c>
      <c r="M130" s="118">
        <v>2.57</v>
      </c>
      <c r="N130" s="57"/>
      <c r="O130" s="74">
        <f t="shared" si="809"/>
        <v>0</v>
      </c>
      <c r="P130" s="108"/>
      <c r="Q130" s="74">
        <f t="shared" si="810"/>
        <v>0</v>
      </c>
      <c r="R130" s="59">
        <v>255</v>
      </c>
      <c r="S130" s="74">
        <f t="shared" si="811"/>
        <v>71293777.714080006</v>
      </c>
      <c r="T130" s="57"/>
      <c r="U130" s="74">
        <f t="shared" si="812"/>
        <v>0</v>
      </c>
      <c r="V130" s="57"/>
      <c r="W130" s="74">
        <f t="shared" si="813"/>
        <v>0</v>
      </c>
      <c r="X130" s="57"/>
      <c r="Y130" s="74">
        <f t="shared" si="814"/>
        <v>0</v>
      </c>
      <c r="Z130" s="59"/>
      <c r="AA130" s="74">
        <f t="shared" si="815"/>
        <v>0</v>
      </c>
      <c r="AB130" s="59"/>
      <c r="AC130" s="74">
        <f t="shared" si="816"/>
        <v>0</v>
      </c>
      <c r="AD130" s="59">
        <v>17</v>
      </c>
      <c r="AE130" s="74">
        <f t="shared" si="817"/>
        <v>4752918.5142719997</v>
      </c>
      <c r="AF130" s="74"/>
      <c r="AG130" s="74">
        <f t="shared" si="818"/>
        <v>0</v>
      </c>
      <c r="AH130" s="57"/>
      <c r="AI130" s="74">
        <f t="shared" si="819"/>
        <v>0</v>
      </c>
      <c r="AJ130" s="57"/>
      <c r="AK130" s="74">
        <f t="shared" si="820"/>
        <v>0</v>
      </c>
      <c r="AL130" s="57"/>
      <c r="AM130" s="74">
        <f t="shared" si="821"/>
        <v>0</v>
      </c>
      <c r="AN130" s="57"/>
      <c r="AO130" s="74">
        <f t="shared" si="822"/>
        <v>0</v>
      </c>
      <c r="AP130" s="57"/>
      <c r="AQ130" s="74">
        <f t="shared" si="823"/>
        <v>0</v>
      </c>
      <c r="AR130" s="57"/>
      <c r="AS130" s="74">
        <f t="shared" si="824"/>
        <v>0</v>
      </c>
      <c r="AT130" s="57"/>
      <c r="AU130" s="74">
        <f t="shared" si="825"/>
        <v>0</v>
      </c>
      <c r="AV130" s="57"/>
      <c r="AW130" s="74">
        <f t="shared" si="856"/>
        <v>0</v>
      </c>
      <c r="AX130" s="57"/>
      <c r="AY130" s="74">
        <f t="shared" si="826"/>
        <v>0</v>
      </c>
      <c r="AZ130" s="57"/>
      <c r="BA130" s="74">
        <f t="shared" si="827"/>
        <v>0</v>
      </c>
      <c r="BB130" s="57"/>
      <c r="BC130" s="74">
        <f t="shared" si="828"/>
        <v>0</v>
      </c>
      <c r="BD130" s="57"/>
      <c r="BE130" s="74">
        <f t="shared" si="829"/>
        <v>0</v>
      </c>
      <c r="BF130" s="57"/>
      <c r="BG130" s="74">
        <f t="shared" si="830"/>
        <v>0</v>
      </c>
      <c r="BH130" s="57"/>
      <c r="BI130" s="74">
        <f t="shared" si="831"/>
        <v>0</v>
      </c>
      <c r="BJ130" s="57"/>
      <c r="BK130" s="74">
        <f t="shared" si="832"/>
        <v>0</v>
      </c>
      <c r="BL130" s="57"/>
      <c r="BM130" s="74">
        <f t="shared" si="833"/>
        <v>0</v>
      </c>
      <c r="BN130" s="57"/>
      <c r="BO130" s="74">
        <f t="shared" si="834"/>
        <v>0</v>
      </c>
      <c r="BP130" s="61"/>
      <c r="BQ130" s="74">
        <f t="shared" si="835"/>
        <v>0</v>
      </c>
      <c r="BR130" s="57"/>
      <c r="BS130" s="74"/>
      <c r="BT130" s="59"/>
      <c r="BU130" s="74"/>
      <c r="BV130" s="57"/>
      <c r="BW130" s="74">
        <f t="shared" si="836"/>
        <v>0</v>
      </c>
      <c r="BX130" s="57"/>
      <c r="BY130" s="74">
        <f t="shared" si="837"/>
        <v>0</v>
      </c>
      <c r="BZ130" s="57"/>
      <c r="CA130" s="74"/>
      <c r="CB130" s="57"/>
      <c r="CC130" s="74"/>
      <c r="CD130" s="59">
        <v>0</v>
      </c>
      <c r="CE130" s="74">
        <f t="shared" si="838"/>
        <v>0</v>
      </c>
      <c r="CF130" s="57"/>
      <c r="CG130" s="74">
        <f t="shared" si="839"/>
        <v>0</v>
      </c>
      <c r="CH130" s="59"/>
      <c r="CI130" s="74">
        <f t="shared" si="840"/>
        <v>0</v>
      </c>
      <c r="CJ130" s="59"/>
      <c r="CK130" s="74">
        <f t="shared" si="841"/>
        <v>0</v>
      </c>
      <c r="CL130" s="59"/>
      <c r="CM130" s="74">
        <f t="shared" si="842"/>
        <v>0</v>
      </c>
      <c r="CN130" s="57"/>
      <c r="CO130" s="74">
        <f t="shared" si="857"/>
        <v>0</v>
      </c>
      <c r="CP130" s="57"/>
      <c r="CQ130" s="74">
        <f t="shared" si="843"/>
        <v>0</v>
      </c>
      <c r="CR130" s="59"/>
      <c r="CS130" s="74"/>
      <c r="CT130" s="57"/>
      <c r="CU130" s="74"/>
      <c r="CV130" s="57"/>
      <c r="CW130" s="74">
        <f t="shared" si="844"/>
        <v>0</v>
      </c>
      <c r="CX130" s="57"/>
      <c r="CY130" s="74"/>
      <c r="CZ130" s="57"/>
      <c r="DA130" s="74"/>
      <c r="DB130" s="57"/>
      <c r="DC130" s="74"/>
      <c r="DD130" s="57"/>
      <c r="DE130" s="74">
        <f t="shared" si="845"/>
        <v>0</v>
      </c>
      <c r="DF130" s="57"/>
      <c r="DG130" s="74">
        <f t="shared" si="846"/>
        <v>0</v>
      </c>
      <c r="DH130" s="57"/>
      <c r="DI130" s="74"/>
      <c r="DJ130" s="57"/>
      <c r="DK130" s="74"/>
      <c r="DL130" s="57"/>
      <c r="DM130" s="74"/>
      <c r="DN130" s="57"/>
      <c r="DO130" s="74">
        <f t="shared" si="847"/>
        <v>0</v>
      </c>
      <c r="DP130" s="57"/>
      <c r="DQ130" s="74">
        <f t="shared" si="848"/>
        <v>0</v>
      </c>
      <c r="DR130" s="57"/>
      <c r="DS130" s="74">
        <f t="shared" si="849"/>
        <v>0</v>
      </c>
      <c r="DT130" s="57"/>
      <c r="DU130" s="74"/>
      <c r="DV130" s="57"/>
      <c r="DW130" s="74">
        <f t="shared" si="851"/>
        <v>0</v>
      </c>
      <c r="DX130" s="57"/>
      <c r="DY130" s="74">
        <f t="shared" si="852"/>
        <v>0</v>
      </c>
      <c r="DZ130" s="57"/>
      <c r="EA130" s="74">
        <f t="shared" si="853"/>
        <v>0</v>
      </c>
      <c r="EB130" s="63"/>
      <c r="EC130" s="74">
        <f t="shared" si="854"/>
        <v>0</v>
      </c>
      <c r="ED130" s="76"/>
      <c r="EE130" s="76"/>
      <c r="EF130" s="76"/>
      <c r="EG130" s="74">
        <f t="shared" si="855"/>
        <v>0</v>
      </c>
      <c r="EH130" s="76"/>
      <c r="EI130" s="76"/>
      <c r="EJ130" s="64">
        <f t="shared" si="807"/>
        <v>272</v>
      </c>
      <c r="EK130" s="64">
        <f t="shared" si="808"/>
        <v>76046696.22835201</v>
      </c>
    </row>
    <row r="131" spans="1:141" s="116" customFormat="1" ht="47.25" customHeight="1" x14ac:dyDescent="0.25">
      <c r="A131" s="49"/>
      <c r="B131" s="85">
        <v>102</v>
      </c>
      <c r="C131" s="187" t="s">
        <v>379</v>
      </c>
      <c r="D131" s="139" t="s">
        <v>380</v>
      </c>
      <c r="E131" s="52">
        <v>16026</v>
      </c>
      <c r="F131" s="187">
        <v>19.62</v>
      </c>
      <c r="G131" s="141">
        <v>4.9599999999999998E-2</v>
      </c>
      <c r="H131" s="55">
        <v>1</v>
      </c>
      <c r="I131" s="114"/>
      <c r="J131" s="117">
        <v>1.4</v>
      </c>
      <c r="K131" s="117">
        <v>1.68</v>
      </c>
      <c r="L131" s="117">
        <v>2.23</v>
      </c>
      <c r="M131" s="118">
        <v>2.57</v>
      </c>
      <c r="N131" s="57"/>
      <c r="O131" s="74">
        <f t="shared" si="809"/>
        <v>0</v>
      </c>
      <c r="P131" s="108"/>
      <c r="Q131" s="74">
        <f t="shared" si="810"/>
        <v>0</v>
      </c>
      <c r="R131" s="59">
        <v>490</v>
      </c>
      <c r="S131" s="74">
        <f t="shared" si="811"/>
        <v>157127522.65459204</v>
      </c>
      <c r="T131" s="57"/>
      <c r="U131" s="74">
        <f t="shared" si="812"/>
        <v>0</v>
      </c>
      <c r="V131" s="57"/>
      <c r="W131" s="74">
        <f t="shared" si="813"/>
        <v>0</v>
      </c>
      <c r="X131" s="57"/>
      <c r="Y131" s="74">
        <f t="shared" si="814"/>
        <v>0</v>
      </c>
      <c r="Z131" s="59"/>
      <c r="AA131" s="74">
        <f t="shared" si="815"/>
        <v>0</v>
      </c>
      <c r="AB131" s="59"/>
      <c r="AC131" s="74">
        <f t="shared" si="816"/>
        <v>0</v>
      </c>
      <c r="AD131" s="59">
        <v>5</v>
      </c>
      <c r="AE131" s="74">
        <f t="shared" si="817"/>
        <v>1603342.0679040002</v>
      </c>
      <c r="AF131" s="74"/>
      <c r="AG131" s="74">
        <f t="shared" si="818"/>
        <v>0</v>
      </c>
      <c r="AH131" s="57"/>
      <c r="AI131" s="74">
        <f t="shared" si="819"/>
        <v>0</v>
      </c>
      <c r="AJ131" s="57"/>
      <c r="AK131" s="74">
        <f t="shared" si="820"/>
        <v>0</v>
      </c>
      <c r="AL131" s="57"/>
      <c r="AM131" s="74">
        <f t="shared" si="821"/>
        <v>0</v>
      </c>
      <c r="AN131" s="57"/>
      <c r="AO131" s="74">
        <f t="shared" si="822"/>
        <v>0</v>
      </c>
      <c r="AP131" s="57"/>
      <c r="AQ131" s="74">
        <f t="shared" si="823"/>
        <v>0</v>
      </c>
      <c r="AR131" s="57"/>
      <c r="AS131" s="74">
        <f t="shared" si="824"/>
        <v>0</v>
      </c>
      <c r="AT131" s="57"/>
      <c r="AU131" s="74">
        <f t="shared" si="825"/>
        <v>0</v>
      </c>
      <c r="AV131" s="57"/>
      <c r="AW131" s="74">
        <f t="shared" si="856"/>
        <v>0</v>
      </c>
      <c r="AX131" s="57"/>
      <c r="AY131" s="74">
        <f t="shared" si="826"/>
        <v>0</v>
      </c>
      <c r="AZ131" s="57"/>
      <c r="BA131" s="74">
        <f t="shared" si="827"/>
        <v>0</v>
      </c>
      <c r="BB131" s="57"/>
      <c r="BC131" s="74">
        <f t="shared" si="828"/>
        <v>0</v>
      </c>
      <c r="BD131" s="57"/>
      <c r="BE131" s="74">
        <f t="shared" si="829"/>
        <v>0</v>
      </c>
      <c r="BF131" s="57"/>
      <c r="BG131" s="74">
        <f t="shared" si="830"/>
        <v>0</v>
      </c>
      <c r="BH131" s="57"/>
      <c r="BI131" s="74">
        <f t="shared" si="831"/>
        <v>0</v>
      </c>
      <c r="BJ131" s="57"/>
      <c r="BK131" s="74">
        <f t="shared" si="832"/>
        <v>0</v>
      </c>
      <c r="BL131" s="57"/>
      <c r="BM131" s="74">
        <f t="shared" si="833"/>
        <v>0</v>
      </c>
      <c r="BN131" s="57"/>
      <c r="BO131" s="74">
        <f t="shared" si="834"/>
        <v>0</v>
      </c>
      <c r="BP131" s="61"/>
      <c r="BQ131" s="74">
        <f t="shared" si="835"/>
        <v>0</v>
      </c>
      <c r="BR131" s="57"/>
      <c r="BS131" s="74"/>
      <c r="BT131" s="59"/>
      <c r="BU131" s="74"/>
      <c r="BV131" s="57"/>
      <c r="BW131" s="74">
        <f t="shared" si="836"/>
        <v>0</v>
      </c>
      <c r="BX131" s="57"/>
      <c r="BY131" s="74">
        <f t="shared" si="837"/>
        <v>0</v>
      </c>
      <c r="BZ131" s="57"/>
      <c r="CA131" s="74"/>
      <c r="CB131" s="57"/>
      <c r="CC131" s="74"/>
      <c r="CD131" s="59">
        <v>0</v>
      </c>
      <c r="CE131" s="74">
        <f t="shared" si="838"/>
        <v>0</v>
      </c>
      <c r="CF131" s="57"/>
      <c r="CG131" s="74">
        <f t="shared" si="839"/>
        <v>0</v>
      </c>
      <c r="CH131" s="59"/>
      <c r="CI131" s="74">
        <f t="shared" si="840"/>
        <v>0</v>
      </c>
      <c r="CJ131" s="59"/>
      <c r="CK131" s="74">
        <f t="shared" si="841"/>
        <v>0</v>
      </c>
      <c r="CL131" s="59"/>
      <c r="CM131" s="74">
        <f t="shared" si="842"/>
        <v>0</v>
      </c>
      <c r="CN131" s="57"/>
      <c r="CO131" s="74">
        <f t="shared" si="857"/>
        <v>0</v>
      </c>
      <c r="CP131" s="57"/>
      <c r="CQ131" s="74">
        <f t="shared" si="843"/>
        <v>0</v>
      </c>
      <c r="CR131" s="59"/>
      <c r="CS131" s="74"/>
      <c r="CT131" s="57"/>
      <c r="CU131" s="74"/>
      <c r="CV131" s="57"/>
      <c r="CW131" s="74">
        <f t="shared" si="844"/>
        <v>0</v>
      </c>
      <c r="CX131" s="57"/>
      <c r="CY131" s="74"/>
      <c r="CZ131" s="57"/>
      <c r="DA131" s="74"/>
      <c r="DB131" s="57"/>
      <c r="DC131" s="74"/>
      <c r="DD131" s="57"/>
      <c r="DE131" s="74">
        <f t="shared" si="845"/>
        <v>0</v>
      </c>
      <c r="DF131" s="57"/>
      <c r="DG131" s="74">
        <f t="shared" si="846"/>
        <v>0</v>
      </c>
      <c r="DH131" s="57"/>
      <c r="DI131" s="74"/>
      <c r="DJ131" s="57"/>
      <c r="DK131" s="74"/>
      <c r="DL131" s="57"/>
      <c r="DM131" s="74"/>
      <c r="DN131" s="57"/>
      <c r="DO131" s="74">
        <f t="shared" si="847"/>
        <v>0</v>
      </c>
      <c r="DP131" s="57"/>
      <c r="DQ131" s="74">
        <f t="shared" si="848"/>
        <v>0</v>
      </c>
      <c r="DR131" s="57"/>
      <c r="DS131" s="74">
        <f t="shared" si="849"/>
        <v>0</v>
      </c>
      <c r="DT131" s="57"/>
      <c r="DU131" s="74"/>
      <c r="DV131" s="57"/>
      <c r="DW131" s="74">
        <f t="shared" si="851"/>
        <v>0</v>
      </c>
      <c r="DX131" s="57"/>
      <c r="DY131" s="74">
        <f t="shared" si="852"/>
        <v>0</v>
      </c>
      <c r="DZ131" s="57"/>
      <c r="EA131" s="74">
        <f t="shared" si="853"/>
        <v>0</v>
      </c>
      <c r="EB131" s="63"/>
      <c r="EC131" s="74">
        <f t="shared" si="854"/>
        <v>0</v>
      </c>
      <c r="ED131" s="76"/>
      <c r="EE131" s="76"/>
      <c r="EF131" s="76"/>
      <c r="EG131" s="74">
        <f t="shared" si="855"/>
        <v>0</v>
      </c>
      <c r="EH131" s="76"/>
      <c r="EI131" s="76"/>
      <c r="EJ131" s="64">
        <f t="shared" si="807"/>
        <v>495</v>
      </c>
      <c r="EK131" s="64">
        <f t="shared" si="808"/>
        <v>158730864.72249603</v>
      </c>
    </row>
    <row r="132" spans="1:141" s="116" customFormat="1" ht="47.25" customHeight="1" x14ac:dyDescent="0.25">
      <c r="A132" s="49"/>
      <c r="B132" s="85">
        <v>103</v>
      </c>
      <c r="C132" s="187" t="s">
        <v>381</v>
      </c>
      <c r="D132" s="50" t="s">
        <v>382</v>
      </c>
      <c r="E132" s="52">
        <v>16026</v>
      </c>
      <c r="F132" s="187">
        <v>24.93</v>
      </c>
      <c r="G132" s="141">
        <v>7.4899999999999994E-2</v>
      </c>
      <c r="H132" s="55">
        <v>1</v>
      </c>
      <c r="I132" s="114"/>
      <c r="J132" s="117">
        <v>1.4</v>
      </c>
      <c r="K132" s="117">
        <v>1.68</v>
      </c>
      <c r="L132" s="117">
        <v>2.23</v>
      </c>
      <c r="M132" s="118">
        <v>2.57</v>
      </c>
      <c r="N132" s="57"/>
      <c r="O132" s="74">
        <f t="shared" si="809"/>
        <v>0</v>
      </c>
      <c r="P132" s="108"/>
      <c r="Q132" s="74">
        <f t="shared" si="810"/>
        <v>0</v>
      </c>
      <c r="R132" s="59">
        <v>74</v>
      </c>
      <c r="S132" s="74">
        <f t="shared" si="811"/>
        <v>30450855.2761872</v>
      </c>
      <c r="T132" s="57"/>
      <c r="U132" s="74">
        <f t="shared" si="812"/>
        <v>0</v>
      </c>
      <c r="V132" s="57"/>
      <c r="W132" s="74">
        <f t="shared" si="813"/>
        <v>0</v>
      </c>
      <c r="X132" s="57"/>
      <c r="Y132" s="74">
        <f t="shared" si="814"/>
        <v>0</v>
      </c>
      <c r="Z132" s="59"/>
      <c r="AA132" s="74">
        <f t="shared" si="815"/>
        <v>0</v>
      </c>
      <c r="AB132" s="59"/>
      <c r="AC132" s="74">
        <f t="shared" si="816"/>
        <v>0</v>
      </c>
      <c r="AD132" s="59">
        <v>2</v>
      </c>
      <c r="AE132" s="74">
        <f t="shared" si="817"/>
        <v>822996.08854559995</v>
      </c>
      <c r="AF132" s="74"/>
      <c r="AG132" s="74">
        <f t="shared" si="818"/>
        <v>0</v>
      </c>
      <c r="AH132" s="57"/>
      <c r="AI132" s="74">
        <f t="shared" si="819"/>
        <v>0</v>
      </c>
      <c r="AJ132" s="57"/>
      <c r="AK132" s="74">
        <f t="shared" si="820"/>
        <v>0</v>
      </c>
      <c r="AL132" s="57"/>
      <c r="AM132" s="74">
        <f t="shared" si="821"/>
        <v>0</v>
      </c>
      <c r="AN132" s="57"/>
      <c r="AO132" s="74">
        <f t="shared" si="822"/>
        <v>0</v>
      </c>
      <c r="AP132" s="57"/>
      <c r="AQ132" s="74">
        <f t="shared" si="823"/>
        <v>0</v>
      </c>
      <c r="AR132" s="57"/>
      <c r="AS132" s="74">
        <f t="shared" si="824"/>
        <v>0</v>
      </c>
      <c r="AT132" s="57"/>
      <c r="AU132" s="74">
        <f t="shared" si="825"/>
        <v>0</v>
      </c>
      <c r="AV132" s="57"/>
      <c r="AW132" s="74">
        <f t="shared" si="856"/>
        <v>0</v>
      </c>
      <c r="AX132" s="57"/>
      <c r="AY132" s="74">
        <f t="shared" si="826"/>
        <v>0</v>
      </c>
      <c r="AZ132" s="57"/>
      <c r="BA132" s="74">
        <f t="shared" si="827"/>
        <v>0</v>
      </c>
      <c r="BB132" s="57"/>
      <c r="BC132" s="74">
        <f t="shared" si="828"/>
        <v>0</v>
      </c>
      <c r="BD132" s="57"/>
      <c r="BE132" s="74">
        <f t="shared" si="829"/>
        <v>0</v>
      </c>
      <c r="BF132" s="57"/>
      <c r="BG132" s="74">
        <f t="shared" si="830"/>
        <v>0</v>
      </c>
      <c r="BH132" s="57"/>
      <c r="BI132" s="74">
        <f t="shared" si="831"/>
        <v>0</v>
      </c>
      <c r="BJ132" s="57"/>
      <c r="BK132" s="74">
        <f t="shared" si="832"/>
        <v>0</v>
      </c>
      <c r="BL132" s="57"/>
      <c r="BM132" s="74">
        <f t="shared" si="833"/>
        <v>0</v>
      </c>
      <c r="BN132" s="57"/>
      <c r="BO132" s="74">
        <f t="shared" si="834"/>
        <v>0</v>
      </c>
      <c r="BP132" s="61"/>
      <c r="BQ132" s="74">
        <f t="shared" si="835"/>
        <v>0</v>
      </c>
      <c r="BR132" s="57"/>
      <c r="BS132" s="74"/>
      <c r="BT132" s="59"/>
      <c r="BU132" s="74"/>
      <c r="BV132" s="57"/>
      <c r="BW132" s="74">
        <f t="shared" si="836"/>
        <v>0</v>
      </c>
      <c r="BX132" s="57"/>
      <c r="BY132" s="74">
        <f t="shared" si="837"/>
        <v>0</v>
      </c>
      <c r="BZ132" s="57"/>
      <c r="CA132" s="74"/>
      <c r="CB132" s="57"/>
      <c r="CC132" s="74"/>
      <c r="CD132" s="59">
        <v>0</v>
      </c>
      <c r="CE132" s="74">
        <f t="shared" si="838"/>
        <v>0</v>
      </c>
      <c r="CF132" s="57"/>
      <c r="CG132" s="74">
        <f t="shared" si="839"/>
        <v>0</v>
      </c>
      <c r="CH132" s="59"/>
      <c r="CI132" s="74">
        <f t="shared" si="840"/>
        <v>0</v>
      </c>
      <c r="CJ132" s="59"/>
      <c r="CK132" s="74">
        <f t="shared" si="841"/>
        <v>0</v>
      </c>
      <c r="CL132" s="59"/>
      <c r="CM132" s="74">
        <f t="shared" si="842"/>
        <v>0</v>
      </c>
      <c r="CN132" s="57"/>
      <c r="CO132" s="74">
        <f t="shared" si="857"/>
        <v>0</v>
      </c>
      <c r="CP132" s="57"/>
      <c r="CQ132" s="74">
        <f t="shared" si="843"/>
        <v>0</v>
      </c>
      <c r="CR132" s="59"/>
      <c r="CS132" s="74"/>
      <c r="CT132" s="57"/>
      <c r="CU132" s="74"/>
      <c r="CV132" s="57"/>
      <c r="CW132" s="74">
        <f t="shared" si="844"/>
        <v>0</v>
      </c>
      <c r="CX132" s="57"/>
      <c r="CY132" s="74"/>
      <c r="CZ132" s="57"/>
      <c r="DA132" s="74"/>
      <c r="DB132" s="57"/>
      <c r="DC132" s="74"/>
      <c r="DD132" s="57"/>
      <c r="DE132" s="74">
        <f t="shared" si="845"/>
        <v>0</v>
      </c>
      <c r="DF132" s="57"/>
      <c r="DG132" s="74">
        <f t="shared" si="846"/>
        <v>0</v>
      </c>
      <c r="DH132" s="57"/>
      <c r="DI132" s="74"/>
      <c r="DJ132" s="57"/>
      <c r="DK132" s="74"/>
      <c r="DL132" s="57"/>
      <c r="DM132" s="74"/>
      <c r="DN132" s="57"/>
      <c r="DO132" s="74">
        <f t="shared" si="847"/>
        <v>0</v>
      </c>
      <c r="DP132" s="57"/>
      <c r="DQ132" s="74">
        <f t="shared" si="848"/>
        <v>0</v>
      </c>
      <c r="DR132" s="57"/>
      <c r="DS132" s="74">
        <f t="shared" si="849"/>
        <v>0</v>
      </c>
      <c r="DT132" s="57"/>
      <c r="DU132" s="74"/>
      <c r="DV132" s="57"/>
      <c r="DW132" s="74">
        <f t="shared" si="851"/>
        <v>0</v>
      </c>
      <c r="DX132" s="57"/>
      <c r="DY132" s="74">
        <f t="shared" si="852"/>
        <v>0</v>
      </c>
      <c r="DZ132" s="57"/>
      <c r="EA132" s="74">
        <f t="shared" si="853"/>
        <v>0</v>
      </c>
      <c r="EB132" s="63"/>
      <c r="EC132" s="74">
        <f t="shared" si="854"/>
        <v>0</v>
      </c>
      <c r="ED132" s="76"/>
      <c r="EE132" s="76"/>
      <c r="EF132" s="76"/>
      <c r="EG132" s="74">
        <f t="shared" si="855"/>
        <v>0</v>
      </c>
      <c r="EH132" s="76"/>
      <c r="EI132" s="76"/>
      <c r="EJ132" s="64">
        <f t="shared" si="807"/>
        <v>76</v>
      </c>
      <c r="EK132" s="64">
        <f t="shared" si="808"/>
        <v>31273851.364732802</v>
      </c>
    </row>
    <row r="133" spans="1:141" s="116" customFormat="1" ht="47.25" customHeight="1" x14ac:dyDescent="0.25">
      <c r="A133" s="49"/>
      <c r="B133" s="85">
        <v>104</v>
      </c>
      <c r="C133" s="187" t="s">
        <v>383</v>
      </c>
      <c r="D133" s="50" t="s">
        <v>384</v>
      </c>
      <c r="E133" s="52">
        <v>16026</v>
      </c>
      <c r="F133" s="187">
        <v>29.21</v>
      </c>
      <c r="G133" s="141">
        <v>5.7099999999999998E-2</v>
      </c>
      <c r="H133" s="55">
        <v>1</v>
      </c>
      <c r="I133" s="114"/>
      <c r="J133" s="117">
        <v>1.4</v>
      </c>
      <c r="K133" s="117">
        <v>1.68</v>
      </c>
      <c r="L133" s="117">
        <v>2.23</v>
      </c>
      <c r="M133" s="118">
        <v>2.57</v>
      </c>
      <c r="N133" s="57"/>
      <c r="O133" s="74">
        <f t="shared" si="809"/>
        <v>0</v>
      </c>
      <c r="P133" s="108"/>
      <c r="Q133" s="74">
        <f t="shared" si="810"/>
        <v>0</v>
      </c>
      <c r="R133" s="59">
        <v>109</v>
      </c>
      <c r="S133" s="74">
        <f t="shared" si="811"/>
        <v>52190432.622837596</v>
      </c>
      <c r="T133" s="57"/>
      <c r="U133" s="74">
        <f t="shared" si="812"/>
        <v>0</v>
      </c>
      <c r="V133" s="57"/>
      <c r="W133" s="74">
        <f t="shared" si="813"/>
        <v>0</v>
      </c>
      <c r="X133" s="57"/>
      <c r="Y133" s="74">
        <f t="shared" si="814"/>
        <v>0</v>
      </c>
      <c r="Z133" s="59"/>
      <c r="AA133" s="74">
        <f t="shared" si="815"/>
        <v>0</v>
      </c>
      <c r="AB133" s="59"/>
      <c r="AC133" s="74">
        <f t="shared" si="816"/>
        <v>0</v>
      </c>
      <c r="AD133" s="59">
        <v>2</v>
      </c>
      <c r="AE133" s="74">
        <f t="shared" si="817"/>
        <v>957622.61693280004</v>
      </c>
      <c r="AF133" s="74"/>
      <c r="AG133" s="74">
        <f t="shared" si="818"/>
        <v>0</v>
      </c>
      <c r="AH133" s="57"/>
      <c r="AI133" s="74">
        <f t="shared" si="819"/>
        <v>0</v>
      </c>
      <c r="AJ133" s="57"/>
      <c r="AK133" s="74">
        <f t="shared" si="820"/>
        <v>0</v>
      </c>
      <c r="AL133" s="57"/>
      <c r="AM133" s="74">
        <f t="shared" si="821"/>
        <v>0</v>
      </c>
      <c r="AN133" s="57"/>
      <c r="AO133" s="74">
        <f t="shared" si="822"/>
        <v>0</v>
      </c>
      <c r="AP133" s="57"/>
      <c r="AQ133" s="74">
        <f t="shared" si="823"/>
        <v>0</v>
      </c>
      <c r="AR133" s="57"/>
      <c r="AS133" s="74">
        <f t="shared" si="824"/>
        <v>0</v>
      </c>
      <c r="AT133" s="57"/>
      <c r="AU133" s="74">
        <f t="shared" si="825"/>
        <v>0</v>
      </c>
      <c r="AV133" s="57"/>
      <c r="AW133" s="74">
        <f t="shared" si="856"/>
        <v>0</v>
      </c>
      <c r="AX133" s="57"/>
      <c r="AY133" s="74">
        <f t="shared" si="826"/>
        <v>0</v>
      </c>
      <c r="AZ133" s="57"/>
      <c r="BA133" s="74">
        <f t="shared" si="827"/>
        <v>0</v>
      </c>
      <c r="BB133" s="57"/>
      <c r="BC133" s="74">
        <f t="shared" si="828"/>
        <v>0</v>
      </c>
      <c r="BD133" s="57"/>
      <c r="BE133" s="74">
        <f t="shared" si="829"/>
        <v>0</v>
      </c>
      <c r="BF133" s="57"/>
      <c r="BG133" s="74">
        <f t="shared" si="830"/>
        <v>0</v>
      </c>
      <c r="BH133" s="57"/>
      <c r="BI133" s="74">
        <f t="shared" si="831"/>
        <v>0</v>
      </c>
      <c r="BJ133" s="57"/>
      <c r="BK133" s="74">
        <f t="shared" si="832"/>
        <v>0</v>
      </c>
      <c r="BL133" s="57"/>
      <c r="BM133" s="74">
        <f t="shared" si="833"/>
        <v>0</v>
      </c>
      <c r="BN133" s="57"/>
      <c r="BO133" s="74">
        <f t="shared" si="834"/>
        <v>0</v>
      </c>
      <c r="BP133" s="61"/>
      <c r="BQ133" s="74">
        <f t="shared" si="835"/>
        <v>0</v>
      </c>
      <c r="BR133" s="57"/>
      <c r="BS133" s="74"/>
      <c r="BT133" s="59"/>
      <c r="BU133" s="74"/>
      <c r="BV133" s="57"/>
      <c r="BW133" s="74">
        <f t="shared" si="836"/>
        <v>0</v>
      </c>
      <c r="BX133" s="57"/>
      <c r="BY133" s="74">
        <f t="shared" si="837"/>
        <v>0</v>
      </c>
      <c r="BZ133" s="57"/>
      <c r="CA133" s="74"/>
      <c r="CB133" s="57"/>
      <c r="CC133" s="74"/>
      <c r="CD133" s="59">
        <v>0</v>
      </c>
      <c r="CE133" s="74">
        <f t="shared" si="838"/>
        <v>0</v>
      </c>
      <c r="CF133" s="57"/>
      <c r="CG133" s="74">
        <f t="shared" si="839"/>
        <v>0</v>
      </c>
      <c r="CH133" s="59"/>
      <c r="CI133" s="74">
        <f t="shared" si="840"/>
        <v>0</v>
      </c>
      <c r="CJ133" s="59"/>
      <c r="CK133" s="74">
        <f t="shared" si="841"/>
        <v>0</v>
      </c>
      <c r="CL133" s="59"/>
      <c r="CM133" s="74">
        <f t="shared" si="842"/>
        <v>0</v>
      </c>
      <c r="CN133" s="57"/>
      <c r="CO133" s="74">
        <f t="shared" si="857"/>
        <v>0</v>
      </c>
      <c r="CP133" s="57"/>
      <c r="CQ133" s="74">
        <f t="shared" si="843"/>
        <v>0</v>
      </c>
      <c r="CR133" s="59"/>
      <c r="CS133" s="74"/>
      <c r="CT133" s="57"/>
      <c r="CU133" s="74"/>
      <c r="CV133" s="57"/>
      <c r="CW133" s="74">
        <f t="shared" si="844"/>
        <v>0</v>
      </c>
      <c r="CX133" s="57"/>
      <c r="CY133" s="74"/>
      <c r="CZ133" s="57"/>
      <c r="DA133" s="74"/>
      <c r="DB133" s="57"/>
      <c r="DC133" s="74"/>
      <c r="DD133" s="57"/>
      <c r="DE133" s="74">
        <f t="shared" si="845"/>
        <v>0</v>
      </c>
      <c r="DF133" s="57"/>
      <c r="DG133" s="74">
        <f t="shared" si="846"/>
        <v>0</v>
      </c>
      <c r="DH133" s="57"/>
      <c r="DI133" s="74"/>
      <c r="DJ133" s="57"/>
      <c r="DK133" s="74"/>
      <c r="DL133" s="57"/>
      <c r="DM133" s="74"/>
      <c r="DN133" s="57"/>
      <c r="DO133" s="74">
        <f t="shared" si="847"/>
        <v>0</v>
      </c>
      <c r="DP133" s="57"/>
      <c r="DQ133" s="74">
        <f t="shared" si="848"/>
        <v>0</v>
      </c>
      <c r="DR133" s="57"/>
      <c r="DS133" s="74">
        <f t="shared" si="849"/>
        <v>0</v>
      </c>
      <c r="DT133" s="57"/>
      <c r="DU133" s="74"/>
      <c r="DV133" s="57"/>
      <c r="DW133" s="74">
        <f t="shared" si="851"/>
        <v>0</v>
      </c>
      <c r="DX133" s="57"/>
      <c r="DY133" s="74">
        <f t="shared" si="852"/>
        <v>0</v>
      </c>
      <c r="DZ133" s="57"/>
      <c r="EA133" s="74">
        <f t="shared" si="853"/>
        <v>0</v>
      </c>
      <c r="EB133" s="63"/>
      <c r="EC133" s="74">
        <f t="shared" si="854"/>
        <v>0</v>
      </c>
      <c r="ED133" s="76"/>
      <c r="EE133" s="76"/>
      <c r="EF133" s="76"/>
      <c r="EG133" s="74">
        <f t="shared" si="855"/>
        <v>0</v>
      </c>
      <c r="EH133" s="76"/>
      <c r="EI133" s="76"/>
      <c r="EJ133" s="64">
        <f t="shared" si="807"/>
        <v>111</v>
      </c>
      <c r="EK133" s="64">
        <f t="shared" si="808"/>
        <v>53148055.239770398</v>
      </c>
    </row>
    <row r="134" spans="1:141" s="116" customFormat="1" ht="47.25" customHeight="1" x14ac:dyDescent="0.25">
      <c r="A134" s="49"/>
      <c r="B134" s="85">
        <v>105</v>
      </c>
      <c r="C134" s="187" t="s">
        <v>385</v>
      </c>
      <c r="D134" s="195" t="s">
        <v>386</v>
      </c>
      <c r="E134" s="52">
        <v>16026</v>
      </c>
      <c r="F134" s="187">
        <v>33.53</v>
      </c>
      <c r="G134" s="141">
        <v>3.0000000000000001E-3</v>
      </c>
      <c r="H134" s="55">
        <v>1</v>
      </c>
      <c r="I134" s="114"/>
      <c r="J134" s="117">
        <v>1.4</v>
      </c>
      <c r="K134" s="117">
        <v>1.68</v>
      </c>
      <c r="L134" s="117">
        <v>2.23</v>
      </c>
      <c r="M134" s="118">
        <v>2.57</v>
      </c>
      <c r="N134" s="57"/>
      <c r="O134" s="74">
        <f t="shared" si="809"/>
        <v>0</v>
      </c>
      <c r="P134" s="108"/>
      <c r="Q134" s="74">
        <f t="shared" si="810"/>
        <v>0</v>
      </c>
      <c r="R134" s="59">
        <v>115</v>
      </c>
      <c r="S134" s="74">
        <f t="shared" si="811"/>
        <v>61869609.24564001</v>
      </c>
      <c r="T134" s="57"/>
      <c r="U134" s="74">
        <f t="shared" si="812"/>
        <v>0</v>
      </c>
      <c r="V134" s="57"/>
      <c r="W134" s="74">
        <f t="shared" si="813"/>
        <v>0</v>
      </c>
      <c r="X134" s="57"/>
      <c r="Y134" s="74">
        <f t="shared" si="814"/>
        <v>0</v>
      </c>
      <c r="Z134" s="59"/>
      <c r="AA134" s="74">
        <f t="shared" si="815"/>
        <v>0</v>
      </c>
      <c r="AB134" s="59"/>
      <c r="AC134" s="74">
        <f t="shared" si="816"/>
        <v>0</v>
      </c>
      <c r="AD134" s="59"/>
      <c r="AE134" s="74">
        <f t="shared" si="817"/>
        <v>0</v>
      </c>
      <c r="AF134" s="74"/>
      <c r="AG134" s="74">
        <f t="shared" si="818"/>
        <v>0</v>
      </c>
      <c r="AH134" s="57"/>
      <c r="AI134" s="74">
        <f t="shared" si="819"/>
        <v>0</v>
      </c>
      <c r="AJ134" s="57"/>
      <c r="AK134" s="74">
        <f t="shared" si="820"/>
        <v>0</v>
      </c>
      <c r="AL134" s="57"/>
      <c r="AM134" s="74">
        <f t="shared" si="821"/>
        <v>0</v>
      </c>
      <c r="AN134" s="57"/>
      <c r="AO134" s="74">
        <f t="shared" si="822"/>
        <v>0</v>
      </c>
      <c r="AP134" s="57"/>
      <c r="AQ134" s="74">
        <f t="shared" si="823"/>
        <v>0</v>
      </c>
      <c r="AR134" s="57"/>
      <c r="AS134" s="74">
        <f t="shared" si="824"/>
        <v>0</v>
      </c>
      <c r="AT134" s="57"/>
      <c r="AU134" s="74">
        <f t="shared" si="825"/>
        <v>0</v>
      </c>
      <c r="AV134" s="57"/>
      <c r="AW134" s="74">
        <f t="shared" si="856"/>
        <v>0</v>
      </c>
      <c r="AX134" s="57"/>
      <c r="AY134" s="74">
        <f t="shared" si="826"/>
        <v>0</v>
      </c>
      <c r="AZ134" s="57"/>
      <c r="BA134" s="74">
        <f t="shared" si="827"/>
        <v>0</v>
      </c>
      <c r="BB134" s="57"/>
      <c r="BC134" s="74">
        <f t="shared" si="828"/>
        <v>0</v>
      </c>
      <c r="BD134" s="57"/>
      <c r="BE134" s="74">
        <f t="shared" si="829"/>
        <v>0</v>
      </c>
      <c r="BF134" s="57"/>
      <c r="BG134" s="74">
        <f t="shared" si="830"/>
        <v>0</v>
      </c>
      <c r="BH134" s="57"/>
      <c r="BI134" s="74">
        <f t="shared" si="831"/>
        <v>0</v>
      </c>
      <c r="BJ134" s="57"/>
      <c r="BK134" s="74">
        <f t="shared" si="832"/>
        <v>0</v>
      </c>
      <c r="BL134" s="57"/>
      <c r="BM134" s="74">
        <f t="shared" si="833"/>
        <v>0</v>
      </c>
      <c r="BN134" s="57"/>
      <c r="BO134" s="74">
        <f t="shared" si="834"/>
        <v>0</v>
      </c>
      <c r="BP134" s="61"/>
      <c r="BQ134" s="74">
        <f t="shared" si="835"/>
        <v>0</v>
      </c>
      <c r="BR134" s="57"/>
      <c r="BS134" s="74"/>
      <c r="BT134" s="59"/>
      <c r="BU134" s="74"/>
      <c r="BV134" s="57"/>
      <c r="BW134" s="74">
        <f t="shared" si="836"/>
        <v>0</v>
      </c>
      <c r="BX134" s="57"/>
      <c r="BY134" s="74">
        <f t="shared" si="837"/>
        <v>0</v>
      </c>
      <c r="BZ134" s="57"/>
      <c r="CA134" s="74"/>
      <c r="CB134" s="57"/>
      <c r="CC134" s="74"/>
      <c r="CD134" s="59">
        <v>0</v>
      </c>
      <c r="CE134" s="74">
        <f t="shared" si="838"/>
        <v>0</v>
      </c>
      <c r="CF134" s="57"/>
      <c r="CG134" s="74">
        <f t="shared" si="839"/>
        <v>0</v>
      </c>
      <c r="CH134" s="59"/>
      <c r="CI134" s="74">
        <f t="shared" si="840"/>
        <v>0</v>
      </c>
      <c r="CJ134" s="59"/>
      <c r="CK134" s="74">
        <f t="shared" si="841"/>
        <v>0</v>
      </c>
      <c r="CL134" s="59"/>
      <c r="CM134" s="74">
        <f t="shared" si="842"/>
        <v>0</v>
      </c>
      <c r="CN134" s="57"/>
      <c r="CO134" s="74">
        <f t="shared" si="857"/>
        <v>0</v>
      </c>
      <c r="CP134" s="57"/>
      <c r="CQ134" s="74">
        <f t="shared" si="843"/>
        <v>0</v>
      </c>
      <c r="CR134" s="59"/>
      <c r="CS134" s="74"/>
      <c r="CT134" s="57"/>
      <c r="CU134" s="74"/>
      <c r="CV134" s="57"/>
      <c r="CW134" s="74">
        <f t="shared" si="844"/>
        <v>0</v>
      </c>
      <c r="CX134" s="57"/>
      <c r="CY134" s="74"/>
      <c r="CZ134" s="57"/>
      <c r="DA134" s="74"/>
      <c r="DB134" s="57"/>
      <c r="DC134" s="74"/>
      <c r="DD134" s="57"/>
      <c r="DE134" s="74">
        <f t="shared" si="845"/>
        <v>0</v>
      </c>
      <c r="DF134" s="57"/>
      <c r="DG134" s="74">
        <f t="shared" si="846"/>
        <v>0</v>
      </c>
      <c r="DH134" s="57"/>
      <c r="DI134" s="74"/>
      <c r="DJ134" s="57"/>
      <c r="DK134" s="74"/>
      <c r="DL134" s="57"/>
      <c r="DM134" s="74"/>
      <c r="DN134" s="57"/>
      <c r="DO134" s="74">
        <f t="shared" si="847"/>
        <v>0</v>
      </c>
      <c r="DP134" s="57"/>
      <c r="DQ134" s="74">
        <f t="shared" si="848"/>
        <v>0</v>
      </c>
      <c r="DR134" s="57"/>
      <c r="DS134" s="74">
        <f t="shared" si="849"/>
        <v>0</v>
      </c>
      <c r="DT134" s="57"/>
      <c r="DU134" s="74"/>
      <c r="DV134" s="57"/>
      <c r="DW134" s="74">
        <f t="shared" si="851"/>
        <v>0</v>
      </c>
      <c r="DX134" s="57"/>
      <c r="DY134" s="74">
        <f t="shared" si="852"/>
        <v>0</v>
      </c>
      <c r="DZ134" s="57"/>
      <c r="EA134" s="74">
        <f t="shared" si="853"/>
        <v>0</v>
      </c>
      <c r="EB134" s="63"/>
      <c r="EC134" s="74">
        <f t="shared" si="854"/>
        <v>0</v>
      </c>
      <c r="ED134" s="76"/>
      <c r="EE134" s="76"/>
      <c r="EF134" s="76"/>
      <c r="EG134" s="74">
        <f t="shared" si="855"/>
        <v>0</v>
      </c>
      <c r="EH134" s="76"/>
      <c r="EI134" s="76"/>
      <c r="EJ134" s="64">
        <f t="shared" si="807"/>
        <v>115</v>
      </c>
      <c r="EK134" s="64">
        <f t="shared" si="808"/>
        <v>61869609.24564001</v>
      </c>
    </row>
    <row r="135" spans="1:141" s="116" customFormat="1" ht="47.25" customHeight="1" x14ac:dyDescent="0.25">
      <c r="A135" s="49"/>
      <c r="B135" s="85">
        <v>106</v>
      </c>
      <c r="C135" s="187" t="s">
        <v>387</v>
      </c>
      <c r="D135" s="195" t="s">
        <v>388</v>
      </c>
      <c r="E135" s="52">
        <v>16026</v>
      </c>
      <c r="F135" s="187">
        <v>60.69</v>
      </c>
      <c r="G135" s="141">
        <v>3.0999999999999999E-3</v>
      </c>
      <c r="H135" s="55">
        <v>1</v>
      </c>
      <c r="I135" s="114"/>
      <c r="J135" s="117">
        <v>1.4</v>
      </c>
      <c r="K135" s="117">
        <v>1.68</v>
      </c>
      <c r="L135" s="117">
        <v>2.23</v>
      </c>
      <c r="M135" s="118">
        <v>2.57</v>
      </c>
      <c r="N135" s="57"/>
      <c r="O135" s="74">
        <f t="shared" si="809"/>
        <v>0</v>
      </c>
      <c r="P135" s="108"/>
      <c r="Q135" s="74">
        <f t="shared" si="810"/>
        <v>0</v>
      </c>
      <c r="R135" s="59">
        <v>18</v>
      </c>
      <c r="S135" s="74">
        <f t="shared" si="811"/>
        <v>17528831.752420798</v>
      </c>
      <c r="T135" s="57"/>
      <c r="U135" s="74">
        <f t="shared" si="812"/>
        <v>0</v>
      </c>
      <c r="V135" s="57"/>
      <c r="W135" s="74">
        <f t="shared" si="813"/>
        <v>0</v>
      </c>
      <c r="X135" s="57"/>
      <c r="Y135" s="74">
        <f t="shared" si="814"/>
        <v>0</v>
      </c>
      <c r="Z135" s="59"/>
      <c r="AA135" s="74">
        <f t="shared" si="815"/>
        <v>0</v>
      </c>
      <c r="AB135" s="59"/>
      <c r="AC135" s="74">
        <f t="shared" si="816"/>
        <v>0</v>
      </c>
      <c r="AD135" s="59"/>
      <c r="AE135" s="74">
        <f t="shared" si="817"/>
        <v>0</v>
      </c>
      <c r="AF135" s="74"/>
      <c r="AG135" s="74">
        <f t="shared" si="818"/>
        <v>0</v>
      </c>
      <c r="AH135" s="57"/>
      <c r="AI135" s="74">
        <f t="shared" si="819"/>
        <v>0</v>
      </c>
      <c r="AJ135" s="57"/>
      <c r="AK135" s="74">
        <f t="shared" si="820"/>
        <v>0</v>
      </c>
      <c r="AL135" s="57"/>
      <c r="AM135" s="74">
        <f t="shared" si="821"/>
        <v>0</v>
      </c>
      <c r="AN135" s="57"/>
      <c r="AO135" s="74">
        <f t="shared" si="822"/>
        <v>0</v>
      </c>
      <c r="AP135" s="57"/>
      <c r="AQ135" s="74">
        <f t="shared" si="823"/>
        <v>0</v>
      </c>
      <c r="AR135" s="57"/>
      <c r="AS135" s="74">
        <f t="shared" si="824"/>
        <v>0</v>
      </c>
      <c r="AT135" s="57"/>
      <c r="AU135" s="74">
        <f t="shared" si="825"/>
        <v>0</v>
      </c>
      <c r="AV135" s="57"/>
      <c r="AW135" s="74">
        <f t="shared" si="856"/>
        <v>0</v>
      </c>
      <c r="AX135" s="57"/>
      <c r="AY135" s="74">
        <f t="shared" si="826"/>
        <v>0</v>
      </c>
      <c r="AZ135" s="57"/>
      <c r="BA135" s="74">
        <f t="shared" si="827"/>
        <v>0</v>
      </c>
      <c r="BB135" s="57"/>
      <c r="BC135" s="74">
        <f t="shared" si="828"/>
        <v>0</v>
      </c>
      <c r="BD135" s="57"/>
      <c r="BE135" s="74">
        <f t="shared" si="829"/>
        <v>0</v>
      </c>
      <c r="BF135" s="57"/>
      <c r="BG135" s="74">
        <f t="shared" si="830"/>
        <v>0</v>
      </c>
      <c r="BH135" s="57"/>
      <c r="BI135" s="74">
        <f t="shared" si="831"/>
        <v>0</v>
      </c>
      <c r="BJ135" s="57"/>
      <c r="BK135" s="74">
        <f t="shared" si="832"/>
        <v>0</v>
      </c>
      <c r="BL135" s="57"/>
      <c r="BM135" s="74">
        <f t="shared" si="833"/>
        <v>0</v>
      </c>
      <c r="BN135" s="57"/>
      <c r="BO135" s="74">
        <f t="shared" si="834"/>
        <v>0</v>
      </c>
      <c r="BP135" s="61"/>
      <c r="BQ135" s="74">
        <f t="shared" si="835"/>
        <v>0</v>
      </c>
      <c r="BR135" s="57"/>
      <c r="BS135" s="74"/>
      <c r="BT135" s="59"/>
      <c r="BU135" s="74"/>
      <c r="BV135" s="57"/>
      <c r="BW135" s="74">
        <f t="shared" si="836"/>
        <v>0</v>
      </c>
      <c r="BX135" s="57"/>
      <c r="BY135" s="74">
        <f t="shared" si="837"/>
        <v>0</v>
      </c>
      <c r="BZ135" s="57"/>
      <c r="CA135" s="74"/>
      <c r="CB135" s="57"/>
      <c r="CC135" s="74"/>
      <c r="CD135" s="59">
        <v>0</v>
      </c>
      <c r="CE135" s="74">
        <f t="shared" si="838"/>
        <v>0</v>
      </c>
      <c r="CF135" s="57"/>
      <c r="CG135" s="74">
        <f t="shared" si="839"/>
        <v>0</v>
      </c>
      <c r="CH135" s="59"/>
      <c r="CI135" s="74">
        <f t="shared" si="840"/>
        <v>0</v>
      </c>
      <c r="CJ135" s="59"/>
      <c r="CK135" s="74">
        <f t="shared" si="841"/>
        <v>0</v>
      </c>
      <c r="CL135" s="59"/>
      <c r="CM135" s="74">
        <f t="shared" si="842"/>
        <v>0</v>
      </c>
      <c r="CN135" s="57"/>
      <c r="CO135" s="74">
        <f t="shared" si="857"/>
        <v>0</v>
      </c>
      <c r="CP135" s="57"/>
      <c r="CQ135" s="74">
        <f t="shared" si="843"/>
        <v>0</v>
      </c>
      <c r="CR135" s="59"/>
      <c r="CS135" s="74"/>
      <c r="CT135" s="57"/>
      <c r="CU135" s="74"/>
      <c r="CV135" s="57"/>
      <c r="CW135" s="74">
        <f t="shared" si="844"/>
        <v>0</v>
      </c>
      <c r="CX135" s="57"/>
      <c r="CY135" s="74"/>
      <c r="CZ135" s="57"/>
      <c r="DA135" s="74"/>
      <c r="DB135" s="57"/>
      <c r="DC135" s="74"/>
      <c r="DD135" s="57"/>
      <c r="DE135" s="74">
        <f t="shared" si="845"/>
        <v>0</v>
      </c>
      <c r="DF135" s="57"/>
      <c r="DG135" s="74">
        <f t="shared" si="846"/>
        <v>0</v>
      </c>
      <c r="DH135" s="57"/>
      <c r="DI135" s="74"/>
      <c r="DJ135" s="57"/>
      <c r="DK135" s="74"/>
      <c r="DL135" s="57"/>
      <c r="DM135" s="74"/>
      <c r="DN135" s="57"/>
      <c r="DO135" s="74">
        <f t="shared" si="847"/>
        <v>0</v>
      </c>
      <c r="DP135" s="57"/>
      <c r="DQ135" s="74">
        <f t="shared" si="848"/>
        <v>0</v>
      </c>
      <c r="DR135" s="57"/>
      <c r="DS135" s="74">
        <f t="shared" si="849"/>
        <v>0</v>
      </c>
      <c r="DT135" s="57"/>
      <c r="DU135" s="74"/>
      <c r="DV135" s="57"/>
      <c r="DW135" s="74">
        <f t="shared" si="851"/>
        <v>0</v>
      </c>
      <c r="DX135" s="57"/>
      <c r="DY135" s="74">
        <f t="shared" si="852"/>
        <v>0</v>
      </c>
      <c r="DZ135" s="57"/>
      <c r="EA135" s="74">
        <f t="shared" si="853"/>
        <v>0</v>
      </c>
      <c r="EB135" s="63"/>
      <c r="EC135" s="74">
        <f t="shared" si="854"/>
        <v>0</v>
      </c>
      <c r="ED135" s="76"/>
      <c r="EE135" s="76"/>
      <c r="EF135" s="76"/>
      <c r="EG135" s="74">
        <f t="shared" si="855"/>
        <v>0</v>
      </c>
      <c r="EH135" s="76"/>
      <c r="EI135" s="76"/>
      <c r="EJ135" s="64">
        <f t="shared" si="807"/>
        <v>18</v>
      </c>
      <c r="EK135" s="64">
        <f t="shared" si="808"/>
        <v>17528831.752420798</v>
      </c>
    </row>
    <row r="136" spans="1:141" s="47" customFormat="1" ht="15" x14ac:dyDescent="0.25">
      <c r="A136" s="41">
        <v>20</v>
      </c>
      <c r="B136" s="142"/>
      <c r="C136" s="112" t="s">
        <v>389</v>
      </c>
      <c r="D136" s="134" t="s">
        <v>390</v>
      </c>
      <c r="E136" s="52">
        <v>16026</v>
      </c>
      <c r="F136" s="110"/>
      <c r="G136" s="54"/>
      <c r="H136" s="44"/>
      <c r="I136" s="99"/>
      <c r="J136" s="111">
        <v>1.4</v>
      </c>
      <c r="K136" s="111">
        <v>1.68</v>
      </c>
      <c r="L136" s="111">
        <v>2.23</v>
      </c>
      <c r="M136" s="101">
        <v>2.57</v>
      </c>
      <c r="N136" s="84">
        <f t="shared" ref="N136:BY136" si="858">SUM(N137:N142)</f>
        <v>5</v>
      </c>
      <c r="O136" s="84">
        <f t="shared" si="858"/>
        <v>83014.679999999993</v>
      </c>
      <c r="P136" s="84">
        <f t="shared" si="858"/>
        <v>0</v>
      </c>
      <c r="Q136" s="84">
        <f t="shared" si="858"/>
        <v>0</v>
      </c>
      <c r="R136" s="84">
        <f t="shared" si="858"/>
        <v>0</v>
      </c>
      <c r="S136" s="84">
        <f t="shared" si="858"/>
        <v>0</v>
      </c>
      <c r="T136" s="84">
        <f t="shared" si="858"/>
        <v>0</v>
      </c>
      <c r="U136" s="84">
        <f t="shared" si="858"/>
        <v>0</v>
      </c>
      <c r="V136" s="84">
        <f t="shared" si="858"/>
        <v>0</v>
      </c>
      <c r="W136" s="84">
        <f t="shared" si="858"/>
        <v>0</v>
      </c>
      <c r="X136" s="84">
        <f t="shared" si="858"/>
        <v>0</v>
      </c>
      <c r="Y136" s="84">
        <f t="shared" si="858"/>
        <v>0</v>
      </c>
      <c r="Z136" s="84">
        <f t="shared" si="858"/>
        <v>128</v>
      </c>
      <c r="AA136" s="84">
        <f t="shared" si="858"/>
        <v>2125175.8079999997</v>
      </c>
      <c r="AB136" s="84">
        <f t="shared" si="858"/>
        <v>0</v>
      </c>
      <c r="AC136" s="84">
        <f t="shared" si="858"/>
        <v>0</v>
      </c>
      <c r="AD136" s="84">
        <f t="shared" si="858"/>
        <v>0</v>
      </c>
      <c r="AE136" s="84">
        <f t="shared" si="858"/>
        <v>0</v>
      </c>
      <c r="AF136" s="84">
        <f t="shared" si="858"/>
        <v>25</v>
      </c>
      <c r="AG136" s="84">
        <f t="shared" si="858"/>
        <v>498088.07999999996</v>
      </c>
      <c r="AH136" s="84">
        <f t="shared" si="858"/>
        <v>29</v>
      </c>
      <c r="AI136" s="84">
        <f t="shared" si="858"/>
        <v>896558.54399999999</v>
      </c>
      <c r="AJ136" s="84">
        <f t="shared" si="858"/>
        <v>30</v>
      </c>
      <c r="AK136" s="84">
        <f t="shared" si="858"/>
        <v>498088.07999999996</v>
      </c>
      <c r="AL136" s="84">
        <f t="shared" si="858"/>
        <v>15</v>
      </c>
      <c r="AM136" s="84">
        <f t="shared" si="858"/>
        <v>249044.03999999998</v>
      </c>
      <c r="AN136" s="84">
        <f t="shared" si="858"/>
        <v>0</v>
      </c>
      <c r="AO136" s="84">
        <f t="shared" si="858"/>
        <v>0</v>
      </c>
      <c r="AP136" s="84">
        <f t="shared" si="858"/>
        <v>92</v>
      </c>
      <c r="AQ136" s="84">
        <f t="shared" si="858"/>
        <v>2166907.5120000001</v>
      </c>
      <c r="AR136" s="84">
        <f t="shared" si="858"/>
        <v>50</v>
      </c>
      <c r="AS136" s="84">
        <f t="shared" si="858"/>
        <v>830146.79999999993</v>
      </c>
      <c r="AT136" s="84">
        <f t="shared" si="858"/>
        <v>19</v>
      </c>
      <c r="AU136" s="84">
        <f t="shared" si="858"/>
        <v>315455.78399999999</v>
      </c>
      <c r="AV136" s="84">
        <f t="shared" si="858"/>
        <v>36</v>
      </c>
      <c r="AW136" s="84">
        <f t="shared" si="858"/>
        <v>597705.696</v>
      </c>
      <c r="AX136" s="84">
        <f t="shared" si="858"/>
        <v>0</v>
      </c>
      <c r="AY136" s="84">
        <f t="shared" si="858"/>
        <v>0</v>
      </c>
      <c r="AZ136" s="84">
        <f t="shared" si="858"/>
        <v>18</v>
      </c>
      <c r="BA136" s="84">
        <f t="shared" si="858"/>
        <v>298852.848</v>
      </c>
      <c r="BB136" s="84">
        <f t="shared" si="858"/>
        <v>0</v>
      </c>
      <c r="BC136" s="84">
        <f t="shared" si="858"/>
        <v>0</v>
      </c>
      <c r="BD136" s="84">
        <f t="shared" si="858"/>
        <v>15</v>
      </c>
      <c r="BE136" s="84">
        <f t="shared" si="858"/>
        <v>249044.03999999998</v>
      </c>
      <c r="BF136" s="84">
        <f t="shared" si="858"/>
        <v>140</v>
      </c>
      <c r="BG136" s="84">
        <f t="shared" si="858"/>
        <v>2324411.04</v>
      </c>
      <c r="BH136" s="84">
        <f t="shared" si="858"/>
        <v>81</v>
      </c>
      <c r="BI136" s="84">
        <f t="shared" si="858"/>
        <v>1344837.8159999999</v>
      </c>
      <c r="BJ136" s="84">
        <f t="shared" si="858"/>
        <v>0</v>
      </c>
      <c r="BK136" s="84">
        <f t="shared" si="858"/>
        <v>0</v>
      </c>
      <c r="BL136" s="84">
        <f t="shared" si="858"/>
        <v>0</v>
      </c>
      <c r="BM136" s="84">
        <f t="shared" si="858"/>
        <v>0</v>
      </c>
      <c r="BN136" s="84">
        <f t="shared" si="858"/>
        <v>1</v>
      </c>
      <c r="BO136" s="84">
        <f t="shared" si="858"/>
        <v>16602.935999999998</v>
      </c>
      <c r="BP136" s="84">
        <f t="shared" si="858"/>
        <v>0</v>
      </c>
      <c r="BQ136" s="84">
        <f t="shared" si="858"/>
        <v>0</v>
      </c>
      <c r="BR136" s="84">
        <f t="shared" si="858"/>
        <v>59</v>
      </c>
      <c r="BS136" s="84"/>
      <c r="BT136" s="84">
        <f t="shared" si="858"/>
        <v>15</v>
      </c>
      <c r="BU136" s="84"/>
      <c r="BV136" s="84">
        <f t="shared" si="858"/>
        <v>4</v>
      </c>
      <c r="BW136" s="84">
        <f t="shared" si="858"/>
        <v>66411.743999999992</v>
      </c>
      <c r="BX136" s="84">
        <f t="shared" si="858"/>
        <v>0</v>
      </c>
      <c r="BY136" s="84">
        <f t="shared" si="858"/>
        <v>0</v>
      </c>
      <c r="BZ136" s="84">
        <f t="shared" ref="BZ136:EK136" si="859">SUM(BZ137:BZ142)</f>
        <v>0</v>
      </c>
      <c r="CA136" s="84"/>
      <c r="CB136" s="84">
        <f t="shared" si="859"/>
        <v>10</v>
      </c>
      <c r="CC136" s="84"/>
      <c r="CD136" s="84">
        <f t="shared" si="859"/>
        <v>35</v>
      </c>
      <c r="CE136" s="84">
        <f t="shared" si="859"/>
        <v>697323.31200000003</v>
      </c>
      <c r="CF136" s="84">
        <f t="shared" si="859"/>
        <v>0</v>
      </c>
      <c r="CG136" s="84">
        <f t="shared" si="859"/>
        <v>0</v>
      </c>
      <c r="CH136" s="84">
        <f t="shared" si="859"/>
        <v>0</v>
      </c>
      <c r="CI136" s="84">
        <f t="shared" si="859"/>
        <v>0</v>
      </c>
      <c r="CJ136" s="84">
        <f t="shared" si="859"/>
        <v>0</v>
      </c>
      <c r="CK136" s="84">
        <f t="shared" si="859"/>
        <v>0</v>
      </c>
      <c r="CL136" s="84">
        <f t="shared" si="859"/>
        <v>0</v>
      </c>
      <c r="CM136" s="84">
        <f t="shared" si="859"/>
        <v>0</v>
      </c>
      <c r="CN136" s="84">
        <f t="shared" si="859"/>
        <v>10</v>
      </c>
      <c r="CO136" s="84">
        <f t="shared" si="859"/>
        <v>199235.23199999999</v>
      </c>
      <c r="CP136" s="84">
        <f t="shared" si="859"/>
        <v>0</v>
      </c>
      <c r="CQ136" s="84">
        <f t="shared" si="859"/>
        <v>0</v>
      </c>
      <c r="CR136" s="84">
        <f t="shared" si="859"/>
        <v>32</v>
      </c>
      <c r="CS136" s="84"/>
      <c r="CT136" s="84">
        <f t="shared" si="859"/>
        <v>0</v>
      </c>
      <c r="CU136" s="84"/>
      <c r="CV136" s="84">
        <f t="shared" si="859"/>
        <v>0</v>
      </c>
      <c r="CW136" s="84">
        <f t="shared" si="859"/>
        <v>0</v>
      </c>
      <c r="CX136" s="84">
        <f t="shared" si="859"/>
        <v>10</v>
      </c>
      <c r="CY136" s="84"/>
      <c r="CZ136" s="84">
        <f t="shared" si="859"/>
        <v>22</v>
      </c>
      <c r="DA136" s="84"/>
      <c r="DB136" s="84">
        <f t="shared" si="859"/>
        <v>7</v>
      </c>
      <c r="DC136" s="84"/>
      <c r="DD136" s="84">
        <f t="shared" si="859"/>
        <v>0</v>
      </c>
      <c r="DE136" s="84">
        <f t="shared" si="859"/>
        <v>0</v>
      </c>
      <c r="DF136" s="84">
        <f t="shared" si="859"/>
        <v>1</v>
      </c>
      <c r="DG136" s="84">
        <f t="shared" si="859"/>
        <v>19923.5232</v>
      </c>
      <c r="DH136" s="84">
        <f t="shared" si="859"/>
        <v>1</v>
      </c>
      <c r="DI136" s="84"/>
      <c r="DJ136" s="84">
        <f t="shared" si="859"/>
        <v>0</v>
      </c>
      <c r="DK136" s="84"/>
      <c r="DL136" s="84">
        <f t="shared" si="859"/>
        <v>0</v>
      </c>
      <c r="DM136" s="84"/>
      <c r="DN136" s="84">
        <f t="shared" si="859"/>
        <v>0</v>
      </c>
      <c r="DO136" s="84">
        <f t="shared" si="859"/>
        <v>0</v>
      </c>
      <c r="DP136" s="84">
        <f t="shared" si="859"/>
        <v>0</v>
      </c>
      <c r="DQ136" s="84">
        <f t="shared" si="859"/>
        <v>0</v>
      </c>
      <c r="DR136" s="84">
        <f t="shared" si="859"/>
        <v>0</v>
      </c>
      <c r="DS136" s="84">
        <f t="shared" si="859"/>
        <v>0</v>
      </c>
      <c r="DT136" s="84">
        <f t="shared" si="859"/>
        <v>0</v>
      </c>
      <c r="DU136" s="84">
        <f t="shared" si="859"/>
        <v>0</v>
      </c>
      <c r="DV136" s="84">
        <f t="shared" si="859"/>
        <v>0</v>
      </c>
      <c r="DW136" s="84">
        <f t="shared" si="859"/>
        <v>0</v>
      </c>
      <c r="DX136" s="84">
        <f t="shared" si="859"/>
        <v>0</v>
      </c>
      <c r="DY136" s="84">
        <f t="shared" si="859"/>
        <v>0</v>
      </c>
      <c r="DZ136" s="84">
        <f t="shared" si="859"/>
        <v>0</v>
      </c>
      <c r="EA136" s="84">
        <f t="shared" si="859"/>
        <v>0</v>
      </c>
      <c r="EB136" s="84">
        <f t="shared" si="859"/>
        <v>0</v>
      </c>
      <c r="EC136" s="84">
        <f t="shared" si="859"/>
        <v>0</v>
      </c>
      <c r="ED136" s="84">
        <f t="shared" si="859"/>
        <v>0</v>
      </c>
      <c r="EE136" s="84">
        <f t="shared" si="859"/>
        <v>0</v>
      </c>
      <c r="EF136" s="84">
        <f t="shared" si="859"/>
        <v>0</v>
      </c>
      <c r="EG136" s="84">
        <f t="shared" si="859"/>
        <v>0</v>
      </c>
      <c r="EH136" s="84"/>
      <c r="EI136" s="84"/>
      <c r="EJ136" s="84">
        <f t="shared" si="859"/>
        <v>890</v>
      </c>
      <c r="EK136" s="84">
        <f t="shared" si="859"/>
        <v>13476827.515200004</v>
      </c>
    </row>
    <row r="137" spans="1:141" s="2" customFormat="1" x14ac:dyDescent="0.25">
      <c r="A137" s="49"/>
      <c r="B137" s="85">
        <v>107</v>
      </c>
      <c r="C137" s="50" t="s">
        <v>391</v>
      </c>
      <c r="D137" s="133" t="s">
        <v>392</v>
      </c>
      <c r="E137" s="52">
        <v>16026</v>
      </c>
      <c r="F137" s="53">
        <v>0.74</v>
      </c>
      <c r="G137" s="54"/>
      <c r="H137" s="55">
        <v>1</v>
      </c>
      <c r="I137" s="114"/>
      <c r="J137" s="104">
        <v>1.4</v>
      </c>
      <c r="K137" s="104">
        <v>1.68</v>
      </c>
      <c r="L137" s="104">
        <v>2.23</v>
      </c>
      <c r="M137" s="107">
        <v>2.57</v>
      </c>
      <c r="N137" s="57">
        <v>5</v>
      </c>
      <c r="O137" s="58">
        <f t="shared" ref="O137:O141" si="860">N137*$E137*$F137*$H137*$J137*O$10</f>
        <v>83014.679999999993</v>
      </c>
      <c r="P137" s="108"/>
      <c r="Q137" s="58">
        <f t="shared" ref="Q137:Q141" si="861">P137*$E137*$F137*$H137*$J137*Q$10</f>
        <v>0</v>
      </c>
      <c r="R137" s="59"/>
      <c r="S137" s="58">
        <f t="shared" ref="S137:S141" si="862">R137*$E137*$F137*$H137*$J137*S$10</f>
        <v>0</v>
      </c>
      <c r="T137" s="57"/>
      <c r="U137" s="58">
        <f t="shared" ref="U137:U141" si="863">T137*$E137*$F137*$H137*$J137*U$10</f>
        <v>0</v>
      </c>
      <c r="V137" s="57"/>
      <c r="W137" s="58">
        <f t="shared" ref="W137:W141" si="864">V137*$E137*$F137*$H137*$J137*W$10</f>
        <v>0</v>
      </c>
      <c r="X137" s="57"/>
      <c r="Y137" s="58">
        <f t="shared" ref="Y137:Y141" si="865">X137*$E137*$F137*$H137*$J137*Y$10</f>
        <v>0</v>
      </c>
      <c r="Z137" s="59">
        <v>128</v>
      </c>
      <c r="AA137" s="58">
        <f t="shared" ref="AA137:AA141" si="866">Z137*$E137*$F137*$H137*$J137*AA$10</f>
        <v>2125175.8079999997</v>
      </c>
      <c r="AB137" s="59"/>
      <c r="AC137" s="58">
        <f t="shared" ref="AC137:AC141" si="867">AB137*$E137*$F137*$H137*$J137*AC$10</f>
        <v>0</v>
      </c>
      <c r="AD137" s="59"/>
      <c r="AE137" s="59">
        <f>SUM(AD137*$E137*$F137*$H137*$K137*$AE$10)</f>
        <v>0</v>
      </c>
      <c r="AF137" s="59">
        <v>25</v>
      </c>
      <c r="AG137" s="62">
        <f>SUM(AF137*$E137*$F137*$H137*$K137*$AG$10)</f>
        <v>498088.07999999996</v>
      </c>
      <c r="AH137" s="57">
        <v>10</v>
      </c>
      <c r="AI137" s="58">
        <f t="shared" ref="AI137:AI141" si="868">AH137*$E137*$F137*$H137*$J137*AI$10</f>
        <v>166029.35999999999</v>
      </c>
      <c r="AJ137" s="57">
        <v>30</v>
      </c>
      <c r="AK137" s="58">
        <f t="shared" ref="AK137:AK141" si="869">AJ137*$E137*$F137*$H137*$J137*AK$10</f>
        <v>498088.07999999996</v>
      </c>
      <c r="AL137" s="57">
        <v>15</v>
      </c>
      <c r="AM137" s="58">
        <f t="shared" ref="AM137:AM141" si="870">AL137*$E137*$F137*$H137*$J137*AM$10</f>
        <v>249044.03999999998</v>
      </c>
      <c r="AN137" s="57"/>
      <c r="AO137" s="58">
        <f t="shared" ref="AO137:AO141" si="871">AN137*$E137*$F137*$H137*$J137*AO$10</f>
        <v>0</v>
      </c>
      <c r="AP137" s="57">
        <v>17</v>
      </c>
      <c r="AQ137" s="58">
        <f t="shared" ref="AQ137:AQ141" si="872">AP137*$E137*$F137*$H137*$J137*AQ$10</f>
        <v>282249.91199999995</v>
      </c>
      <c r="AR137" s="57">
        <v>50</v>
      </c>
      <c r="AS137" s="58">
        <f t="shared" ref="AS137:AS141" si="873">AR137*$E137*$F137*$H137*$J137*AS$10</f>
        <v>830146.79999999993</v>
      </c>
      <c r="AT137" s="57">
        <f>20-1</f>
        <v>19</v>
      </c>
      <c r="AU137" s="58">
        <f t="shared" ref="AU137:AU141" si="874">AT137*$E137*$F137*$H137*$J137*AU$10</f>
        <v>315455.78399999999</v>
      </c>
      <c r="AV137" s="57">
        <v>36</v>
      </c>
      <c r="AW137" s="58">
        <f t="shared" ref="AW137:AW141" si="875">AV137*$E137*$F137*$H137*$J137*AW$10</f>
        <v>597705.696</v>
      </c>
      <c r="AX137" s="57"/>
      <c r="AY137" s="58">
        <f t="shared" ref="AY137:AY141" si="876">AX137*$E137*$F137*$H137*$J137*AY$10</f>
        <v>0</v>
      </c>
      <c r="AZ137" s="57">
        <v>18</v>
      </c>
      <c r="BA137" s="58">
        <f t="shared" ref="BA137:BA141" si="877">AZ137*$E137*$F137*$H137*$J137*BA$10</f>
        <v>298852.848</v>
      </c>
      <c r="BB137" s="57"/>
      <c r="BC137" s="58">
        <f t="shared" ref="BC137:BC141" si="878">BB137*$E137*$F137*$H137*$J137*BC$10</f>
        <v>0</v>
      </c>
      <c r="BD137" s="57">
        <v>15</v>
      </c>
      <c r="BE137" s="58">
        <f t="shared" ref="BE137:BE141" si="879">BD137*$E137*$F137*$H137*$J137*BE$10</f>
        <v>249044.03999999998</v>
      </c>
      <c r="BF137" s="57">
        <v>140</v>
      </c>
      <c r="BG137" s="58">
        <f t="shared" ref="BG137:BG141" si="880">BF137*$E137*$F137*$H137*$J137*BG$10</f>
        <v>2324411.04</v>
      </c>
      <c r="BH137" s="57">
        <v>81</v>
      </c>
      <c r="BI137" s="58">
        <f t="shared" ref="BI137:BI141" si="881">BH137*$E137*$F137*$H137*$J137*BI$10</f>
        <v>1344837.8159999999</v>
      </c>
      <c r="BJ137" s="57"/>
      <c r="BK137" s="58">
        <f t="shared" ref="BK137:BK141" si="882">BJ137*$E137*$F137*$H137*$J137*BK$10</f>
        <v>0</v>
      </c>
      <c r="BL137" s="57"/>
      <c r="BM137" s="58">
        <f t="shared" ref="BM137:BM141" si="883">BL137*$E137*$F137*$H137*$J137*BM$10</f>
        <v>0</v>
      </c>
      <c r="BN137" s="57">
        <v>1</v>
      </c>
      <c r="BO137" s="58">
        <f t="shared" ref="BO137:BO141" si="884">BN137*$E137*$F137*$H137*$J137*BO$10</f>
        <v>16602.935999999998</v>
      </c>
      <c r="BP137" s="61"/>
      <c r="BQ137" s="58">
        <f t="shared" ref="BQ137:BQ141" si="885">BP137*$E137*$F137*$H137*$J137*BQ$10</f>
        <v>0</v>
      </c>
      <c r="BR137" s="57">
        <v>59</v>
      </c>
      <c r="BS137" s="58"/>
      <c r="BT137" s="59">
        <v>15</v>
      </c>
      <c r="BU137" s="58"/>
      <c r="BV137" s="57">
        <v>4</v>
      </c>
      <c r="BW137" s="58">
        <f t="shared" ref="BW137:BW141" si="886">BV137*$E137*$F137*$H137*$J137*BW$10</f>
        <v>66411.743999999992</v>
      </c>
      <c r="BX137" s="57"/>
      <c r="BY137" s="58">
        <f t="shared" ref="BY137:BY141" si="887">BX137*$E137*$F137*$H137*$J137*BY$10</f>
        <v>0</v>
      </c>
      <c r="BZ137" s="57"/>
      <c r="CA137" s="58"/>
      <c r="CB137" s="57">
        <v>10</v>
      </c>
      <c r="CC137" s="58"/>
      <c r="CD137" s="59">
        <v>35</v>
      </c>
      <c r="CE137" s="62">
        <f>SUM(CD137*$E137*$F137*$H137*$K137*$CE$10)</f>
        <v>697323.31200000003</v>
      </c>
      <c r="CF137" s="57"/>
      <c r="CG137" s="62">
        <f>SUM(CF137*$E137*$F137*$H137*$K137*$CE$10)</f>
        <v>0</v>
      </c>
      <c r="CH137" s="59"/>
      <c r="CI137" s="62">
        <f>SUM(CH137*$E137*$F137*$H137*$K137*$CE$10)</f>
        <v>0</v>
      </c>
      <c r="CJ137" s="59"/>
      <c r="CK137" s="62">
        <f>SUM(CJ137*$E137*$F137*$H137*$K137*$CE$10)</f>
        <v>0</v>
      </c>
      <c r="CL137" s="59"/>
      <c r="CM137" s="62">
        <f>SUM(CL137*$E137*$F137*$H137*$K137*$CE$10)</f>
        <v>0</v>
      </c>
      <c r="CN137" s="57">
        <v>10</v>
      </c>
      <c r="CO137" s="62">
        <f>SUM(CN137*$E137*$F137*$H137*$K137*$CE$10)</f>
        <v>199235.23199999999</v>
      </c>
      <c r="CP137" s="57"/>
      <c r="CQ137" s="62">
        <f>SUM(CP137*$E137*$F137*$H137*$K137*$CE$10)</f>
        <v>0</v>
      </c>
      <c r="CR137" s="59">
        <v>32</v>
      </c>
      <c r="CS137" s="62"/>
      <c r="CT137" s="57"/>
      <c r="CU137" s="62"/>
      <c r="CV137" s="57"/>
      <c r="CW137" s="62">
        <f>SUM(CV137*$E137*$F137*$H137*$K137*$CE$10)</f>
        <v>0</v>
      </c>
      <c r="CX137" s="57">
        <v>10</v>
      </c>
      <c r="CY137" s="62"/>
      <c r="CZ137" s="57">
        <v>22</v>
      </c>
      <c r="DA137" s="62"/>
      <c r="DB137" s="57">
        <v>7</v>
      </c>
      <c r="DC137" s="62"/>
      <c r="DD137" s="57"/>
      <c r="DE137" s="62">
        <f>SUM(DD137*$E137*$F137*$H137*$K137*$CE$10)</f>
        <v>0</v>
      </c>
      <c r="DF137" s="57">
        <v>1</v>
      </c>
      <c r="DG137" s="62">
        <f>SUM(DF137*$E137*$F137*$H137*$K137*$CE$10)</f>
        <v>19923.5232</v>
      </c>
      <c r="DH137" s="57">
        <v>1</v>
      </c>
      <c r="DI137" s="62"/>
      <c r="DJ137" s="57"/>
      <c r="DK137" s="62"/>
      <c r="DL137" s="57"/>
      <c r="DM137" s="62"/>
      <c r="DN137" s="57"/>
      <c r="DO137" s="58">
        <f t="shared" ref="DO137:DO141" si="888">DN137*$E137*$F137*$H137*$J137*DO$10</f>
        <v>0</v>
      </c>
      <c r="DP137" s="57"/>
      <c r="DQ137" s="58">
        <f t="shared" ref="DQ137:DQ141" si="889">DP137*$E137*$F137*$H137*$J137*DQ$10</f>
        <v>0</v>
      </c>
      <c r="DR137" s="57"/>
      <c r="DS137" s="59"/>
      <c r="DT137" s="57"/>
      <c r="DU137" s="59"/>
      <c r="DV137" s="57"/>
      <c r="DW137" s="58">
        <f t="shared" ref="DW137:DW141" si="890">DV137*$E137*$F137*$H137*$J137*DW$10</f>
        <v>0</v>
      </c>
      <c r="DX137" s="57"/>
      <c r="DY137" s="58">
        <f t="shared" ref="DY137:DY141" si="891">DX137*$E137*$F137*$H137*$J137*DY$10</f>
        <v>0</v>
      </c>
      <c r="DZ137" s="57"/>
      <c r="EA137" s="59"/>
      <c r="EB137" s="63"/>
      <c r="EC137" s="63"/>
      <c r="ED137" s="57"/>
      <c r="EE137" s="57"/>
      <c r="EF137" s="57"/>
      <c r="EG137" s="57"/>
      <c r="EH137" s="57"/>
      <c r="EI137" s="57"/>
      <c r="EJ137" s="64">
        <f t="shared" ref="EJ137:EK142" si="892">SUM(N137,P137,R137,T137,V137,X137,Z137,AB137,AD137,AF137,AH137,AJ137,AL137,AN137,AP137,AR137,AT137,AV137,AX137,AZ137,BB137,BD137,BF137,BH137,BJ137,BL137,BN137,BP137,BR137,BT137,BV137,BX137,BZ137,CB137,CD137,CF137,CH137,CJ137,CL137,CN137,CP137,CR137,CT137,CV137,CX137,CZ137,DB137,DD137,DF137,DH137,DJ137,DL137,DN137,DP137,DR137,DT137,DV137,DX137,DZ137,EB137,ED137,EF137)</f>
        <v>796</v>
      </c>
      <c r="EK137" s="64">
        <f t="shared" si="892"/>
        <v>10861640.731200004</v>
      </c>
    </row>
    <row r="138" spans="1:141" s="2" customFormat="1" ht="45" customHeight="1" x14ac:dyDescent="0.25">
      <c r="A138" s="49"/>
      <c r="B138" s="85">
        <v>108</v>
      </c>
      <c r="C138" s="50" t="s">
        <v>393</v>
      </c>
      <c r="D138" s="133" t="s">
        <v>394</v>
      </c>
      <c r="E138" s="52">
        <v>16026</v>
      </c>
      <c r="F138" s="53">
        <v>1.1200000000000001</v>
      </c>
      <c r="G138" s="54"/>
      <c r="H138" s="55">
        <v>1</v>
      </c>
      <c r="I138" s="114"/>
      <c r="J138" s="104">
        <v>1.4</v>
      </c>
      <c r="K138" s="104">
        <v>1.68</v>
      </c>
      <c r="L138" s="104">
        <v>2.23</v>
      </c>
      <c r="M138" s="107">
        <v>2.57</v>
      </c>
      <c r="N138" s="57"/>
      <c r="O138" s="58">
        <f t="shared" si="860"/>
        <v>0</v>
      </c>
      <c r="P138" s="108"/>
      <c r="Q138" s="58">
        <f t="shared" si="861"/>
        <v>0</v>
      </c>
      <c r="R138" s="59"/>
      <c r="S138" s="58">
        <f t="shared" si="862"/>
        <v>0</v>
      </c>
      <c r="T138" s="57"/>
      <c r="U138" s="58">
        <f t="shared" si="863"/>
        <v>0</v>
      </c>
      <c r="V138" s="57"/>
      <c r="W138" s="58">
        <f t="shared" si="864"/>
        <v>0</v>
      </c>
      <c r="X138" s="57"/>
      <c r="Y138" s="58">
        <f t="shared" si="865"/>
        <v>0</v>
      </c>
      <c r="Z138" s="59"/>
      <c r="AA138" s="58">
        <f t="shared" si="866"/>
        <v>0</v>
      </c>
      <c r="AB138" s="59"/>
      <c r="AC138" s="58">
        <f t="shared" si="867"/>
        <v>0</v>
      </c>
      <c r="AD138" s="59"/>
      <c r="AE138" s="59">
        <f>SUM(AD138*$E138*$F138*$H138*$K138*$AE$10)</f>
        <v>0</v>
      </c>
      <c r="AF138" s="59"/>
      <c r="AG138" s="62">
        <f>SUM(AF138*$E138*$F138*$H138*$K138*$AG$10)</f>
        <v>0</v>
      </c>
      <c r="AH138" s="57"/>
      <c r="AI138" s="58">
        <f t="shared" si="868"/>
        <v>0</v>
      </c>
      <c r="AJ138" s="57"/>
      <c r="AK138" s="58">
        <f t="shared" si="869"/>
        <v>0</v>
      </c>
      <c r="AL138" s="57"/>
      <c r="AM138" s="58">
        <f t="shared" si="870"/>
        <v>0</v>
      </c>
      <c r="AN138" s="57"/>
      <c r="AO138" s="58">
        <f t="shared" si="871"/>
        <v>0</v>
      </c>
      <c r="AP138" s="57">
        <v>75</v>
      </c>
      <c r="AQ138" s="58">
        <f t="shared" si="872"/>
        <v>1884657.6</v>
      </c>
      <c r="AR138" s="57">
        <f>15-15</f>
        <v>0</v>
      </c>
      <c r="AS138" s="58">
        <f t="shared" si="873"/>
        <v>0</v>
      </c>
      <c r="AT138" s="57"/>
      <c r="AU138" s="58">
        <f t="shared" si="874"/>
        <v>0</v>
      </c>
      <c r="AV138" s="57"/>
      <c r="AW138" s="58">
        <f t="shared" si="875"/>
        <v>0</v>
      </c>
      <c r="AX138" s="57"/>
      <c r="AY138" s="58">
        <f t="shared" si="876"/>
        <v>0</v>
      </c>
      <c r="AZ138" s="57"/>
      <c r="BA138" s="58">
        <f t="shared" si="877"/>
        <v>0</v>
      </c>
      <c r="BB138" s="57"/>
      <c r="BC138" s="58">
        <f t="shared" si="878"/>
        <v>0</v>
      </c>
      <c r="BD138" s="57"/>
      <c r="BE138" s="58">
        <f t="shared" si="879"/>
        <v>0</v>
      </c>
      <c r="BF138" s="57"/>
      <c r="BG138" s="58">
        <f t="shared" si="880"/>
        <v>0</v>
      </c>
      <c r="BH138" s="57"/>
      <c r="BI138" s="58">
        <f t="shared" si="881"/>
        <v>0</v>
      </c>
      <c r="BJ138" s="57"/>
      <c r="BK138" s="58">
        <f t="shared" si="882"/>
        <v>0</v>
      </c>
      <c r="BL138" s="57"/>
      <c r="BM138" s="58">
        <f t="shared" si="883"/>
        <v>0</v>
      </c>
      <c r="BN138" s="57"/>
      <c r="BO138" s="58">
        <f t="shared" si="884"/>
        <v>0</v>
      </c>
      <c r="BP138" s="61"/>
      <c r="BQ138" s="58">
        <f t="shared" si="885"/>
        <v>0</v>
      </c>
      <c r="BR138" s="57"/>
      <c r="BS138" s="58"/>
      <c r="BT138" s="59"/>
      <c r="BU138" s="58"/>
      <c r="BV138" s="57"/>
      <c r="BW138" s="58">
        <f t="shared" si="886"/>
        <v>0</v>
      </c>
      <c r="BX138" s="57"/>
      <c r="BY138" s="58">
        <f t="shared" si="887"/>
        <v>0</v>
      </c>
      <c r="BZ138" s="57"/>
      <c r="CA138" s="58"/>
      <c r="CB138" s="57"/>
      <c r="CC138" s="58"/>
      <c r="CD138" s="59"/>
      <c r="CE138" s="62">
        <f>SUM(CD138*$E138*$F138*$H138*$K138*$CE$10)</f>
        <v>0</v>
      </c>
      <c r="CF138" s="57"/>
      <c r="CG138" s="62">
        <f>SUM(CF138*$E138*$F138*$H138*$K138*$CE$10)</f>
        <v>0</v>
      </c>
      <c r="CH138" s="59"/>
      <c r="CI138" s="62">
        <f>SUM(CH138*$E138*$F138*$H138*$K138*$CE$10)</f>
        <v>0</v>
      </c>
      <c r="CJ138" s="59"/>
      <c r="CK138" s="62">
        <f>SUM(CJ138*$E138*$F138*$H138*$K138*$CE$10)</f>
        <v>0</v>
      </c>
      <c r="CL138" s="59"/>
      <c r="CM138" s="62">
        <f>SUM(CL138*$E138*$F138*$H138*$K138*$CE$10)</f>
        <v>0</v>
      </c>
      <c r="CN138" s="57"/>
      <c r="CO138" s="62">
        <f>SUM(CN138*$E138*$F138*$H138*$K138*$CE$10)</f>
        <v>0</v>
      </c>
      <c r="CP138" s="57"/>
      <c r="CQ138" s="62">
        <f>SUM(CP138*$E138*$F138*$H138*$K138*$CE$10)</f>
        <v>0</v>
      </c>
      <c r="CR138" s="59"/>
      <c r="CS138" s="62"/>
      <c r="CT138" s="57"/>
      <c r="CU138" s="62"/>
      <c r="CV138" s="57"/>
      <c r="CW138" s="62">
        <f>SUM(CV138*$E138*$F138*$H138*$K138*$CE$10)</f>
        <v>0</v>
      </c>
      <c r="CX138" s="57"/>
      <c r="CY138" s="62"/>
      <c r="CZ138" s="57"/>
      <c r="DA138" s="62"/>
      <c r="DB138" s="57"/>
      <c r="DC138" s="62"/>
      <c r="DD138" s="57"/>
      <c r="DE138" s="62">
        <f>SUM(DD138*$E138*$F138*$H138*$K138*$CE$10)</f>
        <v>0</v>
      </c>
      <c r="DF138" s="57"/>
      <c r="DG138" s="62">
        <f>SUM(DF138*$E138*$F138*$H138*$K138*$CE$10)</f>
        <v>0</v>
      </c>
      <c r="DH138" s="57"/>
      <c r="DI138" s="62"/>
      <c r="DJ138" s="57"/>
      <c r="DK138" s="62"/>
      <c r="DL138" s="57"/>
      <c r="DM138" s="62"/>
      <c r="DN138" s="57"/>
      <c r="DO138" s="58">
        <f t="shared" si="888"/>
        <v>0</v>
      </c>
      <c r="DP138" s="57"/>
      <c r="DQ138" s="58">
        <f t="shared" si="889"/>
        <v>0</v>
      </c>
      <c r="DR138" s="57"/>
      <c r="DS138" s="59"/>
      <c r="DT138" s="57"/>
      <c r="DU138" s="59"/>
      <c r="DV138" s="57"/>
      <c r="DW138" s="58">
        <f t="shared" si="890"/>
        <v>0</v>
      </c>
      <c r="DX138" s="57"/>
      <c r="DY138" s="58">
        <f t="shared" si="891"/>
        <v>0</v>
      </c>
      <c r="DZ138" s="57"/>
      <c r="EA138" s="59"/>
      <c r="EB138" s="63"/>
      <c r="EC138" s="63"/>
      <c r="ED138" s="57"/>
      <c r="EE138" s="57"/>
      <c r="EF138" s="57"/>
      <c r="EG138" s="57"/>
      <c r="EH138" s="57"/>
      <c r="EI138" s="57"/>
      <c r="EJ138" s="64">
        <f t="shared" si="892"/>
        <v>75</v>
      </c>
      <c r="EK138" s="64">
        <f t="shared" si="892"/>
        <v>1884657.6</v>
      </c>
    </row>
    <row r="139" spans="1:141" s="116" customFormat="1" ht="45" customHeight="1" x14ac:dyDescent="0.25">
      <c r="A139" s="49"/>
      <c r="B139" s="85">
        <v>109</v>
      </c>
      <c r="C139" s="50" t="s">
        <v>395</v>
      </c>
      <c r="D139" s="133" t="s">
        <v>396</v>
      </c>
      <c r="E139" s="52">
        <v>16026</v>
      </c>
      <c r="F139" s="53">
        <v>1.66</v>
      </c>
      <c r="G139" s="54"/>
      <c r="H139" s="55">
        <v>1</v>
      </c>
      <c r="I139" s="114"/>
      <c r="J139" s="104">
        <v>1.4</v>
      </c>
      <c r="K139" s="104">
        <v>1.68</v>
      </c>
      <c r="L139" s="104">
        <v>2.23</v>
      </c>
      <c r="M139" s="107">
        <v>2.57</v>
      </c>
      <c r="N139" s="57"/>
      <c r="O139" s="58">
        <f t="shared" si="860"/>
        <v>0</v>
      </c>
      <c r="P139" s="108"/>
      <c r="Q139" s="58">
        <f t="shared" si="861"/>
        <v>0</v>
      </c>
      <c r="R139" s="59"/>
      <c r="S139" s="58">
        <f t="shared" si="862"/>
        <v>0</v>
      </c>
      <c r="T139" s="57"/>
      <c r="U139" s="58">
        <f t="shared" si="863"/>
        <v>0</v>
      </c>
      <c r="V139" s="57"/>
      <c r="W139" s="58">
        <f t="shared" si="864"/>
        <v>0</v>
      </c>
      <c r="X139" s="57"/>
      <c r="Y139" s="58">
        <f t="shared" si="865"/>
        <v>0</v>
      </c>
      <c r="Z139" s="59"/>
      <c r="AA139" s="58">
        <f t="shared" si="866"/>
        <v>0</v>
      </c>
      <c r="AB139" s="59"/>
      <c r="AC139" s="58">
        <f t="shared" si="867"/>
        <v>0</v>
      </c>
      <c r="AD139" s="59"/>
      <c r="AE139" s="59">
        <f>SUM(AD139*$E139*$F139*$H139*$K139*$AE$10)</f>
        <v>0</v>
      </c>
      <c r="AF139" s="59"/>
      <c r="AG139" s="62">
        <f>SUM(AF139*$E139*$F139*$H139*$K139*$AG$10)</f>
        <v>0</v>
      </c>
      <c r="AH139" s="57">
        <v>16</v>
      </c>
      <c r="AI139" s="58">
        <f t="shared" si="868"/>
        <v>595910.78399999999</v>
      </c>
      <c r="AJ139" s="57"/>
      <c r="AK139" s="58">
        <f t="shared" si="869"/>
        <v>0</v>
      </c>
      <c r="AL139" s="57"/>
      <c r="AM139" s="58">
        <f t="shared" si="870"/>
        <v>0</v>
      </c>
      <c r="AN139" s="57"/>
      <c r="AO139" s="58">
        <f t="shared" si="871"/>
        <v>0</v>
      </c>
      <c r="AP139" s="57"/>
      <c r="AQ139" s="58">
        <f t="shared" si="872"/>
        <v>0</v>
      </c>
      <c r="AR139" s="57">
        <f>15-15</f>
        <v>0</v>
      </c>
      <c r="AS139" s="58">
        <f t="shared" si="873"/>
        <v>0</v>
      </c>
      <c r="AT139" s="57"/>
      <c r="AU139" s="58">
        <f t="shared" si="874"/>
        <v>0</v>
      </c>
      <c r="AV139" s="57"/>
      <c r="AW139" s="58">
        <f t="shared" si="875"/>
        <v>0</v>
      </c>
      <c r="AX139" s="57"/>
      <c r="AY139" s="58">
        <f t="shared" si="876"/>
        <v>0</v>
      </c>
      <c r="AZ139" s="57"/>
      <c r="BA139" s="58">
        <f t="shared" si="877"/>
        <v>0</v>
      </c>
      <c r="BB139" s="57"/>
      <c r="BC139" s="58">
        <f t="shared" si="878"/>
        <v>0</v>
      </c>
      <c r="BD139" s="57"/>
      <c r="BE139" s="58">
        <f t="shared" si="879"/>
        <v>0</v>
      </c>
      <c r="BF139" s="57"/>
      <c r="BG139" s="58">
        <f t="shared" si="880"/>
        <v>0</v>
      </c>
      <c r="BH139" s="57"/>
      <c r="BI139" s="58">
        <f t="shared" si="881"/>
        <v>0</v>
      </c>
      <c r="BJ139" s="57"/>
      <c r="BK139" s="58">
        <f t="shared" si="882"/>
        <v>0</v>
      </c>
      <c r="BL139" s="57"/>
      <c r="BM139" s="58">
        <f t="shared" si="883"/>
        <v>0</v>
      </c>
      <c r="BN139" s="57"/>
      <c r="BO139" s="58">
        <f t="shared" si="884"/>
        <v>0</v>
      </c>
      <c r="BP139" s="61"/>
      <c r="BQ139" s="58">
        <f t="shared" si="885"/>
        <v>0</v>
      </c>
      <c r="BR139" s="57"/>
      <c r="BS139" s="58"/>
      <c r="BT139" s="59"/>
      <c r="BU139" s="58"/>
      <c r="BV139" s="57"/>
      <c r="BW139" s="58">
        <f t="shared" si="886"/>
        <v>0</v>
      </c>
      <c r="BX139" s="57"/>
      <c r="BY139" s="58">
        <f t="shared" si="887"/>
        <v>0</v>
      </c>
      <c r="BZ139" s="57"/>
      <c r="CA139" s="58"/>
      <c r="CB139" s="57"/>
      <c r="CC139" s="58"/>
      <c r="CD139" s="59"/>
      <c r="CE139" s="62">
        <f>SUM(CD139*$E139*$F139*$H139*$K139*$CE$10)</f>
        <v>0</v>
      </c>
      <c r="CF139" s="57"/>
      <c r="CG139" s="62">
        <f>SUM(CF139*$E139*$F139*$H139*$K139*$CE$10)</f>
        <v>0</v>
      </c>
      <c r="CH139" s="59"/>
      <c r="CI139" s="62">
        <f>SUM(CH139*$E139*$F139*$H139*$K139*$CE$10)</f>
        <v>0</v>
      </c>
      <c r="CJ139" s="59"/>
      <c r="CK139" s="62">
        <f>SUM(CJ139*$E139*$F139*$H139*$K139*$CE$10)</f>
        <v>0</v>
      </c>
      <c r="CL139" s="59"/>
      <c r="CM139" s="62">
        <f>SUM(CL139*$E139*$F139*$H139*$K139*$CE$10)</f>
        <v>0</v>
      </c>
      <c r="CN139" s="57"/>
      <c r="CO139" s="62">
        <f>SUM(CN139*$E139*$F139*$H139*$K139*$CE$10)</f>
        <v>0</v>
      </c>
      <c r="CP139" s="57"/>
      <c r="CQ139" s="62">
        <f>SUM(CP139*$E139*$F139*$H139*$K139*$CE$10)</f>
        <v>0</v>
      </c>
      <c r="CR139" s="59"/>
      <c r="CS139" s="62"/>
      <c r="CT139" s="57"/>
      <c r="CU139" s="62"/>
      <c r="CV139" s="57"/>
      <c r="CW139" s="62">
        <f>SUM(CV139*$E139*$F139*$H139*$K139*$CE$10)</f>
        <v>0</v>
      </c>
      <c r="CX139" s="57"/>
      <c r="CY139" s="62"/>
      <c r="CZ139" s="57"/>
      <c r="DA139" s="62"/>
      <c r="DB139" s="57"/>
      <c r="DC139" s="62"/>
      <c r="DD139" s="57"/>
      <c r="DE139" s="62">
        <f>SUM(DD139*$E139*$F139*$H139*$K139*$CE$10)</f>
        <v>0</v>
      </c>
      <c r="DF139" s="57"/>
      <c r="DG139" s="62">
        <f>SUM(DF139*$E139*$F139*$H139*$K139*$CE$10)</f>
        <v>0</v>
      </c>
      <c r="DH139" s="57"/>
      <c r="DI139" s="62"/>
      <c r="DJ139" s="57"/>
      <c r="DK139" s="62"/>
      <c r="DL139" s="57"/>
      <c r="DM139" s="62"/>
      <c r="DN139" s="76"/>
      <c r="DO139" s="58">
        <f t="shared" si="888"/>
        <v>0</v>
      </c>
      <c r="DP139" s="57"/>
      <c r="DQ139" s="58">
        <f t="shared" si="889"/>
        <v>0</v>
      </c>
      <c r="DR139" s="57"/>
      <c r="DS139" s="59"/>
      <c r="DT139" s="57"/>
      <c r="DU139" s="59"/>
      <c r="DV139" s="57"/>
      <c r="DW139" s="58">
        <f t="shared" si="890"/>
        <v>0</v>
      </c>
      <c r="DX139" s="57"/>
      <c r="DY139" s="58">
        <f t="shared" si="891"/>
        <v>0</v>
      </c>
      <c r="DZ139" s="57"/>
      <c r="EA139" s="59"/>
      <c r="EB139" s="63"/>
      <c r="EC139" s="63"/>
      <c r="ED139" s="57"/>
      <c r="EE139" s="57"/>
      <c r="EF139" s="57"/>
      <c r="EG139" s="57"/>
      <c r="EH139" s="57"/>
      <c r="EI139" s="57"/>
      <c r="EJ139" s="64">
        <f t="shared" si="892"/>
        <v>16</v>
      </c>
      <c r="EK139" s="64">
        <f t="shared" si="892"/>
        <v>595910.78399999999</v>
      </c>
    </row>
    <row r="140" spans="1:141" s="126" customFormat="1" ht="45" customHeight="1" x14ac:dyDescent="0.25">
      <c r="A140" s="49"/>
      <c r="B140" s="85">
        <v>110</v>
      </c>
      <c r="C140" s="50" t="s">
        <v>397</v>
      </c>
      <c r="D140" s="133" t="s">
        <v>398</v>
      </c>
      <c r="E140" s="52">
        <v>16026</v>
      </c>
      <c r="F140" s="143">
        <v>2</v>
      </c>
      <c r="G140" s="54"/>
      <c r="H140" s="55">
        <v>1</v>
      </c>
      <c r="I140" s="114"/>
      <c r="J140" s="104">
        <v>1.4</v>
      </c>
      <c r="K140" s="104">
        <v>1.68</v>
      </c>
      <c r="L140" s="104">
        <v>2.23</v>
      </c>
      <c r="M140" s="107">
        <v>2.57</v>
      </c>
      <c r="N140" s="57"/>
      <c r="O140" s="58">
        <f t="shared" si="860"/>
        <v>0</v>
      </c>
      <c r="P140" s="108"/>
      <c r="Q140" s="58">
        <f t="shared" si="861"/>
        <v>0</v>
      </c>
      <c r="R140" s="59"/>
      <c r="S140" s="58">
        <f t="shared" si="862"/>
        <v>0</v>
      </c>
      <c r="T140" s="57"/>
      <c r="U140" s="58">
        <f t="shared" si="863"/>
        <v>0</v>
      </c>
      <c r="V140" s="57"/>
      <c r="W140" s="58">
        <f t="shared" si="864"/>
        <v>0</v>
      </c>
      <c r="X140" s="57"/>
      <c r="Y140" s="58">
        <f t="shared" si="865"/>
        <v>0</v>
      </c>
      <c r="Z140" s="59"/>
      <c r="AA140" s="58">
        <f t="shared" si="866"/>
        <v>0</v>
      </c>
      <c r="AB140" s="59"/>
      <c r="AC140" s="58">
        <f t="shared" si="867"/>
        <v>0</v>
      </c>
      <c r="AD140" s="59"/>
      <c r="AE140" s="59">
        <f>SUM(AD140*$E140*$F140*$H140*$K140*$AE$10)</f>
        <v>0</v>
      </c>
      <c r="AF140" s="59"/>
      <c r="AG140" s="62">
        <f>SUM(AF140*$E140*$F140*$H140*$K140*$AG$10)</f>
        <v>0</v>
      </c>
      <c r="AH140" s="57">
        <v>3</v>
      </c>
      <c r="AI140" s="58">
        <f t="shared" si="868"/>
        <v>134618.4</v>
      </c>
      <c r="AJ140" s="57"/>
      <c r="AK140" s="58">
        <f t="shared" si="869"/>
        <v>0</v>
      </c>
      <c r="AL140" s="57"/>
      <c r="AM140" s="58">
        <f t="shared" si="870"/>
        <v>0</v>
      </c>
      <c r="AN140" s="57"/>
      <c r="AO140" s="58">
        <f t="shared" si="871"/>
        <v>0</v>
      </c>
      <c r="AP140" s="57"/>
      <c r="AQ140" s="58">
        <f t="shared" si="872"/>
        <v>0</v>
      </c>
      <c r="AR140" s="57"/>
      <c r="AS140" s="58">
        <f t="shared" si="873"/>
        <v>0</v>
      </c>
      <c r="AT140" s="57"/>
      <c r="AU140" s="58">
        <f t="shared" si="874"/>
        <v>0</v>
      </c>
      <c r="AV140" s="57"/>
      <c r="AW140" s="58">
        <f t="shared" si="875"/>
        <v>0</v>
      </c>
      <c r="AX140" s="57"/>
      <c r="AY140" s="58">
        <f t="shared" si="876"/>
        <v>0</v>
      </c>
      <c r="AZ140" s="57"/>
      <c r="BA140" s="58">
        <f t="shared" si="877"/>
        <v>0</v>
      </c>
      <c r="BB140" s="57"/>
      <c r="BC140" s="58">
        <f t="shared" si="878"/>
        <v>0</v>
      </c>
      <c r="BD140" s="57"/>
      <c r="BE140" s="58">
        <f t="shared" si="879"/>
        <v>0</v>
      </c>
      <c r="BF140" s="57"/>
      <c r="BG140" s="58">
        <f t="shared" si="880"/>
        <v>0</v>
      </c>
      <c r="BH140" s="57"/>
      <c r="BI140" s="58">
        <f t="shared" si="881"/>
        <v>0</v>
      </c>
      <c r="BJ140" s="57"/>
      <c r="BK140" s="58">
        <f t="shared" si="882"/>
        <v>0</v>
      </c>
      <c r="BL140" s="57"/>
      <c r="BM140" s="58">
        <f t="shared" si="883"/>
        <v>0</v>
      </c>
      <c r="BN140" s="57"/>
      <c r="BO140" s="58">
        <f t="shared" si="884"/>
        <v>0</v>
      </c>
      <c r="BP140" s="61"/>
      <c r="BQ140" s="58">
        <f t="shared" si="885"/>
        <v>0</v>
      </c>
      <c r="BR140" s="57"/>
      <c r="BS140" s="58"/>
      <c r="BT140" s="59"/>
      <c r="BU140" s="58"/>
      <c r="BV140" s="57"/>
      <c r="BW140" s="58">
        <f t="shared" si="886"/>
        <v>0</v>
      </c>
      <c r="BX140" s="57"/>
      <c r="BY140" s="58">
        <f t="shared" si="887"/>
        <v>0</v>
      </c>
      <c r="BZ140" s="57"/>
      <c r="CA140" s="58"/>
      <c r="CB140" s="57"/>
      <c r="CC140" s="58"/>
      <c r="CD140" s="59"/>
      <c r="CE140" s="62">
        <f>SUM(CD140*$E140*$F140*$H140*$K140*$CE$10)</f>
        <v>0</v>
      </c>
      <c r="CF140" s="57"/>
      <c r="CG140" s="62">
        <f>SUM(CF140*$E140*$F140*$H140*$K140*$CE$10)</f>
        <v>0</v>
      </c>
      <c r="CH140" s="59"/>
      <c r="CI140" s="62">
        <f>SUM(CH140*$E140*$F140*$H140*$K140*$CE$10)</f>
        <v>0</v>
      </c>
      <c r="CJ140" s="59"/>
      <c r="CK140" s="62">
        <f>SUM(CJ140*$E140*$F140*$H140*$K140*$CE$10)</f>
        <v>0</v>
      </c>
      <c r="CL140" s="59"/>
      <c r="CM140" s="62">
        <f>SUM(CL140*$E140*$F140*$H140*$K140*$CE$10)</f>
        <v>0</v>
      </c>
      <c r="CN140" s="57"/>
      <c r="CO140" s="62">
        <f>SUM(CN140*$E140*$F140*$H140*$K140*$CE$10)</f>
        <v>0</v>
      </c>
      <c r="CP140" s="57"/>
      <c r="CQ140" s="62">
        <f>SUM(CP140*$E140*$F140*$H140*$K140*$CE$10)</f>
        <v>0</v>
      </c>
      <c r="CR140" s="59"/>
      <c r="CS140" s="62"/>
      <c r="CT140" s="57"/>
      <c r="CU140" s="62"/>
      <c r="CV140" s="57"/>
      <c r="CW140" s="62">
        <f>SUM(CV140*$E140*$F140*$H140*$K140*$CE$10)</f>
        <v>0</v>
      </c>
      <c r="CX140" s="57"/>
      <c r="CY140" s="62"/>
      <c r="CZ140" s="57"/>
      <c r="DA140" s="62"/>
      <c r="DB140" s="57"/>
      <c r="DC140" s="62"/>
      <c r="DD140" s="57"/>
      <c r="DE140" s="62">
        <f>SUM(DD140*$E140*$F140*$H140*$K140*$CE$10)</f>
        <v>0</v>
      </c>
      <c r="DF140" s="57"/>
      <c r="DG140" s="62">
        <f>SUM(DF140*$E140*$F140*$H140*$K140*$CE$10)</f>
        <v>0</v>
      </c>
      <c r="DH140" s="57"/>
      <c r="DI140" s="62"/>
      <c r="DJ140" s="57"/>
      <c r="DK140" s="62"/>
      <c r="DL140" s="57"/>
      <c r="DM140" s="62"/>
      <c r="DN140" s="57"/>
      <c r="DO140" s="58">
        <f t="shared" si="888"/>
        <v>0</v>
      </c>
      <c r="DP140" s="57"/>
      <c r="DQ140" s="58">
        <f t="shared" si="889"/>
        <v>0</v>
      </c>
      <c r="DR140" s="57"/>
      <c r="DS140" s="59"/>
      <c r="DT140" s="57"/>
      <c r="DU140" s="59"/>
      <c r="DV140" s="57"/>
      <c r="DW140" s="58">
        <f t="shared" si="890"/>
        <v>0</v>
      </c>
      <c r="DX140" s="57"/>
      <c r="DY140" s="58">
        <f t="shared" si="891"/>
        <v>0</v>
      </c>
      <c r="DZ140" s="57"/>
      <c r="EA140" s="59"/>
      <c r="EB140" s="63"/>
      <c r="EC140" s="63"/>
      <c r="ED140" s="76"/>
      <c r="EE140" s="76"/>
      <c r="EF140" s="76"/>
      <c r="EG140" s="76"/>
      <c r="EH140" s="76"/>
      <c r="EI140" s="76"/>
      <c r="EJ140" s="64">
        <f t="shared" si="892"/>
        <v>3</v>
      </c>
      <c r="EK140" s="64">
        <f t="shared" si="892"/>
        <v>134618.4</v>
      </c>
    </row>
    <row r="141" spans="1:141" s="24" customFormat="1" ht="45" customHeight="1" x14ac:dyDescent="0.25">
      <c r="A141" s="49"/>
      <c r="B141" s="85">
        <v>111</v>
      </c>
      <c r="C141" s="50" t="s">
        <v>399</v>
      </c>
      <c r="D141" s="133" t="s">
        <v>400</v>
      </c>
      <c r="E141" s="52">
        <v>16026</v>
      </c>
      <c r="F141" s="53">
        <v>2.46</v>
      </c>
      <c r="G141" s="54"/>
      <c r="H141" s="55">
        <v>1</v>
      </c>
      <c r="I141" s="114"/>
      <c r="J141" s="104">
        <v>1.4</v>
      </c>
      <c r="K141" s="104">
        <v>1.68</v>
      </c>
      <c r="L141" s="104">
        <v>2.23</v>
      </c>
      <c r="M141" s="107">
        <v>2.57</v>
      </c>
      <c r="N141" s="57"/>
      <c r="O141" s="58">
        <f t="shared" si="860"/>
        <v>0</v>
      </c>
      <c r="P141" s="108"/>
      <c r="Q141" s="58">
        <f t="shared" si="861"/>
        <v>0</v>
      </c>
      <c r="R141" s="59"/>
      <c r="S141" s="58">
        <f t="shared" si="862"/>
        <v>0</v>
      </c>
      <c r="T141" s="57"/>
      <c r="U141" s="58">
        <f t="shared" si="863"/>
        <v>0</v>
      </c>
      <c r="V141" s="57"/>
      <c r="W141" s="58">
        <f t="shared" si="864"/>
        <v>0</v>
      </c>
      <c r="X141" s="57"/>
      <c r="Y141" s="58">
        <f t="shared" si="865"/>
        <v>0</v>
      </c>
      <c r="Z141" s="59"/>
      <c r="AA141" s="58">
        <f t="shared" si="866"/>
        <v>0</v>
      </c>
      <c r="AB141" s="59"/>
      <c r="AC141" s="58">
        <f t="shared" si="867"/>
        <v>0</v>
      </c>
      <c r="AD141" s="59"/>
      <c r="AE141" s="59">
        <f>SUM(AD141*$E141*$F141*$H141*$K141*$AE$10)</f>
        <v>0</v>
      </c>
      <c r="AF141" s="59"/>
      <c r="AG141" s="62">
        <f>SUM(AF141*$E141*$F141*$H141*$K141*$AG$10)</f>
        <v>0</v>
      </c>
      <c r="AH141" s="57"/>
      <c r="AI141" s="58">
        <f t="shared" si="868"/>
        <v>0</v>
      </c>
      <c r="AJ141" s="57"/>
      <c r="AK141" s="58">
        <f t="shared" si="869"/>
        <v>0</v>
      </c>
      <c r="AL141" s="57"/>
      <c r="AM141" s="58">
        <f t="shared" si="870"/>
        <v>0</v>
      </c>
      <c r="AN141" s="57"/>
      <c r="AO141" s="58">
        <f t="shared" si="871"/>
        <v>0</v>
      </c>
      <c r="AP141" s="57"/>
      <c r="AQ141" s="58">
        <f t="shared" si="872"/>
        <v>0</v>
      </c>
      <c r="AR141" s="57"/>
      <c r="AS141" s="58">
        <f t="shared" si="873"/>
        <v>0</v>
      </c>
      <c r="AT141" s="57"/>
      <c r="AU141" s="58">
        <f t="shared" si="874"/>
        <v>0</v>
      </c>
      <c r="AV141" s="57"/>
      <c r="AW141" s="58">
        <f t="shared" si="875"/>
        <v>0</v>
      </c>
      <c r="AX141" s="57"/>
      <c r="AY141" s="58">
        <f t="shared" si="876"/>
        <v>0</v>
      </c>
      <c r="AZ141" s="57"/>
      <c r="BA141" s="58">
        <f t="shared" si="877"/>
        <v>0</v>
      </c>
      <c r="BB141" s="57"/>
      <c r="BC141" s="58">
        <f t="shared" si="878"/>
        <v>0</v>
      </c>
      <c r="BD141" s="57"/>
      <c r="BE141" s="58">
        <f t="shared" si="879"/>
        <v>0</v>
      </c>
      <c r="BF141" s="57"/>
      <c r="BG141" s="58">
        <f t="shared" si="880"/>
        <v>0</v>
      </c>
      <c r="BH141" s="57"/>
      <c r="BI141" s="58">
        <f t="shared" si="881"/>
        <v>0</v>
      </c>
      <c r="BJ141" s="57"/>
      <c r="BK141" s="58">
        <f t="shared" si="882"/>
        <v>0</v>
      </c>
      <c r="BL141" s="57"/>
      <c r="BM141" s="58">
        <f t="shared" si="883"/>
        <v>0</v>
      </c>
      <c r="BN141" s="57"/>
      <c r="BO141" s="58">
        <f t="shared" si="884"/>
        <v>0</v>
      </c>
      <c r="BP141" s="61"/>
      <c r="BQ141" s="58">
        <f t="shared" si="885"/>
        <v>0</v>
      </c>
      <c r="BR141" s="57"/>
      <c r="BS141" s="58"/>
      <c r="BT141" s="59"/>
      <c r="BU141" s="58"/>
      <c r="BV141" s="57"/>
      <c r="BW141" s="58">
        <f t="shared" si="886"/>
        <v>0</v>
      </c>
      <c r="BX141" s="57"/>
      <c r="BY141" s="58">
        <f t="shared" si="887"/>
        <v>0</v>
      </c>
      <c r="BZ141" s="57"/>
      <c r="CA141" s="58"/>
      <c r="CB141" s="57"/>
      <c r="CC141" s="58"/>
      <c r="CD141" s="59"/>
      <c r="CE141" s="62">
        <f>SUM(CD141*$E141*$F141*$H141*$K141*$CE$10)</f>
        <v>0</v>
      </c>
      <c r="CF141" s="57"/>
      <c r="CG141" s="62">
        <f>SUM(CF141*$E141*$F141*$H141*$K141*$CE$10)</f>
        <v>0</v>
      </c>
      <c r="CH141" s="59"/>
      <c r="CI141" s="62">
        <f>SUM(CH141*$E141*$F141*$H141*$K141*$CE$10)</f>
        <v>0</v>
      </c>
      <c r="CJ141" s="59"/>
      <c r="CK141" s="62">
        <f>SUM(CJ141*$E141*$F141*$H141*$K141*$CE$10)</f>
        <v>0</v>
      </c>
      <c r="CL141" s="59"/>
      <c r="CM141" s="62">
        <f>SUM(CL141*$E141*$F141*$H141*$K141*$CE$10)</f>
        <v>0</v>
      </c>
      <c r="CN141" s="57"/>
      <c r="CO141" s="62">
        <f>SUM(CN141*$E141*$F141*$H141*$K141*$CE$10)</f>
        <v>0</v>
      </c>
      <c r="CP141" s="57"/>
      <c r="CQ141" s="62">
        <f>SUM(CP141*$E141*$F141*$H141*$K141*$CE$10)</f>
        <v>0</v>
      </c>
      <c r="CR141" s="59"/>
      <c r="CS141" s="62"/>
      <c r="CT141" s="57"/>
      <c r="CU141" s="62"/>
      <c r="CV141" s="57"/>
      <c r="CW141" s="62">
        <f>SUM(CV141*$E141*$F141*$H141*$K141*$CE$10)</f>
        <v>0</v>
      </c>
      <c r="CX141" s="57"/>
      <c r="CY141" s="62"/>
      <c r="CZ141" s="57"/>
      <c r="DA141" s="62"/>
      <c r="DB141" s="57"/>
      <c r="DC141" s="62"/>
      <c r="DD141" s="57"/>
      <c r="DE141" s="62">
        <f>SUM(DD141*$E141*$F141*$H141*$K141*$CE$10)</f>
        <v>0</v>
      </c>
      <c r="DF141" s="57"/>
      <c r="DG141" s="62">
        <f>SUM(DF141*$E141*$F141*$H141*$K141*$CE$10)</f>
        <v>0</v>
      </c>
      <c r="DH141" s="57"/>
      <c r="DI141" s="62"/>
      <c r="DJ141" s="57"/>
      <c r="DK141" s="62"/>
      <c r="DL141" s="57"/>
      <c r="DM141" s="62"/>
      <c r="DN141" s="57"/>
      <c r="DO141" s="58">
        <f t="shared" si="888"/>
        <v>0</v>
      </c>
      <c r="DP141" s="57"/>
      <c r="DQ141" s="58">
        <f t="shared" si="889"/>
        <v>0</v>
      </c>
      <c r="DR141" s="57"/>
      <c r="DS141" s="59"/>
      <c r="DT141" s="57"/>
      <c r="DU141" s="59"/>
      <c r="DV141" s="57"/>
      <c r="DW141" s="58">
        <f t="shared" si="890"/>
        <v>0</v>
      </c>
      <c r="DX141" s="57"/>
      <c r="DY141" s="58">
        <f t="shared" si="891"/>
        <v>0</v>
      </c>
      <c r="DZ141" s="57"/>
      <c r="EA141" s="59"/>
      <c r="EB141" s="63"/>
      <c r="EC141" s="63"/>
      <c r="ED141" s="76"/>
      <c r="EE141" s="76"/>
      <c r="EF141" s="76"/>
      <c r="EG141" s="76"/>
      <c r="EH141" s="76"/>
      <c r="EI141" s="76"/>
      <c r="EJ141" s="64">
        <f t="shared" si="892"/>
        <v>0</v>
      </c>
      <c r="EK141" s="64">
        <f t="shared" si="892"/>
        <v>0</v>
      </c>
    </row>
    <row r="142" spans="1:141" s="116" customFormat="1" ht="15.75" customHeight="1" x14ac:dyDescent="0.25">
      <c r="A142" s="49"/>
      <c r="B142" s="85">
        <v>112</v>
      </c>
      <c r="C142" s="50" t="s">
        <v>401</v>
      </c>
      <c r="D142" s="133" t="s">
        <v>402</v>
      </c>
      <c r="E142" s="52">
        <v>16026</v>
      </c>
      <c r="F142" s="145">
        <v>51.86</v>
      </c>
      <c r="G142" s="144">
        <v>2.3E-3</v>
      </c>
      <c r="H142" s="55">
        <v>1</v>
      </c>
      <c r="I142" s="114"/>
      <c r="J142" s="104">
        <v>1.4</v>
      </c>
      <c r="K142" s="104">
        <v>1.68</v>
      </c>
      <c r="L142" s="104">
        <v>2.23</v>
      </c>
      <c r="M142" s="107">
        <v>2.57</v>
      </c>
      <c r="N142" s="57"/>
      <c r="O142" s="74">
        <f>(N142*$E142*$F142*((1-$G142)+$G142*$J142*$H142*O$10))</f>
        <v>0</v>
      </c>
      <c r="P142" s="108"/>
      <c r="Q142" s="74">
        <f>(P142*$E142*$F142*((1-$G142)+$G142*$J142*$H142*Q$10))</f>
        <v>0</v>
      </c>
      <c r="R142" s="59"/>
      <c r="S142" s="74">
        <f>(R142*$E142*$F142*((1-$G142)+$G142*$J142*$H142*S$10))</f>
        <v>0</v>
      </c>
      <c r="T142" s="57"/>
      <c r="U142" s="74">
        <f>(T142*$E142*$F142*((1-$G142)+$G142*$J142*$H142*U$10))</f>
        <v>0</v>
      </c>
      <c r="V142" s="57"/>
      <c r="W142" s="74">
        <f>(V142*$E142*$F142*((1-$G142)+$G142*$J142*$H142*W$10))</f>
        <v>0</v>
      </c>
      <c r="X142" s="57"/>
      <c r="Y142" s="74">
        <f>(X142*$E142*$F142*((1-$G142)+$G142*$J142*$H142*Y$10))</f>
        <v>0</v>
      </c>
      <c r="Z142" s="59"/>
      <c r="AA142" s="74">
        <f>(Z142*$E142*$F142*((1-$G142)+$G142*$J142*$H142*AA$10))</f>
        <v>0</v>
      </c>
      <c r="AB142" s="59"/>
      <c r="AC142" s="74">
        <f>(AB142*$E142*$F142*((1-$G142)+$G142*$J142*$H142*AC$10))</f>
        <v>0</v>
      </c>
      <c r="AD142" s="59"/>
      <c r="AE142" s="74">
        <f>(AD142*$E142*$F142*((1-$G142)+$G142*$J142*$H142*AE$10))</f>
        <v>0</v>
      </c>
      <c r="AF142" s="59"/>
      <c r="AG142" s="74">
        <f>(AF142*$E142*$F142*((1-$G142)+$G142*$K142*$H142))</f>
        <v>0</v>
      </c>
      <c r="AH142" s="57"/>
      <c r="AI142" s="74">
        <f>(AH142*$E142*$F142*((1-$G142)+$G142*$J142*$H142*AI$10))</f>
        <v>0</v>
      </c>
      <c r="AJ142" s="57"/>
      <c r="AK142" s="74">
        <f>(AJ142*$E142*$F142*((1-$G142)+$G142*$J142*$H142*AK$10))</f>
        <v>0</v>
      </c>
      <c r="AL142" s="76"/>
      <c r="AM142" s="74">
        <f>(AL142*$E142*$F142*((1-$G142)+$G142*$J142*$H142*AM$10))</f>
        <v>0</v>
      </c>
      <c r="AN142" s="57"/>
      <c r="AO142" s="74">
        <f>(AN142*$E142*$F142*((1-$G142)+$G142*$J142*$H142*AO$10))</f>
        <v>0</v>
      </c>
      <c r="AP142" s="57"/>
      <c r="AQ142" s="74">
        <f>(AP142*$E142*$F142*((1-$G142)+$G142*$J142*$H142*AQ$10))</f>
        <v>0</v>
      </c>
      <c r="AR142" s="57"/>
      <c r="AS142" s="74">
        <f>(AR142*$E142*$F142*((1-$G142)+$G142*$J142*$H142*AS$10))</f>
        <v>0</v>
      </c>
      <c r="AT142" s="57"/>
      <c r="AU142" s="74">
        <f>(AT142*$E142*$F142*((1-$G142)+$G142*$J142*$H142*AU$10))</f>
        <v>0</v>
      </c>
      <c r="AV142" s="57"/>
      <c r="AW142" s="74">
        <f>(AV142*$E142*$F142*((1-$G142)+$G142*$J142*$H142*AW$10))</f>
        <v>0</v>
      </c>
      <c r="AX142" s="57"/>
      <c r="AY142" s="74">
        <f>(AX142*$E142*$F142*((1-$G142)+$G142*$J142*$H142*AY$10))</f>
        <v>0</v>
      </c>
      <c r="AZ142" s="57"/>
      <c r="BA142" s="74">
        <f>(AZ142*$E142*$F142*((1-$G142)+$G142*$J142*$H142*BA$10))</f>
        <v>0</v>
      </c>
      <c r="BB142" s="57"/>
      <c r="BC142" s="74">
        <f>(BB142*$E142*$F142*((1-$G142)+$G142*$J142*$H142*BC$10))</f>
        <v>0</v>
      </c>
      <c r="BD142" s="57"/>
      <c r="BE142" s="74">
        <f>(BD142*$E142*$F142*((1-$G142)+$G142*$J142*$H142*BE$10))</f>
        <v>0</v>
      </c>
      <c r="BF142" s="57"/>
      <c r="BG142" s="74">
        <f>(BF142*$E142*$F142*((1-$G142)+$G142*$J142*$H142*BG$10))</f>
        <v>0</v>
      </c>
      <c r="BH142" s="57"/>
      <c r="BI142" s="74">
        <f>(BH142*$E142*$F142*((1-$G142)+$G142*$J142*$H142*BI$10))</f>
        <v>0</v>
      </c>
      <c r="BJ142" s="57"/>
      <c r="BK142" s="74">
        <f>(BJ142*$E142*$F142*((1-$G142)+$G142*$J142*$H142*BK$10))</f>
        <v>0</v>
      </c>
      <c r="BL142" s="57"/>
      <c r="BM142" s="74">
        <f>(BL142*$E142*$F142*((1-$G142)+$G142*$J142*$H142*BM$10))</f>
        <v>0</v>
      </c>
      <c r="BN142" s="57"/>
      <c r="BO142" s="74">
        <f>(BN142*$E142*$F142*((1-$G142)+$G142*$J142*$H142*BO$10))</f>
        <v>0</v>
      </c>
      <c r="BP142" s="61"/>
      <c r="BQ142" s="74">
        <f>(BP142*$E142*$F142*((1-$G142)+$G142*$J142*$H142*BQ$10))</f>
        <v>0</v>
      </c>
      <c r="BR142" s="57"/>
      <c r="BS142" s="74"/>
      <c r="BT142" s="59"/>
      <c r="BU142" s="74"/>
      <c r="BV142" s="57"/>
      <c r="BW142" s="74">
        <f>(BV142*$E142*$F142*((1-$G142)+$G142*$J142*$H142*BW$10))</f>
        <v>0</v>
      </c>
      <c r="BX142" s="57"/>
      <c r="BY142" s="74">
        <f>(BX142*$E142*$F142*((1-$G142)+$G142*$J142*$H142*BY$10))</f>
        <v>0</v>
      </c>
      <c r="BZ142" s="57"/>
      <c r="CA142" s="74"/>
      <c r="CB142" s="57"/>
      <c r="CC142" s="74"/>
      <c r="CD142" s="59"/>
      <c r="CE142" s="74">
        <f>(CD142*$E142*$F142*((1-$G142)+$G142*$K142*$H142))</f>
        <v>0</v>
      </c>
      <c r="CF142" s="57"/>
      <c r="CG142" s="74">
        <f>(CF142*$E142*$F142*((1-$G142)+$G142*$K142*$H142))</f>
        <v>0</v>
      </c>
      <c r="CH142" s="59"/>
      <c r="CI142" s="74">
        <f>(CH142*$E142*$F142*((1-$G142)+$G142*$K142*$H142))</f>
        <v>0</v>
      </c>
      <c r="CJ142" s="59"/>
      <c r="CK142" s="74">
        <f>(CJ142*$E142*$F142*((1-$G142)+$G142*$K142*$H142))</f>
        <v>0</v>
      </c>
      <c r="CL142" s="59"/>
      <c r="CM142" s="74">
        <f>(CL142*$E142*$F142*((1-$G142)+$G142*$K142*$H142))</f>
        <v>0</v>
      </c>
      <c r="CN142" s="57"/>
      <c r="CO142" s="74">
        <f>(CN142*$E142*$F142*((1-$G142)+$G142*$K142*$H142))</f>
        <v>0</v>
      </c>
      <c r="CP142" s="57"/>
      <c r="CQ142" s="74">
        <f>(CP142*$E142*$F142*((1-$G142)+$G142*$K142*$H142))</f>
        <v>0</v>
      </c>
      <c r="CR142" s="59"/>
      <c r="CS142" s="74"/>
      <c r="CT142" s="57"/>
      <c r="CU142" s="74"/>
      <c r="CV142" s="57"/>
      <c r="CW142" s="74">
        <f>(CV142*$E142*$F142*((1-$G142)+$G142*$K142*$H142))</f>
        <v>0</v>
      </c>
      <c r="CX142" s="57"/>
      <c r="CY142" s="74"/>
      <c r="CZ142" s="57"/>
      <c r="DA142" s="74"/>
      <c r="DB142" s="57"/>
      <c r="DC142" s="74"/>
      <c r="DD142" s="57"/>
      <c r="DE142" s="74">
        <f>(DD142*$E142*$F142*((1-$G142)+$G142*$K142*$H142))</f>
        <v>0</v>
      </c>
      <c r="DF142" s="57"/>
      <c r="DG142" s="74">
        <f>(DF142*$E142*$F142*((1-$G142)+$G142*$K142*$H142))</f>
        <v>0</v>
      </c>
      <c r="DH142" s="57"/>
      <c r="DI142" s="74"/>
      <c r="DJ142" s="57"/>
      <c r="DK142" s="74"/>
      <c r="DL142" s="57"/>
      <c r="DM142" s="74"/>
      <c r="DN142" s="76"/>
      <c r="DO142" s="74">
        <f>(DN142*$E142*$F142*((1-$G142)+$G142*$J142*$H142*DO$10))</f>
        <v>0</v>
      </c>
      <c r="DP142" s="57"/>
      <c r="DQ142" s="74">
        <f>(DP142*$E142*$F142*((1-$G142)+$G142*$J142*$H142*DQ$10))</f>
        <v>0</v>
      </c>
      <c r="DR142" s="57"/>
      <c r="DS142" s="74">
        <f>(DR142*$E142*$F142*((1-$G142)+$G142*$J142*$H142*DS$10))</f>
        <v>0</v>
      </c>
      <c r="DT142" s="57"/>
      <c r="DU142" s="59"/>
      <c r="DV142" s="57"/>
      <c r="DW142" s="74">
        <f>(DV142*$E142*$F142*((1-$G142)+$G142*$J142*$H142*DW$10))</f>
        <v>0</v>
      </c>
      <c r="DX142" s="57"/>
      <c r="DY142" s="74">
        <f>(DX142*$E142*$F142*((1-$G142)+$G142*$J142*$H142*DY$10))</f>
        <v>0</v>
      </c>
      <c r="DZ142" s="57"/>
      <c r="EA142" s="74">
        <f>(DZ142*$E142*$F142*((1-$G142)+$G142*$K142*$H142))</f>
        <v>0</v>
      </c>
      <c r="EB142" s="63"/>
      <c r="EC142" s="74">
        <f>(EB142*$E142*$F142*((1-$G142)+$G142*$J142*$H142))</f>
        <v>0</v>
      </c>
      <c r="ED142" s="76"/>
      <c r="EE142" s="76"/>
      <c r="EF142" s="76"/>
      <c r="EG142" s="74">
        <f>(EF142*$E142*$F142*((1-$G142)+$G142*$H142))</f>
        <v>0</v>
      </c>
      <c r="EH142" s="76"/>
      <c r="EI142" s="76"/>
      <c r="EJ142" s="64">
        <f t="shared" si="892"/>
        <v>0</v>
      </c>
      <c r="EK142" s="64">
        <f t="shared" si="892"/>
        <v>0</v>
      </c>
    </row>
    <row r="143" spans="1:141" s="102" customFormat="1" ht="15" customHeight="1" x14ac:dyDescent="0.25">
      <c r="A143" s="41">
        <v>21</v>
      </c>
      <c r="B143" s="41"/>
      <c r="C143" s="112" t="s">
        <v>403</v>
      </c>
      <c r="D143" s="134" t="s">
        <v>404</v>
      </c>
      <c r="E143" s="52">
        <v>16026</v>
      </c>
      <c r="F143" s="110"/>
      <c r="G143" s="54"/>
      <c r="H143" s="44"/>
      <c r="I143" s="99"/>
      <c r="J143" s="111">
        <v>1.4</v>
      </c>
      <c r="K143" s="111">
        <v>1.68</v>
      </c>
      <c r="L143" s="111">
        <v>2.23</v>
      </c>
      <c r="M143" s="101">
        <v>2.57</v>
      </c>
      <c r="N143" s="84">
        <f t="shared" ref="N143:Z143" si="893">SUM(N144:N150)</f>
        <v>0</v>
      </c>
      <c r="O143" s="84">
        <f t="shared" si="893"/>
        <v>0</v>
      </c>
      <c r="P143" s="84">
        <f t="shared" si="893"/>
        <v>401</v>
      </c>
      <c r="Q143" s="84">
        <f t="shared" ref="Q143" si="894">SUM(Q144:Q150)</f>
        <v>3508828.5959999999</v>
      </c>
      <c r="R143" s="84">
        <f t="shared" si="893"/>
        <v>0</v>
      </c>
      <c r="S143" s="84">
        <f t="shared" ref="S143" si="895">SUM(S144:S150)</f>
        <v>0</v>
      </c>
      <c r="T143" s="84">
        <f t="shared" si="893"/>
        <v>0</v>
      </c>
      <c r="U143" s="84">
        <f t="shared" ref="U143" si="896">SUM(U144:U150)</f>
        <v>0</v>
      </c>
      <c r="V143" s="84">
        <f t="shared" si="893"/>
        <v>0</v>
      </c>
      <c r="W143" s="84">
        <f t="shared" ref="W143" si="897">SUM(W144:W150)</f>
        <v>0</v>
      </c>
      <c r="X143" s="84">
        <f t="shared" si="893"/>
        <v>3130</v>
      </c>
      <c r="Y143" s="84">
        <f t="shared" ref="Y143" si="898">SUM(Y144:Y150)</f>
        <v>75673489.920000017</v>
      </c>
      <c r="Z143" s="84">
        <f t="shared" si="893"/>
        <v>0</v>
      </c>
      <c r="AA143" s="84">
        <f t="shared" ref="AA143:CL143" si="899">SUM(AA144:AA150)</f>
        <v>0</v>
      </c>
      <c r="AB143" s="84">
        <f t="shared" si="899"/>
        <v>0</v>
      </c>
      <c r="AC143" s="84">
        <f t="shared" si="899"/>
        <v>0</v>
      </c>
      <c r="AD143" s="84">
        <f t="shared" si="899"/>
        <v>0</v>
      </c>
      <c r="AE143" s="84">
        <f t="shared" si="899"/>
        <v>0</v>
      </c>
      <c r="AF143" s="84">
        <f t="shared" si="899"/>
        <v>5</v>
      </c>
      <c r="AG143" s="84">
        <f t="shared" si="899"/>
        <v>52501.175999999999</v>
      </c>
      <c r="AH143" s="84">
        <f t="shared" si="899"/>
        <v>539</v>
      </c>
      <c r="AI143" s="84">
        <f t="shared" si="899"/>
        <v>24055634.987999998</v>
      </c>
      <c r="AJ143" s="84">
        <f t="shared" si="899"/>
        <v>0</v>
      </c>
      <c r="AK143" s="84">
        <f t="shared" si="899"/>
        <v>0</v>
      </c>
      <c r="AL143" s="84">
        <f t="shared" si="899"/>
        <v>0</v>
      </c>
      <c r="AM143" s="84">
        <f t="shared" si="899"/>
        <v>0</v>
      </c>
      <c r="AN143" s="84">
        <f t="shared" si="899"/>
        <v>0</v>
      </c>
      <c r="AO143" s="84">
        <f t="shared" si="899"/>
        <v>0</v>
      </c>
      <c r="AP143" s="84">
        <f t="shared" si="899"/>
        <v>0</v>
      </c>
      <c r="AQ143" s="84">
        <f t="shared" si="899"/>
        <v>0</v>
      </c>
      <c r="AR143" s="84">
        <f t="shared" si="899"/>
        <v>5</v>
      </c>
      <c r="AS143" s="84">
        <f t="shared" si="899"/>
        <v>43750.979999999996</v>
      </c>
      <c r="AT143" s="84">
        <f t="shared" si="899"/>
        <v>5</v>
      </c>
      <c r="AU143" s="84">
        <f t="shared" si="899"/>
        <v>43750.979999999996</v>
      </c>
      <c r="AV143" s="84">
        <f t="shared" si="899"/>
        <v>48</v>
      </c>
      <c r="AW143" s="84">
        <f t="shared" si="899"/>
        <v>420009.408</v>
      </c>
      <c r="AX143" s="84">
        <f t="shared" si="899"/>
        <v>0</v>
      </c>
      <c r="AY143" s="84">
        <f t="shared" si="899"/>
        <v>0</v>
      </c>
      <c r="AZ143" s="84">
        <f t="shared" si="899"/>
        <v>0</v>
      </c>
      <c r="BA143" s="84">
        <f t="shared" si="899"/>
        <v>0</v>
      </c>
      <c r="BB143" s="84">
        <f t="shared" si="899"/>
        <v>0</v>
      </c>
      <c r="BC143" s="84">
        <f t="shared" si="899"/>
        <v>0</v>
      </c>
      <c r="BD143" s="84">
        <f t="shared" si="899"/>
        <v>5</v>
      </c>
      <c r="BE143" s="84">
        <f t="shared" si="899"/>
        <v>43750.979999999996</v>
      </c>
      <c r="BF143" s="84">
        <f t="shared" si="899"/>
        <v>0</v>
      </c>
      <c r="BG143" s="84">
        <f t="shared" si="899"/>
        <v>0</v>
      </c>
      <c r="BH143" s="84">
        <f t="shared" si="899"/>
        <v>3</v>
      </c>
      <c r="BI143" s="84">
        <f t="shared" si="899"/>
        <v>26250.588</v>
      </c>
      <c r="BJ143" s="84">
        <f t="shared" si="899"/>
        <v>160</v>
      </c>
      <c r="BK143" s="84">
        <f t="shared" si="899"/>
        <v>1400031.3599999999</v>
      </c>
      <c r="BL143" s="84">
        <f t="shared" si="899"/>
        <v>24</v>
      </c>
      <c r="BM143" s="84">
        <f t="shared" si="899"/>
        <v>210004.704</v>
      </c>
      <c r="BN143" s="84">
        <f t="shared" si="899"/>
        <v>7</v>
      </c>
      <c r="BO143" s="84">
        <f t="shared" si="899"/>
        <v>61251.372000000003</v>
      </c>
      <c r="BP143" s="84">
        <f t="shared" si="899"/>
        <v>0</v>
      </c>
      <c r="BQ143" s="84">
        <f t="shared" si="899"/>
        <v>0</v>
      </c>
      <c r="BR143" s="84">
        <f t="shared" si="899"/>
        <v>6</v>
      </c>
      <c r="BS143" s="84"/>
      <c r="BT143" s="84">
        <f t="shared" si="899"/>
        <v>3</v>
      </c>
      <c r="BU143" s="84"/>
      <c r="BV143" s="84">
        <f t="shared" si="899"/>
        <v>0</v>
      </c>
      <c r="BW143" s="84">
        <f t="shared" si="899"/>
        <v>0</v>
      </c>
      <c r="BX143" s="84">
        <f t="shared" si="899"/>
        <v>0</v>
      </c>
      <c r="BY143" s="84">
        <f t="shared" si="899"/>
        <v>0</v>
      </c>
      <c r="BZ143" s="84">
        <f t="shared" si="899"/>
        <v>0</v>
      </c>
      <c r="CA143" s="84"/>
      <c r="CB143" s="84">
        <f t="shared" si="899"/>
        <v>267</v>
      </c>
      <c r="CC143" s="84"/>
      <c r="CD143" s="84">
        <f t="shared" si="899"/>
        <v>0</v>
      </c>
      <c r="CE143" s="84">
        <f t="shared" si="899"/>
        <v>0</v>
      </c>
      <c r="CF143" s="84">
        <f t="shared" si="899"/>
        <v>0</v>
      </c>
      <c r="CG143" s="84">
        <f t="shared" si="899"/>
        <v>0</v>
      </c>
      <c r="CH143" s="84">
        <f t="shared" si="899"/>
        <v>0</v>
      </c>
      <c r="CI143" s="84">
        <f t="shared" si="899"/>
        <v>0</v>
      </c>
      <c r="CJ143" s="84">
        <f t="shared" si="899"/>
        <v>54</v>
      </c>
      <c r="CK143" s="84">
        <f t="shared" si="899"/>
        <v>567012.70079999999</v>
      </c>
      <c r="CL143" s="84">
        <f t="shared" si="899"/>
        <v>0</v>
      </c>
      <c r="CM143" s="84">
        <f t="shared" ref="CM143:EK143" si="900">SUM(CM144:CM150)</f>
        <v>0</v>
      </c>
      <c r="CN143" s="84">
        <f t="shared" si="900"/>
        <v>0</v>
      </c>
      <c r="CO143" s="84">
        <f t="shared" si="900"/>
        <v>0</v>
      </c>
      <c r="CP143" s="84">
        <f t="shared" si="900"/>
        <v>0</v>
      </c>
      <c r="CQ143" s="84">
        <f t="shared" si="900"/>
        <v>0</v>
      </c>
      <c r="CR143" s="84">
        <f t="shared" si="900"/>
        <v>24</v>
      </c>
      <c r="CS143" s="84"/>
      <c r="CT143" s="84">
        <f t="shared" si="900"/>
        <v>0</v>
      </c>
      <c r="CU143" s="84"/>
      <c r="CV143" s="84">
        <f t="shared" si="900"/>
        <v>9</v>
      </c>
      <c r="CW143" s="84">
        <f t="shared" si="900"/>
        <v>94502.116800000003</v>
      </c>
      <c r="CX143" s="84">
        <f t="shared" si="900"/>
        <v>15</v>
      </c>
      <c r="CY143" s="84"/>
      <c r="CZ143" s="84">
        <f t="shared" si="900"/>
        <v>0</v>
      </c>
      <c r="DA143" s="84"/>
      <c r="DB143" s="84">
        <f t="shared" si="900"/>
        <v>0</v>
      </c>
      <c r="DC143" s="84"/>
      <c r="DD143" s="84">
        <f t="shared" si="900"/>
        <v>0</v>
      </c>
      <c r="DE143" s="84">
        <f t="shared" si="900"/>
        <v>0</v>
      </c>
      <c r="DF143" s="84">
        <f t="shared" si="900"/>
        <v>1</v>
      </c>
      <c r="DG143" s="84">
        <f t="shared" si="900"/>
        <v>10500.235200000001</v>
      </c>
      <c r="DH143" s="84">
        <f t="shared" si="900"/>
        <v>0</v>
      </c>
      <c r="DI143" s="84"/>
      <c r="DJ143" s="84">
        <f t="shared" si="900"/>
        <v>0</v>
      </c>
      <c r="DK143" s="84"/>
      <c r="DL143" s="84">
        <f t="shared" si="900"/>
        <v>0</v>
      </c>
      <c r="DM143" s="84"/>
      <c r="DN143" s="84">
        <f t="shared" si="900"/>
        <v>0</v>
      </c>
      <c r="DO143" s="84">
        <f t="shared" si="900"/>
        <v>0</v>
      </c>
      <c r="DP143" s="84">
        <f t="shared" si="900"/>
        <v>0</v>
      </c>
      <c r="DQ143" s="84">
        <f t="shared" si="900"/>
        <v>0</v>
      </c>
      <c r="DR143" s="84">
        <f t="shared" si="900"/>
        <v>0</v>
      </c>
      <c r="DS143" s="84">
        <f t="shared" si="900"/>
        <v>0</v>
      </c>
      <c r="DT143" s="84">
        <f t="shared" si="900"/>
        <v>0</v>
      </c>
      <c r="DU143" s="84">
        <f t="shared" si="900"/>
        <v>0</v>
      </c>
      <c r="DV143" s="84">
        <f t="shared" si="900"/>
        <v>1335</v>
      </c>
      <c r="DW143" s="84">
        <f t="shared" si="900"/>
        <v>53641011.275327995</v>
      </c>
      <c r="DX143" s="84">
        <f t="shared" si="900"/>
        <v>0</v>
      </c>
      <c r="DY143" s="84">
        <f t="shared" si="900"/>
        <v>0</v>
      </c>
      <c r="DZ143" s="84">
        <f t="shared" si="900"/>
        <v>0</v>
      </c>
      <c r="EA143" s="84">
        <f t="shared" si="900"/>
        <v>0</v>
      </c>
      <c r="EB143" s="84">
        <f t="shared" si="900"/>
        <v>0</v>
      </c>
      <c r="EC143" s="84">
        <f t="shared" si="900"/>
        <v>0</v>
      </c>
      <c r="ED143" s="84">
        <f t="shared" si="900"/>
        <v>0</v>
      </c>
      <c r="EE143" s="84">
        <f t="shared" si="900"/>
        <v>0</v>
      </c>
      <c r="EF143" s="84">
        <f t="shared" si="900"/>
        <v>0</v>
      </c>
      <c r="EG143" s="84">
        <f t="shared" si="900"/>
        <v>0</v>
      </c>
      <c r="EH143" s="84"/>
      <c r="EI143" s="84"/>
      <c r="EJ143" s="84">
        <f t="shared" si="900"/>
        <v>6046</v>
      </c>
      <c r="EK143" s="84">
        <f t="shared" si="900"/>
        <v>159852281.380128</v>
      </c>
    </row>
    <row r="144" spans="1:141" s="116" customFormat="1" ht="15.75" customHeight="1" x14ac:dyDescent="0.25">
      <c r="A144" s="49"/>
      <c r="B144" s="85">
        <v>113</v>
      </c>
      <c r="C144" s="50" t="s">
        <v>405</v>
      </c>
      <c r="D144" s="133" t="s">
        <v>406</v>
      </c>
      <c r="E144" s="52">
        <v>16026</v>
      </c>
      <c r="F144" s="53">
        <v>0.39</v>
      </c>
      <c r="G144" s="54"/>
      <c r="H144" s="55">
        <v>1</v>
      </c>
      <c r="I144" s="114"/>
      <c r="J144" s="104">
        <v>1.4</v>
      </c>
      <c r="K144" s="104">
        <v>1.68</v>
      </c>
      <c r="L144" s="104">
        <v>2.23</v>
      </c>
      <c r="M144" s="107">
        <v>2.57</v>
      </c>
      <c r="N144" s="57"/>
      <c r="O144" s="58">
        <f t="shared" ref="O144:O149" si="901">N144*$E144*$F144*$H144*$J144*O$10</f>
        <v>0</v>
      </c>
      <c r="P144" s="59">
        <v>401</v>
      </c>
      <c r="Q144" s="58">
        <f t="shared" ref="Q144:Q149" si="902">P144*$E144*$F144*$H144*$J144*Q$10</f>
        <v>3508828.5959999999</v>
      </c>
      <c r="R144" s="59"/>
      <c r="S144" s="58">
        <f t="shared" ref="S144:S149" si="903">R144*$E144*$F144*$H144*$J144*S$10</f>
        <v>0</v>
      </c>
      <c r="T144" s="57"/>
      <c r="U144" s="58">
        <f t="shared" ref="U144:U149" si="904">T144*$E144*$F144*$H144*$J144*U$10</f>
        <v>0</v>
      </c>
      <c r="V144" s="57"/>
      <c r="W144" s="58">
        <f t="shared" ref="W144:W149" si="905">V144*$E144*$F144*$H144*$J144*W$10</f>
        <v>0</v>
      </c>
      <c r="X144" s="57">
        <v>100</v>
      </c>
      <c r="Y144" s="58">
        <f t="shared" ref="Y144:Y149" si="906">X144*$E144*$F144*$H144*$J144*Y$10</f>
        <v>875019.6</v>
      </c>
      <c r="Z144" s="59"/>
      <c r="AA144" s="58">
        <f t="shared" ref="AA144:AA149" si="907">Z144*$E144*$F144*$H144*$J144*AA$10</f>
        <v>0</v>
      </c>
      <c r="AB144" s="59"/>
      <c r="AC144" s="58">
        <f t="shared" ref="AC144:AC149" si="908">AB144*$E144*$F144*$H144*$J144*AC$10</f>
        <v>0</v>
      </c>
      <c r="AD144" s="59"/>
      <c r="AE144" s="59">
        <f t="shared" ref="AE144:AE149" si="909">SUM(AD144*$E144*$F144*$H144*$K144*$AE$10)</f>
        <v>0</v>
      </c>
      <c r="AF144" s="59">
        <v>5</v>
      </c>
      <c r="AG144" s="62">
        <f t="shared" ref="AG144:AG149" si="910">SUM(AF144*$E144*$F144*$H144*$K144*$AG$10)</f>
        <v>52501.175999999999</v>
      </c>
      <c r="AH144" s="57">
        <v>63</v>
      </c>
      <c r="AI144" s="58">
        <f t="shared" ref="AI144:AI149" si="911">AH144*$E144*$F144*$H144*$J144*AI$10</f>
        <v>551262.348</v>
      </c>
      <c r="AJ144" s="57"/>
      <c r="AK144" s="58">
        <f t="shared" ref="AK144:AK149" si="912">AJ144*$E144*$F144*$H144*$J144*AK$10</f>
        <v>0</v>
      </c>
      <c r="AL144" s="57"/>
      <c r="AM144" s="58">
        <f t="shared" ref="AM144:AM149" si="913">AL144*$E144*$F144*$H144*$J144*AM$10</f>
        <v>0</v>
      </c>
      <c r="AN144" s="57"/>
      <c r="AO144" s="58">
        <f t="shared" ref="AO144:AO149" si="914">AN144*$E144*$F144*$H144*$J144*AO$10</f>
        <v>0</v>
      </c>
      <c r="AP144" s="57"/>
      <c r="AQ144" s="58">
        <f t="shared" ref="AQ144:AQ149" si="915">AP144*$E144*$F144*$H144*$J144*AQ$10</f>
        <v>0</v>
      </c>
      <c r="AR144" s="57">
        <v>5</v>
      </c>
      <c r="AS144" s="58">
        <f t="shared" ref="AS144:AS149" si="916">AR144*$E144*$F144*$H144*$J144*AS$10</f>
        <v>43750.979999999996</v>
      </c>
      <c r="AT144" s="57">
        <v>5</v>
      </c>
      <c r="AU144" s="58">
        <f t="shared" ref="AU144:AU149" si="917">AT144*$E144*$F144*$H144*$J144*AU$10</f>
        <v>43750.979999999996</v>
      </c>
      <c r="AV144" s="57">
        <v>48</v>
      </c>
      <c r="AW144" s="58">
        <f t="shared" ref="AW144:AW149" si="918">AV144*$E144*$F144*$H144*$J144*AW$10</f>
        <v>420009.408</v>
      </c>
      <c r="AX144" s="57"/>
      <c r="AY144" s="58">
        <f t="shared" ref="AY144:AY149" si="919">AX144*$E144*$F144*$H144*$J144*AY$10</f>
        <v>0</v>
      </c>
      <c r="AZ144" s="57"/>
      <c r="BA144" s="58">
        <f t="shared" ref="BA144:BA149" si="920">AZ144*$E144*$F144*$H144*$J144*BA$10</f>
        <v>0</v>
      </c>
      <c r="BB144" s="57"/>
      <c r="BC144" s="58">
        <f t="shared" ref="BC144:BC149" si="921">BB144*$E144*$F144*$H144*$J144*BC$10</f>
        <v>0</v>
      </c>
      <c r="BD144" s="57">
        <v>5</v>
      </c>
      <c r="BE144" s="58">
        <f t="shared" ref="BE144:BE149" si="922">BD144*$E144*$F144*$H144*$J144*BE$10</f>
        <v>43750.979999999996</v>
      </c>
      <c r="BF144" s="57"/>
      <c r="BG144" s="58">
        <f t="shared" ref="BG144:BG149" si="923">BF144*$E144*$F144*$H144*$J144*BG$10</f>
        <v>0</v>
      </c>
      <c r="BH144" s="57">
        <v>3</v>
      </c>
      <c r="BI144" s="58">
        <f t="shared" ref="BI144:BI149" si="924">BH144*$E144*$F144*$H144*$J144*BI$10</f>
        <v>26250.588</v>
      </c>
      <c r="BJ144" s="57">
        <v>160</v>
      </c>
      <c r="BK144" s="58">
        <f t="shared" ref="BK144:BK149" si="925">BJ144*$E144*$F144*$H144*$J144*BK$10</f>
        <v>1400031.3599999999</v>
      </c>
      <c r="BL144" s="57">
        <v>24</v>
      </c>
      <c r="BM144" s="58">
        <f t="shared" ref="BM144:BM149" si="926">BL144*$E144*$F144*$H144*$J144*BM$10</f>
        <v>210004.704</v>
      </c>
      <c r="BN144" s="57">
        <v>7</v>
      </c>
      <c r="BO144" s="58">
        <f t="shared" ref="BO144:BO149" si="927">BN144*$E144*$F144*$H144*$J144*BO$10</f>
        <v>61251.372000000003</v>
      </c>
      <c r="BP144" s="61"/>
      <c r="BQ144" s="58">
        <f t="shared" ref="BQ144:BQ149" si="928">BP144*$E144*$F144*$H144*$J144*BQ$10</f>
        <v>0</v>
      </c>
      <c r="BR144" s="57">
        <v>6</v>
      </c>
      <c r="BS144" s="58"/>
      <c r="BT144" s="59">
        <v>3</v>
      </c>
      <c r="BU144" s="58"/>
      <c r="BV144" s="57"/>
      <c r="BW144" s="58">
        <f t="shared" ref="BW144:BW149" si="929">BV144*$E144*$F144*$H144*$J144*BW$10</f>
        <v>0</v>
      </c>
      <c r="BX144" s="57"/>
      <c r="BY144" s="58">
        <f t="shared" ref="BY144:BY149" si="930">BX144*$E144*$F144*$H144*$J144*BY$10</f>
        <v>0</v>
      </c>
      <c r="BZ144" s="57"/>
      <c r="CA144" s="58"/>
      <c r="CB144" s="57">
        <v>63</v>
      </c>
      <c r="CC144" s="58"/>
      <c r="CD144" s="59"/>
      <c r="CE144" s="62">
        <f t="shared" ref="CE144:CE149" si="931">SUM(CD144*$E144*$F144*$H144*$K144*$CE$10)</f>
        <v>0</v>
      </c>
      <c r="CF144" s="57"/>
      <c r="CG144" s="62">
        <f t="shared" ref="CG144:CG149" si="932">SUM(CF144*$E144*$F144*$H144*$K144*$CE$10)</f>
        <v>0</v>
      </c>
      <c r="CH144" s="59"/>
      <c r="CI144" s="62">
        <f t="shared" ref="CI144:CI149" si="933">SUM(CH144*$E144*$F144*$H144*$K144*$CE$10)</f>
        <v>0</v>
      </c>
      <c r="CJ144" s="59">
        <v>54</v>
      </c>
      <c r="CK144" s="62">
        <f t="shared" ref="CK144:CK149" si="934">SUM(CJ144*$E144*$F144*$H144*$K144*$CE$10)</f>
        <v>567012.70079999999</v>
      </c>
      <c r="CL144" s="59"/>
      <c r="CM144" s="62">
        <f t="shared" ref="CM144:CM149" si="935">SUM(CL144*$E144*$F144*$H144*$K144*$CE$10)</f>
        <v>0</v>
      </c>
      <c r="CN144" s="57"/>
      <c r="CO144" s="62">
        <f t="shared" ref="CO144:CO149" si="936">SUM(CN144*$E144*$F144*$H144*$K144*$CE$10)</f>
        <v>0</v>
      </c>
      <c r="CP144" s="57"/>
      <c r="CQ144" s="62">
        <f t="shared" ref="CQ144:CQ149" si="937">SUM(CP144*$E144*$F144*$H144*$K144*$CE$10)</f>
        <v>0</v>
      </c>
      <c r="CR144" s="59">
        <v>24</v>
      </c>
      <c r="CS144" s="62"/>
      <c r="CT144" s="57"/>
      <c r="CU144" s="62"/>
      <c r="CV144" s="57">
        <v>9</v>
      </c>
      <c r="CW144" s="62">
        <f t="shared" ref="CW144:CW149" si="938">SUM(CV144*$E144*$F144*$H144*$K144*$CE$10)</f>
        <v>94502.116800000003</v>
      </c>
      <c r="CX144" s="57">
        <v>15</v>
      </c>
      <c r="CY144" s="62"/>
      <c r="CZ144" s="57"/>
      <c r="DA144" s="62"/>
      <c r="DB144" s="57"/>
      <c r="DC144" s="62"/>
      <c r="DD144" s="57"/>
      <c r="DE144" s="62">
        <f t="shared" ref="DE144:DE149" si="939">SUM(DD144*$E144*$F144*$H144*$K144*$CE$10)</f>
        <v>0</v>
      </c>
      <c r="DF144" s="57">
        <v>1</v>
      </c>
      <c r="DG144" s="62">
        <f t="shared" ref="DG144:DG149" si="940">SUM(DF144*$E144*$F144*$H144*$K144*$CE$10)</f>
        <v>10500.235200000001</v>
      </c>
      <c r="DH144" s="57"/>
      <c r="DI144" s="62"/>
      <c r="DJ144" s="57"/>
      <c r="DK144" s="62"/>
      <c r="DL144" s="57"/>
      <c r="DM144" s="62"/>
      <c r="DN144" s="76"/>
      <c r="DO144" s="58">
        <f t="shared" ref="DO144:DO149" si="941">DN144*$E144*$F144*$H144*$J144*DO$10</f>
        <v>0</v>
      </c>
      <c r="DP144" s="57"/>
      <c r="DQ144" s="58">
        <f t="shared" ref="DQ144:DQ149" si="942">DP144*$E144*$F144*$H144*$J144*DQ$10</f>
        <v>0</v>
      </c>
      <c r="DR144" s="57"/>
      <c r="DS144" s="59"/>
      <c r="DT144" s="57"/>
      <c r="DU144" s="59"/>
      <c r="DV144" s="57"/>
      <c r="DW144" s="58">
        <f t="shared" ref="DW144:DW149" si="943">DV144*$E144*$F144*$H144*$J144*DW$10</f>
        <v>0</v>
      </c>
      <c r="DX144" s="57"/>
      <c r="DY144" s="58">
        <f t="shared" ref="DY144:DY149" si="944">DX144*$E144*$F144*$H144*$J144*DY$10</f>
        <v>0</v>
      </c>
      <c r="DZ144" s="57"/>
      <c r="EA144" s="59"/>
      <c r="EB144" s="63"/>
      <c r="EC144" s="63"/>
      <c r="ED144" s="76"/>
      <c r="EE144" s="76"/>
      <c r="EF144" s="76"/>
      <c r="EG144" s="76"/>
      <c r="EH144" s="76"/>
      <c r="EI144" s="76"/>
      <c r="EJ144" s="64">
        <f t="shared" ref="EJ144:EK150" si="945">SUM(N144,P144,R144,T144,V144,X144,Z144,AB144,AD144,AF144,AH144,AJ144,AL144,AN144,AP144,AR144,AT144,AV144,AX144,AZ144,BB144,BD144,BF144,BH144,BJ144,BL144,BN144,BP144,BR144,BT144,BV144,BX144,BZ144,CB144,CD144,CF144,CH144,CJ144,CL144,CN144,CP144,CR144,CT144,CV144,CX144,CZ144,DB144,DD144,DF144,DH144,DJ144,DL144,DN144,DP144,DR144,DT144,DV144,DX144,DZ144,EB144,ED144,EF144)</f>
        <v>1001</v>
      </c>
      <c r="EK144" s="64">
        <f t="shared" si="945"/>
        <v>7908427.1448000008</v>
      </c>
    </row>
    <row r="145" spans="1:141" s="2" customFormat="1" ht="18.75" customHeight="1" x14ac:dyDescent="0.25">
      <c r="A145" s="49"/>
      <c r="B145" s="85">
        <v>114</v>
      </c>
      <c r="C145" s="50" t="s">
        <v>407</v>
      </c>
      <c r="D145" s="133" t="s">
        <v>408</v>
      </c>
      <c r="E145" s="52">
        <v>16026</v>
      </c>
      <c r="F145" s="145">
        <v>0.67</v>
      </c>
      <c r="G145" s="54"/>
      <c r="H145" s="55">
        <v>1</v>
      </c>
      <c r="I145" s="146"/>
      <c r="J145" s="104">
        <v>1.4</v>
      </c>
      <c r="K145" s="104">
        <v>1.68</v>
      </c>
      <c r="L145" s="104">
        <v>2.23</v>
      </c>
      <c r="M145" s="107">
        <v>2.57</v>
      </c>
      <c r="N145" s="76"/>
      <c r="O145" s="58">
        <f t="shared" si="901"/>
        <v>0</v>
      </c>
      <c r="P145" s="147"/>
      <c r="Q145" s="58">
        <f t="shared" si="902"/>
        <v>0</v>
      </c>
      <c r="R145" s="147"/>
      <c r="S145" s="58">
        <f t="shared" si="903"/>
        <v>0</v>
      </c>
      <c r="T145" s="76"/>
      <c r="U145" s="58">
        <f t="shared" si="904"/>
        <v>0</v>
      </c>
      <c r="V145" s="76"/>
      <c r="W145" s="58">
        <f t="shared" si="905"/>
        <v>0</v>
      </c>
      <c r="X145" s="57">
        <v>1300</v>
      </c>
      <c r="Y145" s="58">
        <f t="shared" si="906"/>
        <v>19542104.399999999</v>
      </c>
      <c r="Z145" s="147"/>
      <c r="AA145" s="58">
        <f t="shared" si="907"/>
        <v>0</v>
      </c>
      <c r="AB145" s="147"/>
      <c r="AC145" s="58">
        <f t="shared" si="908"/>
        <v>0</v>
      </c>
      <c r="AD145" s="147"/>
      <c r="AE145" s="59">
        <f t="shared" si="909"/>
        <v>0</v>
      </c>
      <c r="AF145" s="59"/>
      <c r="AG145" s="62">
        <f t="shared" si="910"/>
        <v>0</v>
      </c>
      <c r="AH145" s="57">
        <v>210</v>
      </c>
      <c r="AI145" s="58">
        <f t="shared" si="911"/>
        <v>3156801.48</v>
      </c>
      <c r="AJ145" s="76"/>
      <c r="AK145" s="58">
        <f t="shared" si="912"/>
        <v>0</v>
      </c>
      <c r="AL145" s="57"/>
      <c r="AM145" s="58">
        <f t="shared" si="913"/>
        <v>0</v>
      </c>
      <c r="AN145" s="76"/>
      <c r="AO145" s="58">
        <f t="shared" si="914"/>
        <v>0</v>
      </c>
      <c r="AP145" s="76"/>
      <c r="AQ145" s="58">
        <f t="shared" si="915"/>
        <v>0</v>
      </c>
      <c r="AR145" s="76"/>
      <c r="AS145" s="58">
        <f t="shared" si="916"/>
        <v>0</v>
      </c>
      <c r="AT145" s="76"/>
      <c r="AU145" s="58">
        <f t="shared" si="917"/>
        <v>0</v>
      </c>
      <c r="AV145" s="76"/>
      <c r="AW145" s="58">
        <f t="shared" si="918"/>
        <v>0</v>
      </c>
      <c r="AX145" s="76"/>
      <c r="AY145" s="58">
        <f t="shared" si="919"/>
        <v>0</v>
      </c>
      <c r="AZ145" s="76"/>
      <c r="BA145" s="58">
        <f t="shared" si="920"/>
        <v>0</v>
      </c>
      <c r="BB145" s="76"/>
      <c r="BC145" s="58">
        <f t="shared" si="921"/>
        <v>0</v>
      </c>
      <c r="BD145" s="76"/>
      <c r="BE145" s="58">
        <f t="shared" si="922"/>
        <v>0</v>
      </c>
      <c r="BF145" s="76"/>
      <c r="BG145" s="58">
        <f t="shared" si="923"/>
        <v>0</v>
      </c>
      <c r="BH145" s="76"/>
      <c r="BI145" s="58">
        <f t="shared" si="924"/>
        <v>0</v>
      </c>
      <c r="BJ145" s="76"/>
      <c r="BK145" s="58">
        <f t="shared" si="925"/>
        <v>0</v>
      </c>
      <c r="BL145" s="76"/>
      <c r="BM145" s="58">
        <f t="shared" si="926"/>
        <v>0</v>
      </c>
      <c r="BN145" s="76"/>
      <c r="BO145" s="58">
        <f t="shared" si="927"/>
        <v>0</v>
      </c>
      <c r="BP145" s="148"/>
      <c r="BQ145" s="58">
        <f t="shared" si="928"/>
        <v>0</v>
      </c>
      <c r="BR145" s="76"/>
      <c r="BS145" s="58"/>
      <c r="BT145" s="147"/>
      <c r="BU145" s="58"/>
      <c r="BV145" s="57"/>
      <c r="BW145" s="58">
        <f t="shared" si="929"/>
        <v>0</v>
      </c>
      <c r="BX145" s="76"/>
      <c r="BY145" s="58">
        <f t="shared" si="930"/>
        <v>0</v>
      </c>
      <c r="BZ145" s="76"/>
      <c r="CA145" s="58"/>
      <c r="CB145" s="57">
        <v>92</v>
      </c>
      <c r="CC145" s="58"/>
      <c r="CD145" s="147"/>
      <c r="CE145" s="62">
        <f t="shared" si="931"/>
        <v>0</v>
      </c>
      <c r="CF145" s="76"/>
      <c r="CG145" s="62">
        <f t="shared" si="932"/>
        <v>0</v>
      </c>
      <c r="CH145" s="147"/>
      <c r="CI145" s="62">
        <f t="shared" si="933"/>
        <v>0</v>
      </c>
      <c r="CJ145" s="147"/>
      <c r="CK145" s="62">
        <f t="shared" si="934"/>
        <v>0</v>
      </c>
      <c r="CL145" s="147"/>
      <c r="CM145" s="62">
        <f t="shared" si="935"/>
        <v>0</v>
      </c>
      <c r="CN145" s="76"/>
      <c r="CO145" s="62">
        <f t="shared" si="936"/>
        <v>0</v>
      </c>
      <c r="CP145" s="76"/>
      <c r="CQ145" s="62">
        <f t="shared" si="937"/>
        <v>0</v>
      </c>
      <c r="CR145" s="147"/>
      <c r="CS145" s="62"/>
      <c r="CT145" s="76"/>
      <c r="CU145" s="62"/>
      <c r="CV145" s="76"/>
      <c r="CW145" s="62">
        <f t="shared" si="938"/>
        <v>0</v>
      </c>
      <c r="CX145" s="76"/>
      <c r="CY145" s="62"/>
      <c r="CZ145" s="57"/>
      <c r="DA145" s="62"/>
      <c r="DB145" s="76"/>
      <c r="DC145" s="62"/>
      <c r="DD145" s="76"/>
      <c r="DE145" s="62">
        <f t="shared" si="939"/>
        <v>0</v>
      </c>
      <c r="DF145" s="76"/>
      <c r="DG145" s="62">
        <f t="shared" si="940"/>
        <v>0</v>
      </c>
      <c r="DH145" s="76"/>
      <c r="DI145" s="62"/>
      <c r="DJ145" s="76"/>
      <c r="DK145" s="62"/>
      <c r="DL145" s="76"/>
      <c r="DM145" s="62"/>
      <c r="DN145" s="57"/>
      <c r="DO145" s="58">
        <f t="shared" si="941"/>
        <v>0</v>
      </c>
      <c r="DP145" s="57"/>
      <c r="DQ145" s="58">
        <f t="shared" si="942"/>
        <v>0</v>
      </c>
      <c r="DR145" s="76"/>
      <c r="DS145" s="59"/>
      <c r="DT145" s="57"/>
      <c r="DU145" s="59"/>
      <c r="DV145" s="57">
        <v>380</v>
      </c>
      <c r="DW145" s="58">
        <f t="shared" si="943"/>
        <v>5712307.4399999995</v>
      </c>
      <c r="DX145" s="57"/>
      <c r="DY145" s="58">
        <f t="shared" si="944"/>
        <v>0</v>
      </c>
      <c r="DZ145" s="57"/>
      <c r="EA145" s="59"/>
      <c r="EB145" s="63"/>
      <c r="EC145" s="63"/>
      <c r="ED145" s="76"/>
      <c r="EE145" s="76"/>
      <c r="EF145" s="76"/>
      <c r="EG145" s="76"/>
      <c r="EH145" s="76"/>
      <c r="EI145" s="76"/>
      <c r="EJ145" s="64">
        <f t="shared" si="945"/>
        <v>1982</v>
      </c>
      <c r="EK145" s="64">
        <f t="shared" si="945"/>
        <v>28411213.32</v>
      </c>
    </row>
    <row r="146" spans="1:141" s="116" customFormat="1" ht="15.75" customHeight="1" x14ac:dyDescent="0.25">
      <c r="A146" s="49"/>
      <c r="B146" s="85">
        <v>115</v>
      </c>
      <c r="C146" s="50" t="s">
        <v>409</v>
      </c>
      <c r="D146" s="133" t="s">
        <v>410</v>
      </c>
      <c r="E146" s="52">
        <v>16026</v>
      </c>
      <c r="F146" s="145">
        <v>1.0900000000000001</v>
      </c>
      <c r="G146" s="54"/>
      <c r="H146" s="55">
        <v>1</v>
      </c>
      <c r="I146" s="114"/>
      <c r="J146" s="104">
        <v>1.4</v>
      </c>
      <c r="K146" s="104">
        <v>1.68</v>
      </c>
      <c r="L146" s="104">
        <v>2.23</v>
      </c>
      <c r="M146" s="107">
        <v>2.57</v>
      </c>
      <c r="N146" s="76"/>
      <c r="O146" s="58">
        <f t="shared" si="901"/>
        <v>0</v>
      </c>
      <c r="P146" s="147"/>
      <c r="Q146" s="58">
        <f t="shared" si="902"/>
        <v>0</v>
      </c>
      <c r="R146" s="147"/>
      <c r="S146" s="58">
        <f t="shared" si="903"/>
        <v>0</v>
      </c>
      <c r="T146" s="76"/>
      <c r="U146" s="58">
        <f t="shared" si="904"/>
        <v>0</v>
      </c>
      <c r="V146" s="76"/>
      <c r="W146" s="58">
        <f t="shared" si="905"/>
        <v>0</v>
      </c>
      <c r="X146" s="57">
        <v>700</v>
      </c>
      <c r="Y146" s="58">
        <f t="shared" si="906"/>
        <v>17118973.199999999</v>
      </c>
      <c r="Z146" s="147"/>
      <c r="AA146" s="58">
        <f t="shared" si="907"/>
        <v>0</v>
      </c>
      <c r="AB146" s="147"/>
      <c r="AC146" s="58">
        <f t="shared" si="908"/>
        <v>0</v>
      </c>
      <c r="AD146" s="147"/>
      <c r="AE146" s="59">
        <f t="shared" si="909"/>
        <v>0</v>
      </c>
      <c r="AF146" s="59"/>
      <c r="AG146" s="62">
        <f t="shared" si="910"/>
        <v>0</v>
      </c>
      <c r="AH146" s="57">
        <v>10</v>
      </c>
      <c r="AI146" s="58">
        <f t="shared" si="911"/>
        <v>244556.76</v>
      </c>
      <c r="AJ146" s="76"/>
      <c r="AK146" s="58">
        <f t="shared" si="912"/>
        <v>0</v>
      </c>
      <c r="AL146" s="57"/>
      <c r="AM146" s="58">
        <f t="shared" si="913"/>
        <v>0</v>
      </c>
      <c r="AN146" s="76"/>
      <c r="AO146" s="58">
        <f t="shared" si="914"/>
        <v>0</v>
      </c>
      <c r="AP146" s="76"/>
      <c r="AQ146" s="58">
        <f t="shared" si="915"/>
        <v>0</v>
      </c>
      <c r="AR146" s="76"/>
      <c r="AS146" s="58">
        <f t="shared" si="916"/>
        <v>0</v>
      </c>
      <c r="AT146" s="76"/>
      <c r="AU146" s="58">
        <f t="shared" si="917"/>
        <v>0</v>
      </c>
      <c r="AV146" s="76"/>
      <c r="AW146" s="58">
        <f t="shared" si="918"/>
        <v>0</v>
      </c>
      <c r="AX146" s="76"/>
      <c r="AY146" s="58">
        <f t="shared" si="919"/>
        <v>0</v>
      </c>
      <c r="AZ146" s="76"/>
      <c r="BA146" s="58">
        <f t="shared" si="920"/>
        <v>0</v>
      </c>
      <c r="BB146" s="76"/>
      <c r="BC146" s="58">
        <f t="shared" si="921"/>
        <v>0</v>
      </c>
      <c r="BD146" s="76"/>
      <c r="BE146" s="58">
        <f t="shared" si="922"/>
        <v>0</v>
      </c>
      <c r="BF146" s="76"/>
      <c r="BG146" s="58">
        <f t="shared" si="923"/>
        <v>0</v>
      </c>
      <c r="BH146" s="76"/>
      <c r="BI146" s="58">
        <f t="shared" si="924"/>
        <v>0</v>
      </c>
      <c r="BJ146" s="76"/>
      <c r="BK146" s="58">
        <f t="shared" si="925"/>
        <v>0</v>
      </c>
      <c r="BL146" s="76"/>
      <c r="BM146" s="58">
        <f t="shared" si="926"/>
        <v>0</v>
      </c>
      <c r="BN146" s="76"/>
      <c r="BO146" s="58">
        <f t="shared" si="927"/>
        <v>0</v>
      </c>
      <c r="BP146" s="148"/>
      <c r="BQ146" s="58">
        <f t="shared" si="928"/>
        <v>0</v>
      </c>
      <c r="BR146" s="76"/>
      <c r="BS146" s="58"/>
      <c r="BT146" s="147"/>
      <c r="BU146" s="58"/>
      <c r="BV146" s="57"/>
      <c r="BW146" s="58">
        <f t="shared" si="929"/>
        <v>0</v>
      </c>
      <c r="BX146" s="76"/>
      <c r="BY146" s="58">
        <f t="shared" si="930"/>
        <v>0</v>
      </c>
      <c r="BZ146" s="76"/>
      <c r="CA146" s="58"/>
      <c r="CB146" s="57">
        <v>12</v>
      </c>
      <c r="CC146" s="58"/>
      <c r="CD146" s="147"/>
      <c r="CE146" s="62">
        <f t="shared" si="931"/>
        <v>0</v>
      </c>
      <c r="CF146" s="76"/>
      <c r="CG146" s="62">
        <f t="shared" si="932"/>
        <v>0</v>
      </c>
      <c r="CH146" s="147"/>
      <c r="CI146" s="62">
        <f t="shared" si="933"/>
        <v>0</v>
      </c>
      <c r="CJ146" s="147"/>
      <c r="CK146" s="62">
        <f t="shared" si="934"/>
        <v>0</v>
      </c>
      <c r="CL146" s="147"/>
      <c r="CM146" s="62">
        <f t="shared" si="935"/>
        <v>0</v>
      </c>
      <c r="CN146" s="76"/>
      <c r="CO146" s="62">
        <f t="shared" si="936"/>
        <v>0</v>
      </c>
      <c r="CP146" s="76"/>
      <c r="CQ146" s="62">
        <f t="shared" si="937"/>
        <v>0</v>
      </c>
      <c r="CR146" s="147"/>
      <c r="CS146" s="62"/>
      <c r="CT146" s="76"/>
      <c r="CU146" s="62"/>
      <c r="CV146" s="76"/>
      <c r="CW146" s="62">
        <f t="shared" si="938"/>
        <v>0</v>
      </c>
      <c r="CX146" s="76"/>
      <c r="CY146" s="62"/>
      <c r="CZ146" s="57"/>
      <c r="DA146" s="62"/>
      <c r="DB146" s="76"/>
      <c r="DC146" s="62"/>
      <c r="DD146" s="76"/>
      <c r="DE146" s="62">
        <f t="shared" si="939"/>
        <v>0</v>
      </c>
      <c r="DF146" s="76"/>
      <c r="DG146" s="62">
        <f t="shared" si="940"/>
        <v>0</v>
      </c>
      <c r="DH146" s="76"/>
      <c r="DI146" s="62"/>
      <c r="DJ146" s="76"/>
      <c r="DK146" s="62"/>
      <c r="DL146" s="76"/>
      <c r="DM146" s="62"/>
      <c r="DN146" s="76"/>
      <c r="DO146" s="58">
        <f t="shared" si="941"/>
        <v>0</v>
      </c>
      <c r="DP146" s="57"/>
      <c r="DQ146" s="58">
        <f t="shared" si="942"/>
        <v>0</v>
      </c>
      <c r="DR146" s="76"/>
      <c r="DS146" s="59"/>
      <c r="DT146" s="57"/>
      <c r="DU146" s="59"/>
      <c r="DV146" s="57">
        <v>10</v>
      </c>
      <c r="DW146" s="58">
        <f t="shared" si="943"/>
        <v>244556.76</v>
      </c>
      <c r="DX146" s="57"/>
      <c r="DY146" s="58">
        <f t="shared" si="944"/>
        <v>0</v>
      </c>
      <c r="DZ146" s="57"/>
      <c r="EA146" s="59"/>
      <c r="EB146" s="63"/>
      <c r="EC146" s="63"/>
      <c r="ED146" s="76"/>
      <c r="EE146" s="76"/>
      <c r="EF146" s="76"/>
      <c r="EG146" s="76"/>
      <c r="EH146" s="76"/>
      <c r="EI146" s="76"/>
      <c r="EJ146" s="64">
        <f t="shared" si="945"/>
        <v>732</v>
      </c>
      <c r="EK146" s="64">
        <f t="shared" si="945"/>
        <v>17608086.720000003</v>
      </c>
    </row>
    <row r="147" spans="1:141" s="24" customFormat="1" ht="18.75" customHeight="1" x14ac:dyDescent="0.25">
      <c r="A147" s="49"/>
      <c r="B147" s="85">
        <v>116</v>
      </c>
      <c r="C147" s="50" t="s">
        <v>411</v>
      </c>
      <c r="D147" s="133" t="s">
        <v>412</v>
      </c>
      <c r="E147" s="52">
        <v>16026</v>
      </c>
      <c r="F147" s="145">
        <v>1.62</v>
      </c>
      <c r="G147" s="54"/>
      <c r="H147" s="55">
        <v>1</v>
      </c>
      <c r="I147" s="146"/>
      <c r="J147" s="104">
        <v>1.4</v>
      </c>
      <c r="K147" s="104">
        <v>1.68</v>
      </c>
      <c r="L147" s="104">
        <v>2.23</v>
      </c>
      <c r="M147" s="107">
        <v>2.57</v>
      </c>
      <c r="N147" s="76"/>
      <c r="O147" s="58">
        <f t="shared" si="901"/>
        <v>0</v>
      </c>
      <c r="P147" s="147"/>
      <c r="Q147" s="58">
        <f t="shared" si="902"/>
        <v>0</v>
      </c>
      <c r="R147" s="147"/>
      <c r="S147" s="58">
        <f t="shared" si="903"/>
        <v>0</v>
      </c>
      <c r="T147" s="76"/>
      <c r="U147" s="58">
        <f t="shared" si="904"/>
        <v>0</v>
      </c>
      <c r="V147" s="76"/>
      <c r="W147" s="58">
        <f t="shared" si="905"/>
        <v>0</v>
      </c>
      <c r="X147" s="57">
        <v>950</v>
      </c>
      <c r="Y147" s="58">
        <f t="shared" si="906"/>
        <v>34529619.600000001</v>
      </c>
      <c r="Z147" s="147"/>
      <c r="AA147" s="58">
        <f t="shared" si="907"/>
        <v>0</v>
      </c>
      <c r="AB147" s="147"/>
      <c r="AC147" s="58">
        <f t="shared" si="908"/>
        <v>0</v>
      </c>
      <c r="AD147" s="147"/>
      <c r="AE147" s="59">
        <f t="shared" si="909"/>
        <v>0</v>
      </c>
      <c r="AF147" s="59"/>
      <c r="AG147" s="62">
        <f t="shared" si="910"/>
        <v>0</v>
      </c>
      <c r="AH147" s="76"/>
      <c r="AI147" s="58">
        <f t="shared" si="911"/>
        <v>0</v>
      </c>
      <c r="AJ147" s="76"/>
      <c r="AK147" s="58">
        <f t="shared" si="912"/>
        <v>0</v>
      </c>
      <c r="AL147" s="57"/>
      <c r="AM147" s="58">
        <f t="shared" si="913"/>
        <v>0</v>
      </c>
      <c r="AN147" s="76"/>
      <c r="AO147" s="58">
        <f t="shared" si="914"/>
        <v>0</v>
      </c>
      <c r="AP147" s="76"/>
      <c r="AQ147" s="58">
        <f t="shared" si="915"/>
        <v>0</v>
      </c>
      <c r="AR147" s="76"/>
      <c r="AS147" s="58">
        <f t="shared" si="916"/>
        <v>0</v>
      </c>
      <c r="AT147" s="76"/>
      <c r="AU147" s="58">
        <f t="shared" si="917"/>
        <v>0</v>
      </c>
      <c r="AV147" s="76"/>
      <c r="AW147" s="58">
        <f t="shared" si="918"/>
        <v>0</v>
      </c>
      <c r="AX147" s="76"/>
      <c r="AY147" s="58">
        <f t="shared" si="919"/>
        <v>0</v>
      </c>
      <c r="AZ147" s="76"/>
      <c r="BA147" s="58">
        <f t="shared" si="920"/>
        <v>0</v>
      </c>
      <c r="BB147" s="76"/>
      <c r="BC147" s="58">
        <f t="shared" si="921"/>
        <v>0</v>
      </c>
      <c r="BD147" s="76"/>
      <c r="BE147" s="58">
        <f t="shared" si="922"/>
        <v>0</v>
      </c>
      <c r="BF147" s="76"/>
      <c r="BG147" s="58">
        <f t="shared" si="923"/>
        <v>0</v>
      </c>
      <c r="BH147" s="76"/>
      <c r="BI147" s="58">
        <f t="shared" si="924"/>
        <v>0</v>
      </c>
      <c r="BJ147" s="76"/>
      <c r="BK147" s="58">
        <f t="shared" si="925"/>
        <v>0</v>
      </c>
      <c r="BL147" s="76"/>
      <c r="BM147" s="58">
        <f t="shared" si="926"/>
        <v>0</v>
      </c>
      <c r="BN147" s="76"/>
      <c r="BO147" s="58">
        <f t="shared" si="927"/>
        <v>0</v>
      </c>
      <c r="BP147" s="148"/>
      <c r="BQ147" s="58">
        <f t="shared" si="928"/>
        <v>0</v>
      </c>
      <c r="BR147" s="76"/>
      <c r="BS147" s="58"/>
      <c r="BT147" s="147"/>
      <c r="BU147" s="58"/>
      <c r="BV147" s="57"/>
      <c r="BW147" s="58">
        <f t="shared" si="929"/>
        <v>0</v>
      </c>
      <c r="BX147" s="76"/>
      <c r="BY147" s="58">
        <f t="shared" si="930"/>
        <v>0</v>
      </c>
      <c r="BZ147" s="76"/>
      <c r="CA147" s="58"/>
      <c r="CB147" s="57">
        <v>100</v>
      </c>
      <c r="CC147" s="58"/>
      <c r="CD147" s="147"/>
      <c r="CE147" s="62">
        <f t="shared" si="931"/>
        <v>0</v>
      </c>
      <c r="CF147" s="76"/>
      <c r="CG147" s="62">
        <f t="shared" si="932"/>
        <v>0</v>
      </c>
      <c r="CH147" s="147"/>
      <c r="CI147" s="62">
        <f t="shared" si="933"/>
        <v>0</v>
      </c>
      <c r="CJ147" s="147"/>
      <c r="CK147" s="62">
        <f t="shared" si="934"/>
        <v>0</v>
      </c>
      <c r="CL147" s="147"/>
      <c r="CM147" s="62">
        <f t="shared" si="935"/>
        <v>0</v>
      </c>
      <c r="CN147" s="76"/>
      <c r="CO147" s="62">
        <f t="shared" si="936"/>
        <v>0</v>
      </c>
      <c r="CP147" s="76"/>
      <c r="CQ147" s="62">
        <f t="shared" si="937"/>
        <v>0</v>
      </c>
      <c r="CR147" s="147"/>
      <c r="CS147" s="62"/>
      <c r="CT147" s="76"/>
      <c r="CU147" s="62"/>
      <c r="CV147" s="76"/>
      <c r="CW147" s="62">
        <f t="shared" si="938"/>
        <v>0</v>
      </c>
      <c r="CX147" s="76"/>
      <c r="CY147" s="62"/>
      <c r="CZ147" s="57"/>
      <c r="DA147" s="62"/>
      <c r="DB147" s="76"/>
      <c r="DC147" s="62"/>
      <c r="DD147" s="76"/>
      <c r="DE147" s="62">
        <f t="shared" si="939"/>
        <v>0</v>
      </c>
      <c r="DF147" s="76"/>
      <c r="DG147" s="62">
        <f t="shared" si="940"/>
        <v>0</v>
      </c>
      <c r="DH147" s="76"/>
      <c r="DI147" s="62"/>
      <c r="DJ147" s="76"/>
      <c r="DK147" s="62"/>
      <c r="DL147" s="76"/>
      <c r="DM147" s="62"/>
      <c r="DN147" s="57"/>
      <c r="DO147" s="58">
        <f t="shared" si="941"/>
        <v>0</v>
      </c>
      <c r="DP147" s="57"/>
      <c r="DQ147" s="58">
        <f t="shared" si="942"/>
        <v>0</v>
      </c>
      <c r="DR147" s="76"/>
      <c r="DS147" s="59"/>
      <c r="DT147" s="57"/>
      <c r="DU147" s="59"/>
      <c r="DV147" s="57">
        <v>15</v>
      </c>
      <c r="DW147" s="58">
        <f t="shared" si="943"/>
        <v>545204.52</v>
      </c>
      <c r="DX147" s="57"/>
      <c r="DY147" s="58">
        <f t="shared" si="944"/>
        <v>0</v>
      </c>
      <c r="DZ147" s="57"/>
      <c r="EA147" s="59"/>
      <c r="EB147" s="63"/>
      <c r="EC147" s="63"/>
      <c r="ED147" s="76"/>
      <c r="EE147" s="76"/>
      <c r="EF147" s="76"/>
      <c r="EG147" s="76"/>
      <c r="EH147" s="76"/>
      <c r="EI147" s="76"/>
      <c r="EJ147" s="64">
        <f t="shared" si="945"/>
        <v>1065</v>
      </c>
      <c r="EK147" s="64">
        <f t="shared" si="945"/>
        <v>35074824.120000005</v>
      </c>
    </row>
    <row r="148" spans="1:141" s="2" customFormat="1" ht="15.75" customHeight="1" x14ac:dyDescent="0.25">
      <c r="A148" s="49"/>
      <c r="B148" s="85">
        <v>117</v>
      </c>
      <c r="C148" s="50" t="s">
        <v>413</v>
      </c>
      <c r="D148" s="133" t="s">
        <v>414</v>
      </c>
      <c r="E148" s="52">
        <v>16026</v>
      </c>
      <c r="F148" s="145">
        <v>2.0099999999999998</v>
      </c>
      <c r="G148" s="54"/>
      <c r="H148" s="55">
        <v>1</v>
      </c>
      <c r="I148" s="114"/>
      <c r="J148" s="104">
        <v>1.4</v>
      </c>
      <c r="K148" s="104">
        <v>1.68</v>
      </c>
      <c r="L148" s="104">
        <v>2.23</v>
      </c>
      <c r="M148" s="107">
        <v>2.57</v>
      </c>
      <c r="N148" s="76"/>
      <c r="O148" s="58">
        <f t="shared" si="901"/>
        <v>0</v>
      </c>
      <c r="P148" s="147"/>
      <c r="Q148" s="58">
        <f t="shared" si="902"/>
        <v>0</v>
      </c>
      <c r="R148" s="147"/>
      <c r="S148" s="58">
        <f t="shared" si="903"/>
        <v>0</v>
      </c>
      <c r="T148" s="76"/>
      <c r="U148" s="58">
        <f t="shared" si="904"/>
        <v>0</v>
      </c>
      <c r="V148" s="76"/>
      <c r="W148" s="58">
        <f t="shared" si="905"/>
        <v>0</v>
      </c>
      <c r="X148" s="57">
        <v>80</v>
      </c>
      <c r="Y148" s="58">
        <f t="shared" si="906"/>
        <v>3607773.1199999996</v>
      </c>
      <c r="Z148" s="147"/>
      <c r="AA148" s="58">
        <f t="shared" si="907"/>
        <v>0</v>
      </c>
      <c r="AB148" s="147"/>
      <c r="AC148" s="58">
        <f t="shared" si="908"/>
        <v>0</v>
      </c>
      <c r="AD148" s="147"/>
      <c r="AE148" s="59">
        <f t="shared" si="909"/>
        <v>0</v>
      </c>
      <c r="AF148" s="59"/>
      <c r="AG148" s="62">
        <f t="shared" si="910"/>
        <v>0</v>
      </c>
      <c r="AH148" s="76"/>
      <c r="AI148" s="58">
        <f t="shared" si="911"/>
        <v>0</v>
      </c>
      <c r="AJ148" s="76"/>
      <c r="AK148" s="58">
        <f t="shared" si="912"/>
        <v>0</v>
      </c>
      <c r="AL148" s="57"/>
      <c r="AM148" s="58">
        <f t="shared" si="913"/>
        <v>0</v>
      </c>
      <c r="AN148" s="76"/>
      <c r="AO148" s="58">
        <f t="shared" si="914"/>
        <v>0</v>
      </c>
      <c r="AP148" s="76"/>
      <c r="AQ148" s="58">
        <f t="shared" si="915"/>
        <v>0</v>
      </c>
      <c r="AR148" s="76"/>
      <c r="AS148" s="58">
        <f t="shared" si="916"/>
        <v>0</v>
      </c>
      <c r="AT148" s="76"/>
      <c r="AU148" s="58">
        <f t="shared" si="917"/>
        <v>0</v>
      </c>
      <c r="AV148" s="76"/>
      <c r="AW148" s="58">
        <f t="shared" si="918"/>
        <v>0</v>
      </c>
      <c r="AX148" s="76"/>
      <c r="AY148" s="58">
        <f t="shared" si="919"/>
        <v>0</v>
      </c>
      <c r="AZ148" s="76"/>
      <c r="BA148" s="58">
        <f t="shared" si="920"/>
        <v>0</v>
      </c>
      <c r="BB148" s="76"/>
      <c r="BC148" s="58">
        <f t="shared" si="921"/>
        <v>0</v>
      </c>
      <c r="BD148" s="76"/>
      <c r="BE148" s="58">
        <f t="shared" si="922"/>
        <v>0</v>
      </c>
      <c r="BF148" s="76"/>
      <c r="BG148" s="58">
        <f t="shared" si="923"/>
        <v>0</v>
      </c>
      <c r="BH148" s="76"/>
      <c r="BI148" s="58">
        <f t="shared" si="924"/>
        <v>0</v>
      </c>
      <c r="BJ148" s="76"/>
      <c r="BK148" s="58">
        <f t="shared" si="925"/>
        <v>0</v>
      </c>
      <c r="BL148" s="76"/>
      <c r="BM148" s="58">
        <f t="shared" si="926"/>
        <v>0</v>
      </c>
      <c r="BN148" s="76"/>
      <c r="BO148" s="58">
        <f t="shared" si="927"/>
        <v>0</v>
      </c>
      <c r="BP148" s="148"/>
      <c r="BQ148" s="58">
        <f t="shared" si="928"/>
        <v>0</v>
      </c>
      <c r="BR148" s="76"/>
      <c r="BS148" s="58"/>
      <c r="BT148" s="147"/>
      <c r="BU148" s="58"/>
      <c r="BV148" s="57"/>
      <c r="BW148" s="58">
        <f t="shared" si="929"/>
        <v>0</v>
      </c>
      <c r="BX148" s="76"/>
      <c r="BY148" s="58">
        <f t="shared" si="930"/>
        <v>0</v>
      </c>
      <c r="BZ148" s="76"/>
      <c r="CA148" s="58"/>
      <c r="CB148" s="76"/>
      <c r="CC148" s="58"/>
      <c r="CD148" s="147"/>
      <c r="CE148" s="62">
        <f t="shared" si="931"/>
        <v>0</v>
      </c>
      <c r="CF148" s="76"/>
      <c r="CG148" s="62">
        <f t="shared" si="932"/>
        <v>0</v>
      </c>
      <c r="CH148" s="147"/>
      <c r="CI148" s="62">
        <f t="shared" si="933"/>
        <v>0</v>
      </c>
      <c r="CJ148" s="147"/>
      <c r="CK148" s="62">
        <f t="shared" si="934"/>
        <v>0</v>
      </c>
      <c r="CL148" s="147"/>
      <c r="CM148" s="62">
        <f t="shared" si="935"/>
        <v>0</v>
      </c>
      <c r="CN148" s="76"/>
      <c r="CO148" s="62">
        <f t="shared" si="936"/>
        <v>0</v>
      </c>
      <c r="CP148" s="76"/>
      <c r="CQ148" s="62">
        <f t="shared" si="937"/>
        <v>0</v>
      </c>
      <c r="CR148" s="147"/>
      <c r="CS148" s="62"/>
      <c r="CT148" s="76"/>
      <c r="CU148" s="62"/>
      <c r="CV148" s="76"/>
      <c r="CW148" s="62">
        <f t="shared" si="938"/>
        <v>0</v>
      </c>
      <c r="CX148" s="76"/>
      <c r="CY148" s="62"/>
      <c r="CZ148" s="57"/>
      <c r="DA148" s="62"/>
      <c r="DB148" s="76"/>
      <c r="DC148" s="62"/>
      <c r="DD148" s="76"/>
      <c r="DE148" s="62">
        <f t="shared" si="939"/>
        <v>0</v>
      </c>
      <c r="DF148" s="76"/>
      <c r="DG148" s="62">
        <f t="shared" si="940"/>
        <v>0</v>
      </c>
      <c r="DH148" s="76"/>
      <c r="DI148" s="62"/>
      <c r="DJ148" s="76"/>
      <c r="DK148" s="62"/>
      <c r="DL148" s="76"/>
      <c r="DM148" s="62"/>
      <c r="DN148" s="57"/>
      <c r="DO148" s="58">
        <f t="shared" si="941"/>
        <v>0</v>
      </c>
      <c r="DP148" s="57"/>
      <c r="DQ148" s="58">
        <f t="shared" si="942"/>
        <v>0</v>
      </c>
      <c r="DR148" s="76"/>
      <c r="DS148" s="59"/>
      <c r="DT148" s="57"/>
      <c r="DU148" s="59"/>
      <c r="DV148" s="57">
        <v>10</v>
      </c>
      <c r="DW148" s="58">
        <f t="shared" si="943"/>
        <v>450971.63999999996</v>
      </c>
      <c r="DX148" s="57"/>
      <c r="DY148" s="58">
        <f t="shared" si="944"/>
        <v>0</v>
      </c>
      <c r="DZ148" s="57"/>
      <c r="EA148" s="59"/>
      <c r="EB148" s="63"/>
      <c r="EC148" s="63"/>
      <c r="ED148" s="76"/>
      <c r="EE148" s="76"/>
      <c r="EF148" s="76"/>
      <c r="EG148" s="76"/>
      <c r="EH148" s="76"/>
      <c r="EI148" s="76"/>
      <c r="EJ148" s="64">
        <f t="shared" si="945"/>
        <v>90</v>
      </c>
      <c r="EK148" s="64">
        <f t="shared" si="945"/>
        <v>4058744.76</v>
      </c>
    </row>
    <row r="149" spans="1:141" s="2" customFormat="1" ht="18.75" customHeight="1" x14ac:dyDescent="0.25">
      <c r="A149" s="49"/>
      <c r="B149" s="85">
        <v>118</v>
      </c>
      <c r="C149" s="50" t="s">
        <v>415</v>
      </c>
      <c r="D149" s="133" t="s">
        <v>416</v>
      </c>
      <c r="E149" s="52">
        <v>16026</v>
      </c>
      <c r="F149" s="145">
        <v>3.5</v>
      </c>
      <c r="G149" s="54"/>
      <c r="H149" s="55">
        <v>1</v>
      </c>
      <c r="I149" s="146"/>
      <c r="J149" s="104">
        <v>1.4</v>
      </c>
      <c r="K149" s="104">
        <v>1.68</v>
      </c>
      <c r="L149" s="104">
        <v>2.23</v>
      </c>
      <c r="M149" s="107">
        <v>2.57</v>
      </c>
      <c r="N149" s="76"/>
      <c r="O149" s="58">
        <f t="shared" si="901"/>
        <v>0</v>
      </c>
      <c r="P149" s="147"/>
      <c r="Q149" s="58">
        <f t="shared" si="902"/>
        <v>0</v>
      </c>
      <c r="R149" s="147"/>
      <c r="S149" s="58">
        <f t="shared" si="903"/>
        <v>0</v>
      </c>
      <c r="T149" s="76"/>
      <c r="U149" s="58">
        <f t="shared" si="904"/>
        <v>0</v>
      </c>
      <c r="V149" s="76"/>
      <c r="W149" s="58">
        <f t="shared" si="905"/>
        <v>0</v>
      </c>
      <c r="X149" s="57">
        <v>0</v>
      </c>
      <c r="Y149" s="58">
        <f t="shared" si="906"/>
        <v>0</v>
      </c>
      <c r="Z149" s="147"/>
      <c r="AA149" s="58">
        <f t="shared" si="907"/>
        <v>0</v>
      </c>
      <c r="AB149" s="147"/>
      <c r="AC149" s="58">
        <f t="shared" si="908"/>
        <v>0</v>
      </c>
      <c r="AD149" s="147"/>
      <c r="AE149" s="59">
        <f t="shared" si="909"/>
        <v>0</v>
      </c>
      <c r="AF149" s="59"/>
      <c r="AG149" s="62">
        <f t="shared" si="910"/>
        <v>0</v>
      </c>
      <c r="AH149" s="57">
        <v>256</v>
      </c>
      <c r="AI149" s="58">
        <f t="shared" si="911"/>
        <v>20103014.399999999</v>
      </c>
      <c r="AJ149" s="76"/>
      <c r="AK149" s="58">
        <f t="shared" si="912"/>
        <v>0</v>
      </c>
      <c r="AL149" s="57"/>
      <c r="AM149" s="58">
        <f t="shared" si="913"/>
        <v>0</v>
      </c>
      <c r="AN149" s="76"/>
      <c r="AO149" s="58">
        <f t="shared" si="914"/>
        <v>0</v>
      </c>
      <c r="AP149" s="76"/>
      <c r="AQ149" s="58">
        <f t="shared" si="915"/>
        <v>0</v>
      </c>
      <c r="AR149" s="76"/>
      <c r="AS149" s="58">
        <f t="shared" si="916"/>
        <v>0</v>
      </c>
      <c r="AT149" s="76"/>
      <c r="AU149" s="58">
        <f t="shared" si="917"/>
        <v>0</v>
      </c>
      <c r="AV149" s="76"/>
      <c r="AW149" s="58">
        <f t="shared" si="918"/>
        <v>0</v>
      </c>
      <c r="AX149" s="76"/>
      <c r="AY149" s="58">
        <f t="shared" si="919"/>
        <v>0</v>
      </c>
      <c r="AZ149" s="76"/>
      <c r="BA149" s="58">
        <f t="shared" si="920"/>
        <v>0</v>
      </c>
      <c r="BB149" s="76"/>
      <c r="BC149" s="58">
        <f t="shared" si="921"/>
        <v>0</v>
      </c>
      <c r="BD149" s="76"/>
      <c r="BE149" s="58">
        <f t="shared" si="922"/>
        <v>0</v>
      </c>
      <c r="BF149" s="76"/>
      <c r="BG149" s="58">
        <f t="shared" si="923"/>
        <v>0</v>
      </c>
      <c r="BH149" s="76"/>
      <c r="BI149" s="58">
        <f t="shared" si="924"/>
        <v>0</v>
      </c>
      <c r="BJ149" s="76"/>
      <c r="BK149" s="58">
        <f t="shared" si="925"/>
        <v>0</v>
      </c>
      <c r="BL149" s="76"/>
      <c r="BM149" s="58">
        <f t="shared" si="926"/>
        <v>0</v>
      </c>
      <c r="BN149" s="76"/>
      <c r="BO149" s="58">
        <f t="shared" si="927"/>
        <v>0</v>
      </c>
      <c r="BP149" s="148"/>
      <c r="BQ149" s="58">
        <f t="shared" si="928"/>
        <v>0</v>
      </c>
      <c r="BR149" s="76"/>
      <c r="BS149" s="58"/>
      <c r="BT149" s="147"/>
      <c r="BU149" s="58"/>
      <c r="BV149" s="57"/>
      <c r="BW149" s="58">
        <f t="shared" si="929"/>
        <v>0</v>
      </c>
      <c r="BX149" s="76"/>
      <c r="BY149" s="58">
        <f t="shared" si="930"/>
        <v>0</v>
      </c>
      <c r="BZ149" s="76"/>
      <c r="CA149" s="58"/>
      <c r="CB149" s="76"/>
      <c r="CC149" s="58"/>
      <c r="CD149" s="147"/>
      <c r="CE149" s="62">
        <f t="shared" si="931"/>
        <v>0</v>
      </c>
      <c r="CF149" s="76"/>
      <c r="CG149" s="62">
        <f t="shared" si="932"/>
        <v>0</v>
      </c>
      <c r="CH149" s="147"/>
      <c r="CI149" s="62">
        <f t="shared" si="933"/>
        <v>0</v>
      </c>
      <c r="CJ149" s="147"/>
      <c r="CK149" s="62">
        <f t="shared" si="934"/>
        <v>0</v>
      </c>
      <c r="CL149" s="147"/>
      <c r="CM149" s="62">
        <f t="shared" si="935"/>
        <v>0</v>
      </c>
      <c r="CN149" s="76"/>
      <c r="CO149" s="62">
        <f t="shared" si="936"/>
        <v>0</v>
      </c>
      <c r="CP149" s="76"/>
      <c r="CQ149" s="62">
        <f t="shared" si="937"/>
        <v>0</v>
      </c>
      <c r="CR149" s="147"/>
      <c r="CS149" s="62"/>
      <c r="CT149" s="76"/>
      <c r="CU149" s="62"/>
      <c r="CV149" s="76"/>
      <c r="CW149" s="62">
        <f t="shared" si="938"/>
        <v>0</v>
      </c>
      <c r="CX149" s="76"/>
      <c r="CY149" s="62"/>
      <c r="CZ149" s="57"/>
      <c r="DA149" s="62"/>
      <c r="DB149" s="76"/>
      <c r="DC149" s="62"/>
      <c r="DD149" s="76"/>
      <c r="DE149" s="62">
        <f t="shared" si="939"/>
        <v>0</v>
      </c>
      <c r="DF149" s="76"/>
      <c r="DG149" s="62">
        <f t="shared" si="940"/>
        <v>0</v>
      </c>
      <c r="DH149" s="76"/>
      <c r="DI149" s="62"/>
      <c r="DJ149" s="76"/>
      <c r="DK149" s="62"/>
      <c r="DL149" s="76"/>
      <c r="DM149" s="62"/>
      <c r="DN149" s="57"/>
      <c r="DO149" s="58">
        <f t="shared" si="941"/>
        <v>0</v>
      </c>
      <c r="DP149" s="57"/>
      <c r="DQ149" s="58">
        <f t="shared" si="942"/>
        <v>0</v>
      </c>
      <c r="DR149" s="76"/>
      <c r="DS149" s="59"/>
      <c r="DT149" s="57"/>
      <c r="DU149" s="59"/>
      <c r="DV149" s="57">
        <v>320</v>
      </c>
      <c r="DW149" s="58">
        <f t="shared" si="943"/>
        <v>25128768</v>
      </c>
      <c r="DX149" s="57"/>
      <c r="DY149" s="58">
        <f t="shared" si="944"/>
        <v>0</v>
      </c>
      <c r="DZ149" s="57"/>
      <c r="EA149" s="59"/>
      <c r="EB149" s="63"/>
      <c r="EC149" s="63"/>
      <c r="ED149" s="76"/>
      <c r="EE149" s="76"/>
      <c r="EF149" s="76"/>
      <c r="EG149" s="76"/>
      <c r="EH149" s="76"/>
      <c r="EI149" s="76"/>
      <c r="EJ149" s="64">
        <f t="shared" si="945"/>
        <v>576</v>
      </c>
      <c r="EK149" s="64">
        <f t="shared" si="945"/>
        <v>45231782.399999999</v>
      </c>
    </row>
    <row r="150" spans="1:141" s="2" customFormat="1" ht="30" x14ac:dyDescent="0.25">
      <c r="A150" s="49"/>
      <c r="B150" s="85">
        <v>119</v>
      </c>
      <c r="C150" s="50" t="s">
        <v>417</v>
      </c>
      <c r="D150" s="133" t="s">
        <v>418</v>
      </c>
      <c r="E150" s="52">
        <v>16026</v>
      </c>
      <c r="F150" s="145">
        <v>2.04</v>
      </c>
      <c r="G150" s="144">
        <v>0.1032</v>
      </c>
      <c r="H150" s="55">
        <v>1.4</v>
      </c>
      <c r="I150" s="146"/>
      <c r="J150" s="104">
        <v>1.4</v>
      </c>
      <c r="K150" s="104">
        <v>1.68</v>
      </c>
      <c r="L150" s="104">
        <v>2.23</v>
      </c>
      <c r="M150" s="107">
        <v>2.57</v>
      </c>
      <c r="N150" s="76"/>
      <c r="O150" s="74">
        <f>(N150*$E150*$F150*((1-$G150)+$G150*$J150*$H150*O$10))</f>
        <v>0</v>
      </c>
      <c r="P150" s="147"/>
      <c r="Q150" s="74">
        <f>(P150*$E150*$F150*((1-$G150)+$G150*$J150*$H150*Q$10))</f>
        <v>0</v>
      </c>
      <c r="R150" s="147"/>
      <c r="S150" s="74">
        <f>(R150*$E150*$F150*((1-$G150)+$G150*$J150*$H150*S$10))</f>
        <v>0</v>
      </c>
      <c r="T150" s="76"/>
      <c r="U150" s="74">
        <f>(T150*$E150*$F150*((1-$G150)+$G150*$J150*$H150*U$10))</f>
        <v>0</v>
      </c>
      <c r="V150" s="76"/>
      <c r="W150" s="74">
        <f>(V150*$E150*$F150*((1-$G150)+$G150*$J150*$H150*W$10))</f>
        <v>0</v>
      </c>
      <c r="X150" s="57">
        <v>0</v>
      </c>
      <c r="Y150" s="74">
        <f>(X150*$E150*$F150*((1-$G150)+$G150*$J150*$H150*Y$10))</f>
        <v>0</v>
      </c>
      <c r="Z150" s="147"/>
      <c r="AA150" s="74">
        <f>(Z150*$E150*$F150*((1-$G150)+$G150*$J150*$H150*AA$10))</f>
        <v>0</v>
      </c>
      <c r="AB150" s="147"/>
      <c r="AC150" s="74">
        <f>(AB150*$E150*$F150*((1-$G150)+$G150*$J150*$H150*AC$10))</f>
        <v>0</v>
      </c>
      <c r="AD150" s="147"/>
      <c r="AE150" s="74">
        <f>(AD150*$E150*$F150*((1-$G150)+$G150*$J150*$H150*AE$10))</f>
        <v>0</v>
      </c>
      <c r="AF150" s="59"/>
      <c r="AG150" s="74">
        <f>(AF150*$E150*$F150*((1-$G150)+$G150*$K150*$H150))</f>
        <v>0</v>
      </c>
      <c r="AH150" s="57"/>
      <c r="AI150" s="74">
        <f>(AH150*$E150*$F150*((1-$G150)+$G150*$J150*$H150*AI$10))</f>
        <v>0</v>
      </c>
      <c r="AJ150" s="76"/>
      <c r="AK150" s="74">
        <f>(AJ150*$E150*$F150*((1-$G150)+$G150*$J150*$H150*AK$10))</f>
        <v>0</v>
      </c>
      <c r="AL150" s="57"/>
      <c r="AM150" s="74">
        <f>(AL150*$E150*$F150*((1-$G150)+$G150*$J150*$H150*AM$10))</f>
        <v>0</v>
      </c>
      <c r="AN150" s="76"/>
      <c r="AO150" s="74">
        <f>(AN150*$E150*$F150*((1-$G150)+$G150*$J150*$H150*AO$10))</f>
        <v>0</v>
      </c>
      <c r="AP150" s="76"/>
      <c r="AQ150" s="74">
        <f>(AP150*$E150*$F150*((1-$G150)+$G150*$J150*$H150*AQ$10))</f>
        <v>0</v>
      </c>
      <c r="AR150" s="76"/>
      <c r="AS150" s="74">
        <f>(AR150*$E150*$F150*((1-$G150)+$G150*$J150*$H150*AS$10))</f>
        <v>0</v>
      </c>
      <c r="AT150" s="76"/>
      <c r="AU150" s="74">
        <f>(AT150*$E150*$F150*((1-$G150)+$G150*$J150*$H150*AU$10))</f>
        <v>0</v>
      </c>
      <c r="AV150" s="76"/>
      <c r="AW150" s="74">
        <f>(AV150*$E150*$F150*((1-$G150)+$G150*$J150*$H150*AW$10))</f>
        <v>0</v>
      </c>
      <c r="AX150" s="76"/>
      <c r="AY150" s="74">
        <f>(AX150*$E150*$F150*((1-$G150)+$G150*$J150*$H150*AY$10))</f>
        <v>0</v>
      </c>
      <c r="AZ150" s="76"/>
      <c r="BA150" s="74">
        <f>(AZ150*$E150*$F150*((1-$G150)+$G150*$J150*$H150*BA$10))</f>
        <v>0</v>
      </c>
      <c r="BB150" s="76"/>
      <c r="BC150" s="74">
        <f>(BB150*$E150*$F150*((1-$G150)+$G150*$J150*$H150*BC$10))</f>
        <v>0</v>
      </c>
      <c r="BD150" s="76"/>
      <c r="BE150" s="74">
        <f>(BD150*$E150*$F150*((1-$G150)+$G150*$J150*$H150*BE$10))</f>
        <v>0</v>
      </c>
      <c r="BF150" s="76"/>
      <c r="BG150" s="74">
        <f>(BF150*$E150*$F150*((1-$G150)+$G150*$J150*$H150*BG$10))</f>
        <v>0</v>
      </c>
      <c r="BH150" s="76"/>
      <c r="BI150" s="74">
        <f>(BH150*$E150*$F150*((1-$G150)+$G150*$J150*$H150*BI$10))</f>
        <v>0</v>
      </c>
      <c r="BJ150" s="76"/>
      <c r="BK150" s="74">
        <f>(BJ150*$E150*$F150*((1-$G150)+$G150*$J150*$H150*BK$10))</f>
        <v>0</v>
      </c>
      <c r="BL150" s="76"/>
      <c r="BM150" s="74">
        <f>(BL150*$E150*$F150*((1-$G150)+$G150*$J150*$H150*BM$10))</f>
        <v>0</v>
      </c>
      <c r="BN150" s="76"/>
      <c r="BO150" s="74">
        <f>(BN150*$E150*$F150*((1-$G150)+$G150*$J150*$H150*BO$10))</f>
        <v>0</v>
      </c>
      <c r="BP150" s="148"/>
      <c r="BQ150" s="74">
        <f>(BP150*$E150*$F150*((1-$G150)+$G150*$J150*$H150*BQ$10))</f>
        <v>0</v>
      </c>
      <c r="BR150" s="76"/>
      <c r="BS150" s="74"/>
      <c r="BT150" s="147"/>
      <c r="BU150" s="74"/>
      <c r="BV150" s="57"/>
      <c r="BW150" s="74">
        <f>(BV150*$E150*$F150*((1-$G150)+$G150*$J150*$H150*BW$10))</f>
        <v>0</v>
      </c>
      <c r="BX150" s="76"/>
      <c r="BY150" s="74">
        <f>(BX150*$E150*$F150*((1-$G150)+$G150*$J150*$H150*BY$10))</f>
        <v>0</v>
      </c>
      <c r="BZ150" s="76"/>
      <c r="CA150" s="74"/>
      <c r="CB150" s="76"/>
      <c r="CC150" s="74"/>
      <c r="CD150" s="147"/>
      <c r="CE150" s="74">
        <f>(CD150*$E150*$F150*((1-$G150)+$G150*$K150*$H150))</f>
        <v>0</v>
      </c>
      <c r="CF150" s="76"/>
      <c r="CG150" s="74">
        <f>(CF150*$E150*$F150*((1-$G150)+$G150*$K150*$H150))</f>
        <v>0</v>
      </c>
      <c r="CH150" s="147"/>
      <c r="CI150" s="74">
        <f>(CH150*$E150*$F150*((1-$G150)+$G150*$K150*$H150))</f>
        <v>0</v>
      </c>
      <c r="CJ150" s="147"/>
      <c r="CK150" s="74">
        <f>(CJ150*$E150*$F150*((1-$G150)+$G150*$K150*$H150))</f>
        <v>0</v>
      </c>
      <c r="CL150" s="147"/>
      <c r="CM150" s="74">
        <f>(CL150*$E150*$F150*((1-$G150)+$G150*$K150*$H150))</f>
        <v>0</v>
      </c>
      <c r="CN150" s="76"/>
      <c r="CO150" s="74">
        <f>(CN150*$E150*$F150*((1-$G150)+$G150*$K150*$H150))</f>
        <v>0</v>
      </c>
      <c r="CP150" s="76"/>
      <c r="CQ150" s="74">
        <f>(CP150*$E150*$F150*((1-$G150)+$G150*$K150*$H150))</f>
        <v>0</v>
      </c>
      <c r="CR150" s="147"/>
      <c r="CS150" s="74"/>
      <c r="CT150" s="76"/>
      <c r="CU150" s="74"/>
      <c r="CV150" s="76"/>
      <c r="CW150" s="74">
        <f>(CV150*$E150*$F150*((1-$G150)+$G150*$K150*$H150))</f>
        <v>0</v>
      </c>
      <c r="CX150" s="76"/>
      <c r="CY150" s="74"/>
      <c r="CZ150" s="57"/>
      <c r="DA150" s="74"/>
      <c r="DB150" s="76"/>
      <c r="DC150" s="74"/>
      <c r="DD150" s="76"/>
      <c r="DE150" s="74">
        <f>(DD150*$E150*$F150*((1-$G150)+$G150*$K150*$H150))</f>
        <v>0</v>
      </c>
      <c r="DF150" s="76"/>
      <c r="DG150" s="74">
        <f>(DF150*$E150*$F150*((1-$G150)+$G150*$K150*$H150))</f>
        <v>0</v>
      </c>
      <c r="DH150" s="76"/>
      <c r="DI150" s="74"/>
      <c r="DJ150" s="76"/>
      <c r="DK150" s="74"/>
      <c r="DL150" s="76"/>
      <c r="DM150" s="74"/>
      <c r="DN150" s="57"/>
      <c r="DO150" s="74">
        <f>(DN150*$E150*$F150*((1-$G150)+$G150*$J150*$H150*DO$10))</f>
        <v>0</v>
      </c>
      <c r="DP150" s="57"/>
      <c r="DQ150" s="74">
        <f>(DP150*$E150*$F150*((1-$G150)+$G150*$J150*$H150*DQ$10))</f>
        <v>0</v>
      </c>
      <c r="DR150" s="76"/>
      <c r="DS150" s="74">
        <f>(DR150*$E150*$F150*((1-$G150)+$G150*$J150*$H150*DS$10))</f>
        <v>0</v>
      </c>
      <c r="DT150" s="57"/>
      <c r="DU150" s="59"/>
      <c r="DV150" s="57">
        <v>600</v>
      </c>
      <c r="DW150" s="74">
        <f>(DV150*$E150*$F150*((1-$G150)+$G150*$J150*$H150*DW$10))</f>
        <v>21559202.915328</v>
      </c>
      <c r="DX150" s="57"/>
      <c r="DY150" s="74">
        <f>(DX150*$E150*$F150*((1-$G150)+$G150*$J150*$H150*DY$10))</f>
        <v>0</v>
      </c>
      <c r="DZ150" s="57"/>
      <c r="EA150" s="74">
        <f>(DZ150*$E150*$F150*((1-$G150)+$G150*$K150*$H150))</f>
        <v>0</v>
      </c>
      <c r="EB150" s="63"/>
      <c r="EC150" s="74">
        <f>(EB150*$E150*$F150*((1-$G150)+$G150*$J150*$H150))</f>
        <v>0</v>
      </c>
      <c r="ED150" s="76"/>
      <c r="EE150" s="76"/>
      <c r="EF150" s="76"/>
      <c r="EG150" s="74">
        <f>(EF150*$E150*$F150*((1-$G150)+$G150*$H150))</f>
        <v>0</v>
      </c>
      <c r="EH150" s="76"/>
      <c r="EI150" s="76"/>
      <c r="EJ150" s="64">
        <f t="shared" si="945"/>
        <v>600</v>
      </c>
      <c r="EK150" s="64">
        <f t="shared" si="945"/>
        <v>21559202.915328</v>
      </c>
    </row>
    <row r="151" spans="1:141" s="102" customFormat="1" ht="15" customHeight="1" x14ac:dyDescent="0.25">
      <c r="A151" s="41">
        <v>22</v>
      </c>
      <c r="B151" s="41"/>
      <c r="C151" s="112" t="s">
        <v>419</v>
      </c>
      <c r="D151" s="134" t="s">
        <v>420</v>
      </c>
      <c r="E151" s="52">
        <v>16026</v>
      </c>
      <c r="F151" s="110"/>
      <c r="G151" s="54"/>
      <c r="H151" s="44"/>
      <c r="I151" s="99"/>
      <c r="J151" s="111">
        <v>1.4</v>
      </c>
      <c r="K151" s="111">
        <v>1.68</v>
      </c>
      <c r="L151" s="111">
        <v>2.23</v>
      </c>
      <c r="M151" s="101">
        <v>2.57</v>
      </c>
      <c r="N151" s="84">
        <f t="shared" ref="N151:Z151" si="946">SUM(N152:N153)</f>
        <v>0</v>
      </c>
      <c r="O151" s="84">
        <f t="shared" si="946"/>
        <v>0</v>
      </c>
      <c r="P151" s="84">
        <f t="shared" si="946"/>
        <v>0</v>
      </c>
      <c r="Q151" s="84">
        <f t="shared" ref="Q151" si="947">SUM(Q152:Q153)</f>
        <v>0</v>
      </c>
      <c r="R151" s="84">
        <f t="shared" si="946"/>
        <v>0</v>
      </c>
      <c r="S151" s="84">
        <f t="shared" ref="S151" si="948">SUM(S152:S153)</f>
        <v>0</v>
      </c>
      <c r="T151" s="84">
        <f t="shared" si="946"/>
        <v>0</v>
      </c>
      <c r="U151" s="84">
        <f t="shared" ref="U151" si="949">SUM(U152:U153)</f>
        <v>0</v>
      </c>
      <c r="V151" s="84">
        <f t="shared" si="946"/>
        <v>0</v>
      </c>
      <c r="W151" s="84">
        <f t="shared" ref="W151" si="950">SUM(W152:W153)</f>
        <v>0</v>
      </c>
      <c r="X151" s="84">
        <f t="shared" si="946"/>
        <v>0</v>
      </c>
      <c r="Y151" s="84">
        <f t="shared" ref="Y151" si="951">SUM(Y152:Y153)</f>
        <v>0</v>
      </c>
      <c r="Z151" s="84">
        <f t="shared" si="946"/>
        <v>0</v>
      </c>
      <c r="AA151" s="84">
        <f t="shared" ref="AA151:CL151" si="952">SUM(AA152:AA153)</f>
        <v>0</v>
      </c>
      <c r="AB151" s="84">
        <f t="shared" si="952"/>
        <v>0</v>
      </c>
      <c r="AC151" s="84">
        <f t="shared" si="952"/>
        <v>0</v>
      </c>
      <c r="AD151" s="84">
        <f t="shared" si="952"/>
        <v>0</v>
      </c>
      <c r="AE151" s="84">
        <f t="shared" si="952"/>
        <v>0</v>
      </c>
      <c r="AF151" s="84">
        <f t="shared" si="952"/>
        <v>0</v>
      </c>
      <c r="AG151" s="84">
        <f t="shared" si="952"/>
        <v>0</v>
      </c>
      <c r="AH151" s="84">
        <f t="shared" si="952"/>
        <v>0</v>
      </c>
      <c r="AI151" s="84">
        <f t="shared" si="952"/>
        <v>0</v>
      </c>
      <c r="AJ151" s="84">
        <f t="shared" si="952"/>
        <v>0</v>
      </c>
      <c r="AK151" s="84">
        <f t="shared" si="952"/>
        <v>0</v>
      </c>
      <c r="AL151" s="84">
        <f t="shared" si="952"/>
        <v>55</v>
      </c>
      <c r="AM151" s="84">
        <f t="shared" si="952"/>
        <v>1416858.6600000001</v>
      </c>
      <c r="AN151" s="84">
        <f t="shared" si="952"/>
        <v>0</v>
      </c>
      <c r="AO151" s="84">
        <f t="shared" si="952"/>
        <v>0</v>
      </c>
      <c r="AP151" s="84">
        <f t="shared" si="952"/>
        <v>0</v>
      </c>
      <c r="AQ151" s="84">
        <f t="shared" si="952"/>
        <v>0</v>
      </c>
      <c r="AR151" s="84">
        <f t="shared" si="952"/>
        <v>0</v>
      </c>
      <c r="AS151" s="84">
        <f t="shared" si="952"/>
        <v>0</v>
      </c>
      <c r="AT151" s="84">
        <f t="shared" si="952"/>
        <v>0</v>
      </c>
      <c r="AU151" s="84">
        <f t="shared" si="952"/>
        <v>0</v>
      </c>
      <c r="AV151" s="84">
        <f t="shared" si="952"/>
        <v>0</v>
      </c>
      <c r="AW151" s="84">
        <f t="shared" si="952"/>
        <v>0</v>
      </c>
      <c r="AX151" s="84">
        <f t="shared" si="952"/>
        <v>0</v>
      </c>
      <c r="AY151" s="84">
        <f t="shared" si="952"/>
        <v>0</v>
      </c>
      <c r="AZ151" s="84">
        <f t="shared" si="952"/>
        <v>0</v>
      </c>
      <c r="BA151" s="84">
        <f t="shared" si="952"/>
        <v>0</v>
      </c>
      <c r="BB151" s="84">
        <f t="shared" si="952"/>
        <v>0</v>
      </c>
      <c r="BC151" s="84">
        <f t="shared" si="952"/>
        <v>0</v>
      </c>
      <c r="BD151" s="84">
        <f t="shared" si="952"/>
        <v>0</v>
      </c>
      <c r="BE151" s="84">
        <f t="shared" si="952"/>
        <v>0</v>
      </c>
      <c r="BF151" s="84">
        <f t="shared" si="952"/>
        <v>0</v>
      </c>
      <c r="BG151" s="84">
        <f t="shared" si="952"/>
        <v>0</v>
      </c>
      <c r="BH151" s="84">
        <f t="shared" si="952"/>
        <v>413</v>
      </c>
      <c r="BI151" s="84">
        <f t="shared" si="952"/>
        <v>8246947.5479999995</v>
      </c>
      <c r="BJ151" s="84">
        <f t="shared" si="952"/>
        <v>0</v>
      </c>
      <c r="BK151" s="84">
        <f t="shared" si="952"/>
        <v>0</v>
      </c>
      <c r="BL151" s="84">
        <f t="shared" si="952"/>
        <v>4</v>
      </c>
      <c r="BM151" s="84">
        <f t="shared" si="952"/>
        <v>207312.33599999998</v>
      </c>
      <c r="BN151" s="84">
        <f t="shared" si="952"/>
        <v>0</v>
      </c>
      <c r="BO151" s="84">
        <f t="shared" si="952"/>
        <v>0</v>
      </c>
      <c r="BP151" s="84">
        <f t="shared" si="952"/>
        <v>0</v>
      </c>
      <c r="BQ151" s="84">
        <f t="shared" si="952"/>
        <v>0</v>
      </c>
      <c r="BR151" s="84">
        <f t="shared" si="952"/>
        <v>2</v>
      </c>
      <c r="BS151" s="84"/>
      <c r="BT151" s="84">
        <f t="shared" si="952"/>
        <v>0</v>
      </c>
      <c r="BU151" s="84"/>
      <c r="BV151" s="84">
        <f t="shared" si="952"/>
        <v>0</v>
      </c>
      <c r="BW151" s="84">
        <f t="shared" si="952"/>
        <v>0</v>
      </c>
      <c r="BX151" s="84">
        <f t="shared" si="952"/>
        <v>0</v>
      </c>
      <c r="BY151" s="84">
        <f t="shared" si="952"/>
        <v>0</v>
      </c>
      <c r="BZ151" s="84">
        <f t="shared" si="952"/>
        <v>0</v>
      </c>
      <c r="CA151" s="84"/>
      <c r="CB151" s="84">
        <f t="shared" si="952"/>
        <v>10</v>
      </c>
      <c r="CC151" s="84"/>
      <c r="CD151" s="84">
        <f t="shared" si="952"/>
        <v>171</v>
      </c>
      <c r="CE151" s="84">
        <f t="shared" si="952"/>
        <v>4135746.4847999997</v>
      </c>
      <c r="CF151" s="84">
        <f t="shared" si="952"/>
        <v>0</v>
      </c>
      <c r="CG151" s="84">
        <f t="shared" si="952"/>
        <v>0</v>
      </c>
      <c r="CH151" s="84">
        <f t="shared" si="952"/>
        <v>0</v>
      </c>
      <c r="CI151" s="84">
        <f t="shared" si="952"/>
        <v>0</v>
      </c>
      <c r="CJ151" s="84">
        <f t="shared" si="952"/>
        <v>5</v>
      </c>
      <c r="CK151" s="84">
        <f t="shared" si="952"/>
        <v>119810.37599999999</v>
      </c>
      <c r="CL151" s="84">
        <f t="shared" si="952"/>
        <v>0</v>
      </c>
      <c r="CM151" s="84">
        <f t="shared" ref="CM151:EK151" si="953">SUM(CM152:CM153)</f>
        <v>0</v>
      </c>
      <c r="CN151" s="84">
        <f t="shared" si="953"/>
        <v>0</v>
      </c>
      <c r="CO151" s="84">
        <f t="shared" si="953"/>
        <v>0</v>
      </c>
      <c r="CP151" s="84">
        <f t="shared" si="953"/>
        <v>0</v>
      </c>
      <c r="CQ151" s="84">
        <f t="shared" si="953"/>
        <v>0</v>
      </c>
      <c r="CR151" s="84">
        <f t="shared" si="953"/>
        <v>0</v>
      </c>
      <c r="CS151" s="84"/>
      <c r="CT151" s="84">
        <f t="shared" si="953"/>
        <v>0</v>
      </c>
      <c r="CU151" s="84"/>
      <c r="CV151" s="84">
        <f t="shared" si="953"/>
        <v>6</v>
      </c>
      <c r="CW151" s="84">
        <f t="shared" si="953"/>
        <v>143772.45119999998</v>
      </c>
      <c r="CX151" s="84">
        <f t="shared" si="953"/>
        <v>0</v>
      </c>
      <c r="CY151" s="84"/>
      <c r="CZ151" s="84">
        <f t="shared" si="953"/>
        <v>0</v>
      </c>
      <c r="DA151" s="84"/>
      <c r="DB151" s="84">
        <f t="shared" si="953"/>
        <v>0</v>
      </c>
      <c r="DC151" s="84"/>
      <c r="DD151" s="84">
        <f t="shared" si="953"/>
        <v>0</v>
      </c>
      <c r="DE151" s="84">
        <f t="shared" si="953"/>
        <v>0</v>
      </c>
      <c r="DF151" s="84">
        <f t="shared" si="953"/>
        <v>1</v>
      </c>
      <c r="DG151" s="84">
        <f t="shared" si="953"/>
        <v>23962.075199999999</v>
      </c>
      <c r="DH151" s="84">
        <f t="shared" si="953"/>
        <v>0</v>
      </c>
      <c r="DI151" s="84"/>
      <c r="DJ151" s="84">
        <f t="shared" si="953"/>
        <v>0</v>
      </c>
      <c r="DK151" s="84"/>
      <c r="DL151" s="84">
        <f t="shared" si="953"/>
        <v>0</v>
      </c>
      <c r="DM151" s="84"/>
      <c r="DN151" s="84">
        <f t="shared" si="953"/>
        <v>0</v>
      </c>
      <c r="DO151" s="84">
        <f t="shared" si="953"/>
        <v>0</v>
      </c>
      <c r="DP151" s="84">
        <f t="shared" si="953"/>
        <v>0</v>
      </c>
      <c r="DQ151" s="84">
        <f t="shared" si="953"/>
        <v>0</v>
      </c>
      <c r="DR151" s="84">
        <f t="shared" si="953"/>
        <v>0</v>
      </c>
      <c r="DS151" s="84">
        <f t="shared" si="953"/>
        <v>0</v>
      </c>
      <c r="DT151" s="84">
        <f t="shared" si="953"/>
        <v>0</v>
      </c>
      <c r="DU151" s="84">
        <f t="shared" si="953"/>
        <v>0</v>
      </c>
      <c r="DV151" s="84">
        <f t="shared" si="953"/>
        <v>0</v>
      </c>
      <c r="DW151" s="84">
        <f t="shared" si="953"/>
        <v>0</v>
      </c>
      <c r="DX151" s="84">
        <f t="shared" si="953"/>
        <v>0</v>
      </c>
      <c r="DY151" s="84">
        <f t="shared" si="953"/>
        <v>0</v>
      </c>
      <c r="DZ151" s="84">
        <f t="shared" si="953"/>
        <v>0</v>
      </c>
      <c r="EA151" s="84">
        <f t="shared" si="953"/>
        <v>0</v>
      </c>
      <c r="EB151" s="84">
        <f t="shared" si="953"/>
        <v>0</v>
      </c>
      <c r="EC151" s="84">
        <f t="shared" si="953"/>
        <v>0</v>
      </c>
      <c r="ED151" s="84">
        <f t="shared" si="953"/>
        <v>0</v>
      </c>
      <c r="EE151" s="84">
        <f t="shared" si="953"/>
        <v>0</v>
      </c>
      <c r="EF151" s="84">
        <f t="shared" si="953"/>
        <v>0</v>
      </c>
      <c r="EG151" s="84">
        <f t="shared" si="953"/>
        <v>0</v>
      </c>
      <c r="EH151" s="84"/>
      <c r="EI151" s="84"/>
      <c r="EJ151" s="84">
        <f t="shared" si="953"/>
        <v>667</v>
      </c>
      <c r="EK151" s="84">
        <f t="shared" si="953"/>
        <v>14294409.9312</v>
      </c>
    </row>
    <row r="152" spans="1:141" s="2" customFormat="1" ht="30" customHeight="1" x14ac:dyDescent="0.25">
      <c r="A152" s="49"/>
      <c r="B152" s="85">
        <v>120</v>
      </c>
      <c r="C152" s="50" t="s">
        <v>421</v>
      </c>
      <c r="D152" s="135" t="s">
        <v>422</v>
      </c>
      <c r="E152" s="52">
        <v>16026</v>
      </c>
      <c r="F152" s="53">
        <v>2.31</v>
      </c>
      <c r="G152" s="54"/>
      <c r="H152" s="55">
        <v>1</v>
      </c>
      <c r="I152" s="114"/>
      <c r="J152" s="104">
        <v>1.4</v>
      </c>
      <c r="K152" s="104">
        <v>1.68</v>
      </c>
      <c r="L152" s="104">
        <v>2.23</v>
      </c>
      <c r="M152" s="107">
        <v>2.57</v>
      </c>
      <c r="N152" s="57"/>
      <c r="O152" s="58">
        <f t="shared" ref="O152:O153" si="954">N152*$E152*$F152*$H152*$J152*O$10</f>
        <v>0</v>
      </c>
      <c r="P152" s="59"/>
      <c r="Q152" s="58">
        <f t="shared" ref="Q152:Q153" si="955">P152*$E152*$F152*$H152*$J152*Q$10</f>
        <v>0</v>
      </c>
      <c r="R152" s="59"/>
      <c r="S152" s="58">
        <f t="shared" ref="S152:S153" si="956">R152*$E152*$F152*$H152*$J152*S$10</f>
        <v>0</v>
      </c>
      <c r="T152" s="57"/>
      <c r="U152" s="58">
        <f t="shared" ref="U152:U153" si="957">T152*$E152*$F152*$H152*$J152*U$10</f>
        <v>0</v>
      </c>
      <c r="V152" s="57"/>
      <c r="W152" s="58">
        <f t="shared" ref="W152:W153" si="958">V152*$E152*$F152*$H152*$J152*W$10</f>
        <v>0</v>
      </c>
      <c r="X152" s="57"/>
      <c r="Y152" s="58">
        <f t="shared" ref="Y152:Y153" si="959">X152*$E152*$F152*$H152*$J152*Y$10</f>
        <v>0</v>
      </c>
      <c r="Z152" s="59"/>
      <c r="AA152" s="58">
        <f t="shared" ref="AA152:AA153" si="960">Z152*$E152*$F152*$H152*$J152*AA$10</f>
        <v>0</v>
      </c>
      <c r="AB152" s="59"/>
      <c r="AC152" s="58">
        <f t="shared" ref="AC152:AC153" si="961">AB152*$E152*$F152*$H152*$J152*AC$10</f>
        <v>0</v>
      </c>
      <c r="AD152" s="59"/>
      <c r="AE152" s="59">
        <f>SUM(AD152*$E152*$F152*$H152*$K152*$AE$10)</f>
        <v>0</v>
      </c>
      <c r="AF152" s="59">
        <v>0</v>
      </c>
      <c r="AG152" s="62">
        <f>SUM(AF152*$E152*$F152*$H152*$K152*$AG$10)</f>
        <v>0</v>
      </c>
      <c r="AH152" s="57"/>
      <c r="AI152" s="58">
        <f t="shared" ref="AI152:AI153" si="962">AH152*$E152*$F152*$H152*$J152*AI$10</f>
        <v>0</v>
      </c>
      <c r="AJ152" s="57"/>
      <c r="AK152" s="58">
        <f t="shared" ref="AK152:AK153" si="963">AJ152*$E152*$F152*$H152*$J152*AK$10</f>
        <v>0</v>
      </c>
      <c r="AL152" s="57">
        <v>10</v>
      </c>
      <c r="AM152" s="58">
        <f t="shared" ref="AM152:AM153" si="964">AL152*$E152*$F152*$H152*$J152*AM$10</f>
        <v>518280.84</v>
      </c>
      <c r="AN152" s="57"/>
      <c r="AO152" s="58">
        <f t="shared" ref="AO152:AO153" si="965">AN152*$E152*$F152*$H152*$J152*AO$10</f>
        <v>0</v>
      </c>
      <c r="AP152" s="57"/>
      <c r="AQ152" s="58">
        <f t="shared" ref="AQ152:AQ153" si="966">AP152*$E152*$F152*$H152*$J152*AQ$10</f>
        <v>0</v>
      </c>
      <c r="AR152" s="57"/>
      <c r="AS152" s="58">
        <f t="shared" ref="AS152:AS153" si="967">AR152*$E152*$F152*$H152*$J152*AS$10</f>
        <v>0</v>
      </c>
      <c r="AT152" s="57"/>
      <c r="AU152" s="58">
        <f t="shared" ref="AU152:AU153" si="968">AT152*$E152*$F152*$H152*$J152*AU$10</f>
        <v>0</v>
      </c>
      <c r="AV152" s="57"/>
      <c r="AW152" s="58">
        <f t="shared" ref="AW152:AW153" si="969">AV152*$E152*$F152*$H152*$J152*AW$10</f>
        <v>0</v>
      </c>
      <c r="AX152" s="57"/>
      <c r="AY152" s="58">
        <f t="shared" ref="AY152:AY153" si="970">AX152*$E152*$F152*$H152*$J152*AY$10</f>
        <v>0</v>
      </c>
      <c r="AZ152" s="57"/>
      <c r="BA152" s="58">
        <f t="shared" ref="BA152:BA153" si="971">AZ152*$E152*$F152*$H152*$J152*BA$10</f>
        <v>0</v>
      </c>
      <c r="BB152" s="57"/>
      <c r="BC152" s="58">
        <f t="shared" ref="BC152:BC153" si="972">BB152*$E152*$F152*$H152*$J152*BC$10</f>
        <v>0</v>
      </c>
      <c r="BD152" s="57"/>
      <c r="BE152" s="58">
        <f t="shared" ref="BE152:BE153" si="973">BD152*$E152*$F152*$H152*$J152*BE$10</f>
        <v>0</v>
      </c>
      <c r="BF152" s="57"/>
      <c r="BG152" s="58">
        <f t="shared" ref="BG152:BG153" si="974">BF152*$E152*$F152*$H152*$J152*BG$10</f>
        <v>0</v>
      </c>
      <c r="BH152" s="57"/>
      <c r="BI152" s="58">
        <f t="shared" ref="BI152:BI153" si="975">BH152*$E152*$F152*$H152*$J152*BI$10</f>
        <v>0</v>
      </c>
      <c r="BJ152" s="57"/>
      <c r="BK152" s="58">
        <f t="shared" ref="BK152:BK153" si="976">BJ152*$E152*$F152*$H152*$J152*BK$10</f>
        <v>0</v>
      </c>
      <c r="BL152" s="57">
        <v>4</v>
      </c>
      <c r="BM152" s="58">
        <f t="shared" ref="BM152:BM153" si="977">BL152*$E152*$F152*$H152*$J152*BM$10</f>
        <v>207312.33599999998</v>
      </c>
      <c r="BN152" s="57"/>
      <c r="BO152" s="58">
        <f t="shared" ref="BO152:BO153" si="978">BN152*$E152*$F152*$H152*$J152*BO$10</f>
        <v>0</v>
      </c>
      <c r="BP152" s="61"/>
      <c r="BQ152" s="58">
        <f t="shared" ref="BQ152:BQ153" si="979">BP152*$E152*$F152*$H152*$J152*BQ$10</f>
        <v>0</v>
      </c>
      <c r="BR152" s="57"/>
      <c r="BS152" s="58"/>
      <c r="BT152" s="59"/>
      <c r="BU152" s="58"/>
      <c r="BV152" s="57"/>
      <c r="BW152" s="58">
        <f t="shared" ref="BW152:BW153" si="980">BV152*$E152*$F152*$H152*$J152*BW$10</f>
        <v>0</v>
      </c>
      <c r="BX152" s="57"/>
      <c r="BY152" s="58">
        <f t="shared" ref="BY152:BY153" si="981">BX152*$E152*$F152*$H152*$J152*BY$10</f>
        <v>0</v>
      </c>
      <c r="BZ152" s="57"/>
      <c r="CA152" s="58"/>
      <c r="CB152" s="57"/>
      <c r="CC152" s="58"/>
      <c r="CD152" s="59">
        <v>1</v>
      </c>
      <c r="CE152" s="62">
        <f>SUM(CD152*$E152*$F152*$H152*$K152*$CE$10)</f>
        <v>62193.700799999991</v>
      </c>
      <c r="CF152" s="57"/>
      <c r="CG152" s="62">
        <f>SUM(CF152*$E152*$F152*$H152*$K152*$CE$10)</f>
        <v>0</v>
      </c>
      <c r="CH152" s="59"/>
      <c r="CI152" s="62">
        <f>SUM(CH152*$E152*$F152*$H152*$K152*$CE$10)</f>
        <v>0</v>
      </c>
      <c r="CJ152" s="59"/>
      <c r="CK152" s="62">
        <f>SUM(CJ152*$E152*$F152*$H152*$K152*$CE$10)</f>
        <v>0</v>
      </c>
      <c r="CL152" s="59"/>
      <c r="CM152" s="62">
        <f>SUM(CL152*$E152*$F152*$H152*$K152*$CE$10)</f>
        <v>0</v>
      </c>
      <c r="CN152" s="57"/>
      <c r="CO152" s="62">
        <f>SUM(CN152*$E152*$F152*$H152*$K152*$CE$10)</f>
        <v>0</v>
      </c>
      <c r="CP152" s="57"/>
      <c r="CQ152" s="62">
        <f>SUM(CP152*$E152*$F152*$H152*$K152*$CE$10)</f>
        <v>0</v>
      </c>
      <c r="CR152" s="59"/>
      <c r="CS152" s="62"/>
      <c r="CT152" s="57"/>
      <c r="CU152" s="62"/>
      <c r="CV152" s="57"/>
      <c r="CW152" s="62">
        <f>SUM(CV152*$E152*$F152*$H152*$K152*$CE$10)</f>
        <v>0</v>
      </c>
      <c r="CX152" s="57"/>
      <c r="CY152" s="62"/>
      <c r="CZ152" s="57"/>
      <c r="DA152" s="62"/>
      <c r="DB152" s="57"/>
      <c r="DC152" s="62"/>
      <c r="DD152" s="57"/>
      <c r="DE152" s="62">
        <f>SUM(DD152*$E152*$F152*$H152*$K152*$CE$10)</f>
        <v>0</v>
      </c>
      <c r="DF152" s="57"/>
      <c r="DG152" s="62">
        <f>SUM(DF152*$E152*$F152*$H152*$K152*$CE$10)</f>
        <v>0</v>
      </c>
      <c r="DH152" s="57"/>
      <c r="DI152" s="62"/>
      <c r="DJ152" s="57"/>
      <c r="DK152" s="62"/>
      <c r="DL152" s="57"/>
      <c r="DM152" s="62"/>
      <c r="DN152" s="57"/>
      <c r="DO152" s="58">
        <f t="shared" ref="DO152:DO153" si="982">DN152*$E152*$F152*$H152*$J152*DO$10</f>
        <v>0</v>
      </c>
      <c r="DP152" s="57"/>
      <c r="DQ152" s="58">
        <f t="shared" ref="DQ152:DQ153" si="983">DP152*$E152*$F152*$H152*$J152*DQ$10</f>
        <v>0</v>
      </c>
      <c r="DR152" s="57"/>
      <c r="DS152" s="59"/>
      <c r="DT152" s="57"/>
      <c r="DU152" s="59"/>
      <c r="DV152" s="57"/>
      <c r="DW152" s="58">
        <f t="shared" ref="DW152:DW153" si="984">DV152*$E152*$F152*$H152*$J152*DW$10</f>
        <v>0</v>
      </c>
      <c r="DX152" s="57"/>
      <c r="DY152" s="58">
        <f t="shared" ref="DY152:DY153" si="985">DX152*$E152*$F152*$H152*$J152*DY$10</f>
        <v>0</v>
      </c>
      <c r="DZ152" s="57"/>
      <c r="EA152" s="59"/>
      <c r="EB152" s="63"/>
      <c r="EC152" s="63"/>
      <c r="ED152" s="76"/>
      <c r="EE152" s="76"/>
      <c r="EF152" s="76"/>
      <c r="EG152" s="76"/>
      <c r="EH152" s="76"/>
      <c r="EI152" s="76"/>
      <c r="EJ152" s="64">
        <f>SUM(N152,P152,R152,T152,V152,X152,Z152,AB152,AD152,AF152,AH152,AJ152,AL152,AN152,AP152,AR152,AT152,AV152,AX152,AZ152,BB152,BD152,BF152,BH152,BJ152,BL152,BN152,BP152,BR152,BT152,BV152,BX152,BZ152,CB152,CD152,CF152,CH152,CJ152,CL152,CN152,CP152,CR152,CT152,CV152,CX152,CZ152,DB152,DD152,DF152,DH152,DJ152,DL152,DN152,DP152,DR152,DT152,DV152,DX152,DZ152,EB152,ED152,EF152)</f>
        <v>15</v>
      </c>
      <c r="EK152" s="64">
        <f>SUM(O152,Q152,S152,U152,W152,Y152,AA152,AC152,AE152,AG152,AI152,AK152,AM152,AO152,AQ152,AS152,AU152,AW152,AY152,BA152,BC152,BE152,BG152,BI152,BK152,BM152,BO152,BQ152,BS152,BU152,BW152,BY152,CA152,CC152,CE152,CG152,CI152,CK152,CM152,CO152,CQ152,CS152,CU152,CW152,CY152,DA152,DC152,DE152,DG152,DI152,DK152,DM152,DO152,DQ152,DS152,DU152,DW152,DY152,EA152,EC152,EE152,EG152)</f>
        <v>787786.87679999997</v>
      </c>
    </row>
    <row r="153" spans="1:141" s="116" customFormat="1" ht="15.75" customHeight="1" x14ac:dyDescent="0.25">
      <c r="A153" s="40"/>
      <c r="B153" s="85">
        <v>121</v>
      </c>
      <c r="C153" s="50" t="s">
        <v>423</v>
      </c>
      <c r="D153" s="135" t="s">
        <v>424</v>
      </c>
      <c r="E153" s="52">
        <v>16026</v>
      </c>
      <c r="F153" s="149">
        <v>0.89</v>
      </c>
      <c r="G153" s="54"/>
      <c r="H153" s="105">
        <v>1</v>
      </c>
      <c r="I153" s="106"/>
      <c r="J153" s="104">
        <v>1.4</v>
      </c>
      <c r="K153" s="104">
        <v>1.68</v>
      </c>
      <c r="L153" s="104">
        <v>2.23</v>
      </c>
      <c r="M153" s="107">
        <v>2.57</v>
      </c>
      <c r="N153" s="57"/>
      <c r="O153" s="58">
        <f t="shared" si="954"/>
        <v>0</v>
      </c>
      <c r="P153" s="108"/>
      <c r="Q153" s="58">
        <f t="shared" si="955"/>
        <v>0</v>
      </c>
      <c r="R153" s="59"/>
      <c r="S153" s="58">
        <f t="shared" si="956"/>
        <v>0</v>
      </c>
      <c r="T153" s="57"/>
      <c r="U153" s="58">
        <f t="shared" si="957"/>
        <v>0</v>
      </c>
      <c r="V153" s="57"/>
      <c r="W153" s="58">
        <f t="shared" si="958"/>
        <v>0</v>
      </c>
      <c r="X153" s="57"/>
      <c r="Y153" s="58">
        <f t="shared" si="959"/>
        <v>0</v>
      </c>
      <c r="Z153" s="59"/>
      <c r="AA153" s="58">
        <f t="shared" si="960"/>
        <v>0</v>
      </c>
      <c r="AB153" s="59"/>
      <c r="AC153" s="58">
        <f t="shared" si="961"/>
        <v>0</v>
      </c>
      <c r="AD153" s="59"/>
      <c r="AE153" s="59">
        <f>SUM(AD153*$E153*$F153*$H153*$K153*$AE$10)</f>
        <v>0</v>
      </c>
      <c r="AF153" s="59"/>
      <c r="AG153" s="62">
        <f>SUM(AF153*$E153*$F153*$H153*$K153*$AG$10)</f>
        <v>0</v>
      </c>
      <c r="AH153" s="57"/>
      <c r="AI153" s="58">
        <f t="shared" si="962"/>
        <v>0</v>
      </c>
      <c r="AJ153" s="57"/>
      <c r="AK153" s="58">
        <f t="shared" si="963"/>
        <v>0</v>
      </c>
      <c r="AL153" s="57">
        <v>45</v>
      </c>
      <c r="AM153" s="58">
        <f t="shared" si="964"/>
        <v>898577.82000000007</v>
      </c>
      <c r="AN153" s="57"/>
      <c r="AO153" s="58">
        <f t="shared" si="965"/>
        <v>0</v>
      </c>
      <c r="AP153" s="57"/>
      <c r="AQ153" s="58">
        <f t="shared" si="966"/>
        <v>0</v>
      </c>
      <c r="AR153" s="57"/>
      <c r="AS153" s="58">
        <f t="shared" si="967"/>
        <v>0</v>
      </c>
      <c r="AT153" s="57"/>
      <c r="AU153" s="58">
        <f t="shared" si="968"/>
        <v>0</v>
      </c>
      <c r="AV153" s="57"/>
      <c r="AW153" s="58">
        <f t="shared" si="969"/>
        <v>0</v>
      </c>
      <c r="AX153" s="57"/>
      <c r="AY153" s="58">
        <f t="shared" si="970"/>
        <v>0</v>
      </c>
      <c r="AZ153" s="57"/>
      <c r="BA153" s="58">
        <f t="shared" si="971"/>
        <v>0</v>
      </c>
      <c r="BB153" s="57"/>
      <c r="BC153" s="58">
        <f t="shared" si="972"/>
        <v>0</v>
      </c>
      <c r="BD153" s="57"/>
      <c r="BE153" s="58">
        <f t="shared" si="973"/>
        <v>0</v>
      </c>
      <c r="BF153" s="57"/>
      <c r="BG153" s="58">
        <f t="shared" si="974"/>
        <v>0</v>
      </c>
      <c r="BH153" s="57">
        <v>413</v>
      </c>
      <c r="BI153" s="58">
        <f t="shared" si="975"/>
        <v>8246947.5479999995</v>
      </c>
      <c r="BJ153" s="57"/>
      <c r="BK153" s="58">
        <f t="shared" si="976"/>
        <v>0</v>
      </c>
      <c r="BL153" s="57"/>
      <c r="BM153" s="58">
        <f t="shared" si="977"/>
        <v>0</v>
      </c>
      <c r="BN153" s="57"/>
      <c r="BO153" s="58">
        <f t="shared" si="978"/>
        <v>0</v>
      </c>
      <c r="BP153" s="61"/>
      <c r="BQ153" s="58">
        <f t="shared" si="979"/>
        <v>0</v>
      </c>
      <c r="BR153" s="57">
        <v>2</v>
      </c>
      <c r="BS153" s="58"/>
      <c r="BT153" s="59"/>
      <c r="BU153" s="58"/>
      <c r="BV153" s="57"/>
      <c r="BW153" s="58">
        <f t="shared" si="980"/>
        <v>0</v>
      </c>
      <c r="BX153" s="57"/>
      <c r="BY153" s="58">
        <f t="shared" si="981"/>
        <v>0</v>
      </c>
      <c r="BZ153" s="57"/>
      <c r="CA153" s="58"/>
      <c r="CB153" s="57">
        <v>10</v>
      </c>
      <c r="CC153" s="58"/>
      <c r="CD153" s="59">
        <v>170</v>
      </c>
      <c r="CE153" s="62">
        <f>SUM(CD153*$E153*$F153*$H153*$K153*$CE$10)</f>
        <v>4073552.7839999995</v>
      </c>
      <c r="CF153" s="57"/>
      <c r="CG153" s="62">
        <f>SUM(CF153*$E153*$F153*$H153*$K153*$CE$10)</f>
        <v>0</v>
      </c>
      <c r="CH153" s="59"/>
      <c r="CI153" s="62">
        <f>SUM(CH153*$E153*$F153*$H153*$K153*$CE$10)</f>
        <v>0</v>
      </c>
      <c r="CJ153" s="59">
        <v>5</v>
      </c>
      <c r="CK153" s="62">
        <f>SUM(CJ153*$E153*$F153*$H153*$K153*$CE$10)</f>
        <v>119810.37599999999</v>
      </c>
      <c r="CL153" s="59"/>
      <c r="CM153" s="62">
        <f>SUM(CL153*$E153*$F153*$H153*$K153*$CE$10)</f>
        <v>0</v>
      </c>
      <c r="CN153" s="57"/>
      <c r="CO153" s="62">
        <f>SUM(CN153*$E153*$F153*$H153*$K153*$CE$10)</f>
        <v>0</v>
      </c>
      <c r="CP153" s="57"/>
      <c r="CQ153" s="62">
        <f>SUM(CP153*$E153*$F153*$H153*$K153*$CE$10)</f>
        <v>0</v>
      </c>
      <c r="CR153" s="59"/>
      <c r="CS153" s="62"/>
      <c r="CT153" s="57"/>
      <c r="CU153" s="62"/>
      <c r="CV153" s="57">
        <v>6</v>
      </c>
      <c r="CW153" s="62">
        <f>SUM(CV153*$E153*$F153*$H153*$K153*$CE$10)</f>
        <v>143772.45119999998</v>
      </c>
      <c r="CX153" s="57"/>
      <c r="CY153" s="62"/>
      <c r="CZ153" s="57"/>
      <c r="DA153" s="62"/>
      <c r="DB153" s="57"/>
      <c r="DC153" s="62"/>
      <c r="DD153" s="57"/>
      <c r="DE153" s="62">
        <f>SUM(DD153*$E153*$F153*$H153*$K153*$CE$10)</f>
        <v>0</v>
      </c>
      <c r="DF153" s="57">
        <v>1</v>
      </c>
      <c r="DG153" s="62">
        <f>SUM(DF153*$E153*$F153*$H153*$K153*$CE$10)</f>
        <v>23962.075199999999</v>
      </c>
      <c r="DH153" s="57"/>
      <c r="DI153" s="62"/>
      <c r="DJ153" s="57"/>
      <c r="DK153" s="62"/>
      <c r="DL153" s="57"/>
      <c r="DM153" s="62"/>
      <c r="DN153" s="76"/>
      <c r="DO153" s="58">
        <f t="shared" si="982"/>
        <v>0</v>
      </c>
      <c r="DP153" s="57"/>
      <c r="DQ153" s="58">
        <f t="shared" si="983"/>
        <v>0</v>
      </c>
      <c r="DR153" s="57"/>
      <c r="DS153" s="59"/>
      <c r="DT153" s="57"/>
      <c r="DU153" s="59"/>
      <c r="DV153" s="57"/>
      <c r="DW153" s="58">
        <f t="shared" si="984"/>
        <v>0</v>
      </c>
      <c r="DX153" s="57"/>
      <c r="DY153" s="58">
        <f t="shared" si="985"/>
        <v>0</v>
      </c>
      <c r="DZ153" s="57"/>
      <c r="EA153" s="59"/>
      <c r="EB153" s="63"/>
      <c r="EC153" s="63"/>
      <c r="ED153" s="76"/>
      <c r="EE153" s="76"/>
      <c r="EF153" s="76"/>
      <c r="EG153" s="76"/>
      <c r="EH153" s="76"/>
      <c r="EI153" s="76"/>
      <c r="EJ153" s="64">
        <f>SUM(N153,P153,R153,T153,V153,X153,Z153,AB153,AD153,AF153,AH153,AJ153,AL153,AN153,AP153,AR153,AT153,AV153,AX153,AZ153,BB153,BD153,BF153,BH153,BJ153,BL153,BN153,BP153,BR153,BT153,BV153,BX153,BZ153,CB153,CD153,CF153,CH153,CJ153,CL153,CN153,CP153,CR153,CT153,CV153,CX153,CZ153,DB153,DD153,DF153,DH153,DJ153,DL153,DN153,DP153,DR153,DT153,DV153,DX153,DZ153,EB153,ED153,EF153)</f>
        <v>652</v>
      </c>
      <c r="EK153" s="64">
        <f>SUM(O153,Q153,S153,U153,W153,Y153,AA153,AC153,AE153,AG153,AI153,AK153,AM153,AO153,AQ153,AS153,AU153,AW153,AY153,BA153,BC153,BE153,BG153,BI153,BK153,BM153,BO153,BQ153,BS153,BU153,BW153,BY153,CA153,CC153,CE153,CG153,CI153,CK153,CM153,CO153,CQ153,CS153,CU153,CW153,CY153,DA153,DC153,DE153,DG153,DI153,DK153,DM153,DO153,DQ153,DS153,DU153,DW153,DY153,EA153,EC153,EE153,EG153)</f>
        <v>13506623.054399999</v>
      </c>
    </row>
    <row r="154" spans="1:141" s="102" customFormat="1" ht="15" x14ac:dyDescent="0.25">
      <c r="A154" s="41">
        <v>23</v>
      </c>
      <c r="B154" s="41"/>
      <c r="C154" s="112" t="s">
        <v>425</v>
      </c>
      <c r="D154" s="134" t="s">
        <v>426</v>
      </c>
      <c r="E154" s="52">
        <v>16026</v>
      </c>
      <c r="F154" s="110"/>
      <c r="G154" s="54"/>
      <c r="H154" s="44"/>
      <c r="I154" s="99"/>
      <c r="J154" s="111">
        <v>1.4</v>
      </c>
      <c r="K154" s="111">
        <v>1.68</v>
      </c>
      <c r="L154" s="111">
        <v>2.23</v>
      </c>
      <c r="M154" s="101">
        <v>2.57</v>
      </c>
      <c r="N154" s="84">
        <f t="shared" ref="N154:BY154" si="986">N155</f>
        <v>2</v>
      </c>
      <c r="O154" s="84">
        <f t="shared" si="986"/>
        <v>40385.519999999997</v>
      </c>
      <c r="P154" s="84">
        <f t="shared" si="986"/>
        <v>0</v>
      </c>
      <c r="Q154" s="84">
        <f t="shared" si="986"/>
        <v>0</v>
      </c>
      <c r="R154" s="84">
        <f t="shared" si="986"/>
        <v>0</v>
      </c>
      <c r="S154" s="84">
        <f t="shared" si="986"/>
        <v>0</v>
      </c>
      <c r="T154" s="84">
        <f t="shared" si="986"/>
        <v>0</v>
      </c>
      <c r="U154" s="84">
        <f t="shared" si="986"/>
        <v>0</v>
      </c>
      <c r="V154" s="84">
        <f t="shared" si="986"/>
        <v>0</v>
      </c>
      <c r="W154" s="84">
        <f t="shared" si="986"/>
        <v>0</v>
      </c>
      <c r="X154" s="84">
        <f t="shared" si="986"/>
        <v>0</v>
      </c>
      <c r="Y154" s="84">
        <f t="shared" si="986"/>
        <v>0</v>
      </c>
      <c r="Z154" s="84">
        <f t="shared" si="986"/>
        <v>10</v>
      </c>
      <c r="AA154" s="84">
        <f t="shared" si="986"/>
        <v>201927.59999999998</v>
      </c>
      <c r="AB154" s="84">
        <f t="shared" si="986"/>
        <v>20</v>
      </c>
      <c r="AC154" s="84">
        <f t="shared" si="986"/>
        <v>403855.19999999995</v>
      </c>
      <c r="AD154" s="84">
        <f t="shared" si="986"/>
        <v>0</v>
      </c>
      <c r="AE154" s="84">
        <f t="shared" si="986"/>
        <v>0</v>
      </c>
      <c r="AF154" s="84">
        <f t="shared" si="986"/>
        <v>8</v>
      </c>
      <c r="AG154" s="84">
        <f t="shared" si="986"/>
        <v>193850.49599999998</v>
      </c>
      <c r="AH154" s="84">
        <f t="shared" si="986"/>
        <v>0</v>
      </c>
      <c r="AI154" s="84">
        <f t="shared" si="986"/>
        <v>0</v>
      </c>
      <c r="AJ154" s="84">
        <f t="shared" si="986"/>
        <v>100</v>
      </c>
      <c r="AK154" s="84">
        <f t="shared" si="986"/>
        <v>2019275.9999999998</v>
      </c>
      <c r="AL154" s="84">
        <f t="shared" si="986"/>
        <v>300</v>
      </c>
      <c r="AM154" s="84">
        <f t="shared" si="986"/>
        <v>6057828</v>
      </c>
      <c r="AN154" s="84">
        <f t="shared" si="986"/>
        <v>0</v>
      </c>
      <c r="AO154" s="84">
        <f t="shared" si="986"/>
        <v>0</v>
      </c>
      <c r="AP154" s="84">
        <f t="shared" si="986"/>
        <v>5</v>
      </c>
      <c r="AQ154" s="84">
        <f t="shared" si="986"/>
        <v>100963.79999999999</v>
      </c>
      <c r="AR154" s="84">
        <f t="shared" si="986"/>
        <v>15</v>
      </c>
      <c r="AS154" s="84">
        <f t="shared" si="986"/>
        <v>302891.39999999997</v>
      </c>
      <c r="AT154" s="84">
        <f t="shared" si="986"/>
        <v>2</v>
      </c>
      <c r="AU154" s="84">
        <f t="shared" si="986"/>
        <v>40385.519999999997</v>
      </c>
      <c r="AV154" s="84">
        <f t="shared" si="986"/>
        <v>0</v>
      </c>
      <c r="AW154" s="84">
        <f t="shared" si="986"/>
        <v>0</v>
      </c>
      <c r="AX154" s="84">
        <f t="shared" si="986"/>
        <v>0</v>
      </c>
      <c r="AY154" s="84">
        <f t="shared" si="986"/>
        <v>0</v>
      </c>
      <c r="AZ154" s="84">
        <f t="shared" si="986"/>
        <v>16</v>
      </c>
      <c r="BA154" s="84">
        <f t="shared" si="986"/>
        <v>323084.15999999997</v>
      </c>
      <c r="BB154" s="84">
        <f t="shared" si="986"/>
        <v>0</v>
      </c>
      <c r="BC154" s="84">
        <f t="shared" si="986"/>
        <v>0</v>
      </c>
      <c r="BD154" s="84">
        <f t="shared" si="986"/>
        <v>0</v>
      </c>
      <c r="BE154" s="84">
        <f t="shared" si="986"/>
        <v>0</v>
      </c>
      <c r="BF154" s="84">
        <f t="shared" si="986"/>
        <v>200</v>
      </c>
      <c r="BG154" s="84">
        <f t="shared" si="986"/>
        <v>4038551.9999999995</v>
      </c>
      <c r="BH154" s="84">
        <f t="shared" si="986"/>
        <v>159</v>
      </c>
      <c r="BI154" s="84">
        <f t="shared" si="986"/>
        <v>3210648.84</v>
      </c>
      <c r="BJ154" s="84">
        <f t="shared" si="986"/>
        <v>293</v>
      </c>
      <c r="BK154" s="84">
        <f t="shared" si="986"/>
        <v>5916478.6799999997</v>
      </c>
      <c r="BL154" s="84">
        <f t="shared" si="986"/>
        <v>366</v>
      </c>
      <c r="BM154" s="84">
        <f t="shared" si="986"/>
        <v>7390550.1600000001</v>
      </c>
      <c r="BN154" s="84">
        <f t="shared" si="986"/>
        <v>0</v>
      </c>
      <c r="BO154" s="84">
        <f t="shared" si="986"/>
        <v>0</v>
      </c>
      <c r="BP154" s="84">
        <f t="shared" si="986"/>
        <v>0</v>
      </c>
      <c r="BQ154" s="84">
        <f t="shared" si="986"/>
        <v>0</v>
      </c>
      <c r="BR154" s="84">
        <f t="shared" si="986"/>
        <v>7</v>
      </c>
      <c r="BS154" s="84"/>
      <c r="BT154" s="84">
        <f t="shared" si="986"/>
        <v>3</v>
      </c>
      <c r="BU154" s="84"/>
      <c r="BV154" s="84">
        <f t="shared" si="986"/>
        <v>56</v>
      </c>
      <c r="BW154" s="84">
        <f t="shared" si="986"/>
        <v>1130794.56</v>
      </c>
      <c r="BX154" s="84">
        <f t="shared" si="986"/>
        <v>284</v>
      </c>
      <c r="BY154" s="84">
        <f t="shared" si="986"/>
        <v>5734743.8399999999</v>
      </c>
      <c r="BZ154" s="84">
        <f t="shared" ref="BZ154:EK154" si="987">BZ155</f>
        <v>92</v>
      </c>
      <c r="CA154" s="84"/>
      <c r="CB154" s="84">
        <f t="shared" si="987"/>
        <v>406</v>
      </c>
      <c r="CC154" s="84"/>
      <c r="CD154" s="84">
        <f t="shared" si="987"/>
        <v>120</v>
      </c>
      <c r="CE154" s="84">
        <f t="shared" si="987"/>
        <v>2907757.44</v>
      </c>
      <c r="CF154" s="84">
        <f t="shared" si="987"/>
        <v>0</v>
      </c>
      <c r="CG154" s="84">
        <f t="shared" si="987"/>
        <v>0</v>
      </c>
      <c r="CH154" s="84">
        <f t="shared" si="987"/>
        <v>30</v>
      </c>
      <c r="CI154" s="84">
        <f t="shared" si="987"/>
        <v>726939.36</v>
      </c>
      <c r="CJ154" s="84">
        <f t="shared" si="987"/>
        <v>25</v>
      </c>
      <c r="CK154" s="84">
        <f t="shared" si="987"/>
        <v>605782.79999999993</v>
      </c>
      <c r="CL154" s="84">
        <f t="shared" si="987"/>
        <v>0</v>
      </c>
      <c r="CM154" s="84">
        <f t="shared" si="987"/>
        <v>0</v>
      </c>
      <c r="CN154" s="84">
        <f t="shared" si="987"/>
        <v>0</v>
      </c>
      <c r="CO154" s="84">
        <f t="shared" si="987"/>
        <v>0</v>
      </c>
      <c r="CP154" s="84">
        <f t="shared" si="987"/>
        <v>10</v>
      </c>
      <c r="CQ154" s="84">
        <f t="shared" si="987"/>
        <v>242313.12</v>
      </c>
      <c r="CR154" s="84">
        <f t="shared" si="987"/>
        <v>42</v>
      </c>
      <c r="CS154" s="84"/>
      <c r="CT154" s="84">
        <f t="shared" si="987"/>
        <v>0</v>
      </c>
      <c r="CU154" s="84"/>
      <c r="CV154" s="84">
        <f t="shared" si="987"/>
        <v>275</v>
      </c>
      <c r="CW154" s="84">
        <f t="shared" si="987"/>
        <v>6663610.7999999998</v>
      </c>
      <c r="CX154" s="84">
        <f t="shared" si="987"/>
        <v>22</v>
      </c>
      <c r="CY154" s="84"/>
      <c r="CZ154" s="84">
        <f t="shared" si="987"/>
        <v>47</v>
      </c>
      <c r="DA154" s="84"/>
      <c r="DB154" s="84">
        <f t="shared" si="987"/>
        <v>4</v>
      </c>
      <c r="DC154" s="84"/>
      <c r="DD154" s="84">
        <f t="shared" si="987"/>
        <v>0</v>
      </c>
      <c r="DE154" s="84">
        <f t="shared" si="987"/>
        <v>0</v>
      </c>
      <c r="DF154" s="84">
        <f t="shared" si="987"/>
        <v>10</v>
      </c>
      <c r="DG154" s="84">
        <f t="shared" si="987"/>
        <v>242313.12</v>
      </c>
      <c r="DH154" s="84">
        <f t="shared" si="987"/>
        <v>4</v>
      </c>
      <c r="DI154" s="84"/>
      <c r="DJ154" s="84">
        <f t="shared" si="987"/>
        <v>3</v>
      </c>
      <c r="DK154" s="84"/>
      <c r="DL154" s="84">
        <f t="shared" si="987"/>
        <v>16</v>
      </c>
      <c r="DM154" s="84"/>
      <c r="DN154" s="84">
        <f t="shared" si="987"/>
        <v>0</v>
      </c>
      <c r="DO154" s="84">
        <f t="shared" si="987"/>
        <v>0</v>
      </c>
      <c r="DP154" s="84">
        <f t="shared" si="987"/>
        <v>0</v>
      </c>
      <c r="DQ154" s="84">
        <f t="shared" si="987"/>
        <v>0</v>
      </c>
      <c r="DR154" s="84">
        <f t="shared" si="987"/>
        <v>0</v>
      </c>
      <c r="DS154" s="84">
        <f t="shared" si="987"/>
        <v>0</v>
      </c>
      <c r="DT154" s="84">
        <f t="shared" si="987"/>
        <v>0</v>
      </c>
      <c r="DU154" s="84">
        <f t="shared" si="987"/>
        <v>0</v>
      </c>
      <c r="DV154" s="84">
        <f t="shared" si="987"/>
        <v>0</v>
      </c>
      <c r="DW154" s="84">
        <f t="shared" si="987"/>
        <v>0</v>
      </c>
      <c r="DX154" s="84">
        <f t="shared" si="987"/>
        <v>0</v>
      </c>
      <c r="DY154" s="84">
        <f t="shared" si="987"/>
        <v>0</v>
      </c>
      <c r="DZ154" s="84">
        <f t="shared" si="987"/>
        <v>0</v>
      </c>
      <c r="EA154" s="84">
        <f t="shared" si="987"/>
        <v>0</v>
      </c>
      <c r="EB154" s="84">
        <f t="shared" si="987"/>
        <v>0</v>
      </c>
      <c r="EC154" s="84">
        <f t="shared" si="987"/>
        <v>0</v>
      </c>
      <c r="ED154" s="84">
        <f t="shared" si="987"/>
        <v>0</v>
      </c>
      <c r="EE154" s="84">
        <f t="shared" si="987"/>
        <v>0</v>
      </c>
      <c r="EF154" s="84">
        <f t="shared" si="987"/>
        <v>0</v>
      </c>
      <c r="EG154" s="84">
        <f t="shared" si="987"/>
        <v>0</v>
      </c>
      <c r="EH154" s="84"/>
      <c r="EI154" s="84"/>
      <c r="EJ154" s="84">
        <f t="shared" si="987"/>
        <v>2952</v>
      </c>
      <c r="EK154" s="84">
        <f t="shared" si="987"/>
        <v>48494932.415999979</v>
      </c>
    </row>
    <row r="155" spans="1:141" s="116" customFormat="1" x14ac:dyDescent="0.25">
      <c r="A155" s="49"/>
      <c r="B155" s="85">
        <v>122</v>
      </c>
      <c r="C155" s="50" t="s">
        <v>427</v>
      </c>
      <c r="D155" s="133" t="s">
        <v>428</v>
      </c>
      <c r="E155" s="52">
        <v>16026</v>
      </c>
      <c r="F155" s="53">
        <v>0.9</v>
      </c>
      <c r="G155" s="54"/>
      <c r="H155" s="55">
        <v>1</v>
      </c>
      <c r="I155" s="114"/>
      <c r="J155" s="104">
        <v>1.4</v>
      </c>
      <c r="K155" s="104">
        <v>1.68</v>
      </c>
      <c r="L155" s="104">
        <v>2.23</v>
      </c>
      <c r="M155" s="107">
        <v>2.57</v>
      </c>
      <c r="N155" s="57">
        <v>2</v>
      </c>
      <c r="O155" s="58">
        <f>N155*$E155*$F155*$H155*$J155*O$10</f>
        <v>40385.519999999997</v>
      </c>
      <c r="P155" s="108"/>
      <c r="Q155" s="58">
        <f>P155*$E155*$F155*$H155*$J155*Q$10</f>
        <v>0</v>
      </c>
      <c r="R155" s="59"/>
      <c r="S155" s="58">
        <f>R155*$E155*$F155*$H155*$J155*S$10</f>
        <v>0</v>
      </c>
      <c r="T155" s="57"/>
      <c r="U155" s="58">
        <f>T155*$E155*$F155*$H155*$J155*U$10</f>
        <v>0</v>
      </c>
      <c r="V155" s="57"/>
      <c r="W155" s="58">
        <f>V155*$E155*$F155*$H155*$J155*W$10</f>
        <v>0</v>
      </c>
      <c r="X155" s="57"/>
      <c r="Y155" s="58">
        <f>X155*$E155*$F155*$H155*$J155*Y$10</f>
        <v>0</v>
      </c>
      <c r="Z155" s="59">
        <v>10</v>
      </c>
      <c r="AA155" s="58">
        <f>Z155*$E155*$F155*$H155*$J155*AA$10</f>
        <v>201927.59999999998</v>
      </c>
      <c r="AB155" s="59">
        <v>20</v>
      </c>
      <c r="AC155" s="58">
        <f>AB155*$E155*$F155*$H155*$J155*AC$10</f>
        <v>403855.19999999995</v>
      </c>
      <c r="AD155" s="59"/>
      <c r="AE155" s="59">
        <f>SUM(AD155*$E155*$F155*$H155*$K155*$AE$10)</f>
        <v>0</v>
      </c>
      <c r="AF155" s="59">
        <v>8</v>
      </c>
      <c r="AG155" s="62">
        <f>SUM(AF155*$E155*$F155*$H155*$K155*$AG$10)</f>
        <v>193850.49599999998</v>
      </c>
      <c r="AH155" s="57"/>
      <c r="AI155" s="58">
        <f>AH155*$E155*$F155*$H155*$J155*AI$10</f>
        <v>0</v>
      </c>
      <c r="AJ155" s="57">
        <v>100</v>
      </c>
      <c r="AK155" s="58">
        <f>AJ155*$E155*$F155*$H155*$J155*AK$10</f>
        <v>2019275.9999999998</v>
      </c>
      <c r="AL155" s="57">
        <v>300</v>
      </c>
      <c r="AM155" s="58">
        <f>AL155*$E155*$F155*$H155*$J155*AM$10</f>
        <v>6057828</v>
      </c>
      <c r="AN155" s="57"/>
      <c r="AO155" s="58">
        <f>AN155*$E155*$F155*$H155*$J155*AO$10</f>
        <v>0</v>
      </c>
      <c r="AP155" s="57">
        <v>5</v>
      </c>
      <c r="AQ155" s="58">
        <f>AP155*$E155*$F155*$H155*$J155*AQ$10</f>
        <v>100963.79999999999</v>
      </c>
      <c r="AR155" s="57">
        <v>15</v>
      </c>
      <c r="AS155" s="58">
        <f>AR155*$E155*$F155*$H155*$J155*AS$10</f>
        <v>302891.39999999997</v>
      </c>
      <c r="AT155" s="57">
        <v>2</v>
      </c>
      <c r="AU155" s="58">
        <f>AT155*$E155*$F155*$H155*$J155*AU$10</f>
        <v>40385.519999999997</v>
      </c>
      <c r="AV155" s="57"/>
      <c r="AW155" s="58">
        <f>AV155*$E155*$F155*$H155*$J155*AW$10</f>
        <v>0</v>
      </c>
      <c r="AX155" s="57"/>
      <c r="AY155" s="58">
        <f>AX155*$E155*$F155*$H155*$J155*AY$10</f>
        <v>0</v>
      </c>
      <c r="AZ155" s="57">
        <v>16</v>
      </c>
      <c r="BA155" s="58">
        <f>AZ155*$E155*$F155*$H155*$J155*BA$10</f>
        <v>323084.15999999997</v>
      </c>
      <c r="BB155" s="57"/>
      <c r="BC155" s="58">
        <f>BB155*$E155*$F155*$H155*$J155*BC$10</f>
        <v>0</v>
      </c>
      <c r="BD155" s="57"/>
      <c r="BE155" s="58">
        <f>BD155*$E155*$F155*$H155*$J155*BE$10</f>
        <v>0</v>
      </c>
      <c r="BF155" s="57">
        <v>200</v>
      </c>
      <c r="BG155" s="58">
        <f>BF155*$E155*$F155*$H155*$J155*BG$10</f>
        <v>4038551.9999999995</v>
      </c>
      <c r="BH155" s="57">
        <v>159</v>
      </c>
      <c r="BI155" s="58">
        <f>BH155*$E155*$F155*$H155*$J155*BI$10</f>
        <v>3210648.84</v>
      </c>
      <c r="BJ155" s="57">
        <v>293</v>
      </c>
      <c r="BK155" s="58">
        <f>BJ155*$E155*$F155*$H155*$J155*BK$10</f>
        <v>5916478.6799999997</v>
      </c>
      <c r="BL155" s="57">
        <v>366</v>
      </c>
      <c r="BM155" s="58">
        <f>BL155*$E155*$F155*$H155*$J155*BM$10</f>
        <v>7390550.1600000001</v>
      </c>
      <c r="BN155" s="57"/>
      <c r="BO155" s="58">
        <f>BN155*$E155*$F155*$H155*$J155*BO$10</f>
        <v>0</v>
      </c>
      <c r="BP155" s="61"/>
      <c r="BQ155" s="58">
        <f>BP155*$E155*$F155*$H155*$J155*BQ$10</f>
        <v>0</v>
      </c>
      <c r="BR155" s="57">
        <v>7</v>
      </c>
      <c r="BS155" s="58"/>
      <c r="BT155" s="59">
        <v>3</v>
      </c>
      <c r="BU155" s="58"/>
      <c r="BV155" s="57">
        <v>56</v>
      </c>
      <c r="BW155" s="58">
        <f>BV155*$E155*$F155*$H155*$J155*BW$10</f>
        <v>1130794.56</v>
      </c>
      <c r="BX155" s="57">
        <v>284</v>
      </c>
      <c r="BY155" s="58">
        <f>BX155*$E155*$F155*$H155*$J155*BY$10</f>
        <v>5734743.8399999999</v>
      </c>
      <c r="BZ155" s="57">
        <v>92</v>
      </c>
      <c r="CA155" s="58"/>
      <c r="CB155" s="57">
        <v>406</v>
      </c>
      <c r="CC155" s="58"/>
      <c r="CD155" s="59">
        <v>120</v>
      </c>
      <c r="CE155" s="62">
        <f>SUM(CD155*$E155*$F155*$H155*$K155*$CE$10)</f>
        <v>2907757.44</v>
      </c>
      <c r="CF155" s="57"/>
      <c r="CG155" s="62">
        <f>SUM(CF155*$E155*$F155*$H155*$K155*$CE$10)</f>
        <v>0</v>
      </c>
      <c r="CH155" s="59">
        <v>30</v>
      </c>
      <c r="CI155" s="62">
        <f>SUM(CH155*$E155*$F155*$H155*$K155*$CE$10)</f>
        <v>726939.36</v>
      </c>
      <c r="CJ155" s="59">
        <v>25</v>
      </c>
      <c r="CK155" s="62">
        <f>SUM(CJ155*$E155*$F155*$H155*$K155*$CE$10)</f>
        <v>605782.79999999993</v>
      </c>
      <c r="CL155" s="59"/>
      <c r="CM155" s="62">
        <f>SUM(CL155*$E155*$F155*$H155*$K155*$CE$10)</f>
        <v>0</v>
      </c>
      <c r="CN155" s="57"/>
      <c r="CO155" s="62">
        <f>SUM(CN155*$E155*$F155*$H155*$K155*$CE$10)</f>
        <v>0</v>
      </c>
      <c r="CP155" s="57">
        <v>10</v>
      </c>
      <c r="CQ155" s="62">
        <f>SUM(CP155*$E155*$F155*$H155*$K155*$CE$10)</f>
        <v>242313.12</v>
      </c>
      <c r="CR155" s="59">
        <v>42</v>
      </c>
      <c r="CS155" s="62"/>
      <c r="CT155" s="57"/>
      <c r="CU155" s="62"/>
      <c r="CV155" s="57">
        <v>275</v>
      </c>
      <c r="CW155" s="62">
        <f>SUM(CV155*$E155*$F155*$H155*$K155*$CE$10)</f>
        <v>6663610.7999999998</v>
      </c>
      <c r="CX155" s="57">
        <v>22</v>
      </c>
      <c r="CY155" s="62"/>
      <c r="CZ155" s="57">
        <v>47</v>
      </c>
      <c r="DA155" s="62"/>
      <c r="DB155" s="57">
        <v>4</v>
      </c>
      <c r="DC155" s="62"/>
      <c r="DD155" s="57"/>
      <c r="DE155" s="62">
        <f>SUM(DD155*$E155*$F155*$H155*$K155*$CE$10)</f>
        <v>0</v>
      </c>
      <c r="DF155" s="57">
        <v>10</v>
      </c>
      <c r="DG155" s="62">
        <f>SUM(DF155*$E155*$F155*$H155*$K155*$CE$10)</f>
        <v>242313.12</v>
      </c>
      <c r="DH155" s="57">
        <v>4</v>
      </c>
      <c r="DI155" s="62"/>
      <c r="DJ155" s="57">
        <v>3</v>
      </c>
      <c r="DK155" s="62"/>
      <c r="DL155" s="57">
        <v>16</v>
      </c>
      <c r="DM155" s="62"/>
      <c r="DN155" s="76"/>
      <c r="DO155" s="58">
        <f>DN155*$E155*$F155*$H155*$J155*DO$10</f>
        <v>0</v>
      </c>
      <c r="DP155" s="57"/>
      <c r="DQ155" s="58">
        <f>DP155*$E155*$F155*$H155*$J155*DQ$10</f>
        <v>0</v>
      </c>
      <c r="DR155" s="57"/>
      <c r="DS155" s="59"/>
      <c r="DT155" s="57"/>
      <c r="DU155" s="59"/>
      <c r="DV155" s="57"/>
      <c r="DW155" s="58">
        <f>DV155*$E155*$F155*$H155*$J155*DW$10</f>
        <v>0</v>
      </c>
      <c r="DX155" s="57"/>
      <c r="DY155" s="58">
        <f>DX155*$E155*$F155*$H155*$J155*DY$10</f>
        <v>0</v>
      </c>
      <c r="DZ155" s="57"/>
      <c r="EA155" s="59"/>
      <c r="EB155" s="63"/>
      <c r="EC155" s="63"/>
      <c r="ED155" s="57"/>
      <c r="EE155" s="57"/>
      <c r="EF155" s="57"/>
      <c r="EG155" s="57"/>
      <c r="EH155" s="57"/>
      <c r="EI155" s="57"/>
      <c r="EJ155" s="64">
        <f>SUM(N155,P155,R155,T155,V155,X155,Z155,AB155,AD155,AF155,AH155,AJ155,AL155,AN155,AP155,AR155,AT155,AV155,AX155,AZ155,BB155,BD155,BF155,BH155,BJ155,BL155,BN155,BP155,BR155,BT155,BV155,BX155,BZ155,CB155,CD155,CF155,CH155,CJ155,CL155,CN155,CP155,CR155,CT155,CV155,CX155,CZ155,DB155,DD155,DF155,DH155,DJ155,DL155,DN155,DP155,DR155,DT155,DV155,DX155,DZ155,EB155,ED155,EF155)</f>
        <v>2952</v>
      </c>
      <c r="EK155" s="64">
        <f>SUM(O155,Q155,S155,U155,W155,Y155,AA155,AC155,AE155,AG155,AI155,AK155,AM155,AO155,AQ155,AS155,AU155,AW155,AY155,BA155,BC155,BE155,BG155,BI155,BK155,BM155,BO155,BQ155,BS155,BU155,BW155,BY155,CA155,CC155,CE155,CG155,CI155,CK155,CM155,CO155,CQ155,CS155,CU155,CW155,CY155,DA155,DC155,DE155,DG155,DI155,DK155,DM155,DO155,DQ155,DS155,DU155,DW155,DY155,EA155,EC155,EE155,EG155)</f>
        <v>48494932.415999979</v>
      </c>
    </row>
    <row r="156" spans="1:141" s="102" customFormat="1" ht="15" x14ac:dyDescent="0.25">
      <c r="A156" s="41">
        <v>24</v>
      </c>
      <c r="B156" s="41"/>
      <c r="C156" s="112" t="s">
        <v>429</v>
      </c>
      <c r="D156" s="134" t="s">
        <v>430</v>
      </c>
      <c r="E156" s="52">
        <v>16026</v>
      </c>
      <c r="F156" s="110"/>
      <c r="G156" s="54"/>
      <c r="H156" s="44"/>
      <c r="I156" s="99"/>
      <c r="J156" s="111">
        <v>1.4</v>
      </c>
      <c r="K156" s="111">
        <v>1.68</v>
      </c>
      <c r="L156" s="111">
        <v>2.23</v>
      </c>
      <c r="M156" s="101">
        <v>2.57</v>
      </c>
      <c r="N156" s="84">
        <f t="shared" ref="N156:BY156" si="988">N157</f>
        <v>5</v>
      </c>
      <c r="O156" s="84">
        <f t="shared" si="988"/>
        <v>163785.72</v>
      </c>
      <c r="P156" s="84">
        <f t="shared" si="988"/>
        <v>0</v>
      </c>
      <c r="Q156" s="84">
        <f t="shared" si="988"/>
        <v>0</v>
      </c>
      <c r="R156" s="84">
        <f t="shared" si="988"/>
        <v>0</v>
      </c>
      <c r="S156" s="84">
        <f t="shared" si="988"/>
        <v>0</v>
      </c>
      <c r="T156" s="84">
        <f t="shared" si="988"/>
        <v>0</v>
      </c>
      <c r="U156" s="84">
        <f t="shared" si="988"/>
        <v>0</v>
      </c>
      <c r="V156" s="84">
        <f t="shared" si="988"/>
        <v>0</v>
      </c>
      <c r="W156" s="84">
        <f t="shared" si="988"/>
        <v>0</v>
      </c>
      <c r="X156" s="84">
        <f t="shared" si="988"/>
        <v>0</v>
      </c>
      <c r="Y156" s="84">
        <f t="shared" si="988"/>
        <v>0</v>
      </c>
      <c r="Z156" s="84">
        <f t="shared" si="988"/>
        <v>42</v>
      </c>
      <c r="AA156" s="84">
        <f t="shared" si="988"/>
        <v>1375800.048</v>
      </c>
      <c r="AB156" s="84">
        <f t="shared" si="988"/>
        <v>15</v>
      </c>
      <c r="AC156" s="84">
        <f t="shared" si="988"/>
        <v>491357.15999999992</v>
      </c>
      <c r="AD156" s="84">
        <f t="shared" si="988"/>
        <v>0</v>
      </c>
      <c r="AE156" s="84">
        <f t="shared" si="988"/>
        <v>0</v>
      </c>
      <c r="AF156" s="84">
        <f t="shared" si="988"/>
        <v>2</v>
      </c>
      <c r="AG156" s="84">
        <f t="shared" si="988"/>
        <v>78617.145599999989</v>
      </c>
      <c r="AH156" s="84">
        <f t="shared" si="988"/>
        <v>0</v>
      </c>
      <c r="AI156" s="84">
        <f t="shared" si="988"/>
        <v>0</v>
      </c>
      <c r="AJ156" s="84">
        <f t="shared" si="988"/>
        <v>0</v>
      </c>
      <c r="AK156" s="84">
        <f t="shared" si="988"/>
        <v>0</v>
      </c>
      <c r="AL156" s="84">
        <f t="shared" si="988"/>
        <v>0</v>
      </c>
      <c r="AM156" s="84">
        <f t="shared" si="988"/>
        <v>0</v>
      </c>
      <c r="AN156" s="84">
        <f t="shared" si="988"/>
        <v>0</v>
      </c>
      <c r="AO156" s="84">
        <f t="shared" si="988"/>
        <v>0</v>
      </c>
      <c r="AP156" s="84">
        <f t="shared" si="988"/>
        <v>0</v>
      </c>
      <c r="AQ156" s="84">
        <f t="shared" si="988"/>
        <v>0</v>
      </c>
      <c r="AR156" s="84">
        <f t="shared" si="988"/>
        <v>80</v>
      </c>
      <c r="AS156" s="84">
        <f t="shared" si="988"/>
        <v>2620571.52</v>
      </c>
      <c r="AT156" s="84">
        <f t="shared" si="988"/>
        <v>0</v>
      </c>
      <c r="AU156" s="84">
        <f t="shared" si="988"/>
        <v>0</v>
      </c>
      <c r="AV156" s="84">
        <f t="shared" si="988"/>
        <v>0</v>
      </c>
      <c r="AW156" s="84">
        <f t="shared" si="988"/>
        <v>0</v>
      </c>
      <c r="AX156" s="84">
        <f t="shared" si="988"/>
        <v>0</v>
      </c>
      <c r="AY156" s="84">
        <f t="shared" si="988"/>
        <v>0</v>
      </c>
      <c r="AZ156" s="84">
        <f t="shared" si="988"/>
        <v>50</v>
      </c>
      <c r="BA156" s="84">
        <f t="shared" si="988"/>
        <v>1637857.2</v>
      </c>
      <c r="BB156" s="84">
        <f t="shared" si="988"/>
        <v>0</v>
      </c>
      <c r="BC156" s="84">
        <f t="shared" si="988"/>
        <v>0</v>
      </c>
      <c r="BD156" s="84">
        <f t="shared" si="988"/>
        <v>3</v>
      </c>
      <c r="BE156" s="84">
        <f t="shared" si="988"/>
        <v>98271.432000000001</v>
      </c>
      <c r="BF156" s="84">
        <f t="shared" si="988"/>
        <v>0</v>
      </c>
      <c r="BG156" s="84">
        <f t="shared" si="988"/>
        <v>0</v>
      </c>
      <c r="BH156" s="84">
        <f t="shared" si="988"/>
        <v>0</v>
      </c>
      <c r="BI156" s="84">
        <f t="shared" si="988"/>
        <v>0</v>
      </c>
      <c r="BJ156" s="84">
        <f t="shared" si="988"/>
        <v>0</v>
      </c>
      <c r="BK156" s="84">
        <f t="shared" si="988"/>
        <v>0</v>
      </c>
      <c r="BL156" s="84">
        <f t="shared" si="988"/>
        <v>0</v>
      </c>
      <c r="BM156" s="84">
        <f t="shared" si="988"/>
        <v>0</v>
      </c>
      <c r="BN156" s="84">
        <f t="shared" si="988"/>
        <v>1</v>
      </c>
      <c r="BO156" s="84">
        <f t="shared" si="988"/>
        <v>32757.143999999997</v>
      </c>
      <c r="BP156" s="84">
        <f t="shared" si="988"/>
        <v>0</v>
      </c>
      <c r="BQ156" s="84">
        <f t="shared" si="988"/>
        <v>0</v>
      </c>
      <c r="BR156" s="84">
        <f t="shared" si="988"/>
        <v>2</v>
      </c>
      <c r="BS156" s="84"/>
      <c r="BT156" s="84">
        <f t="shared" si="988"/>
        <v>103</v>
      </c>
      <c r="BU156" s="84"/>
      <c r="BV156" s="84">
        <f t="shared" si="988"/>
        <v>2</v>
      </c>
      <c r="BW156" s="84">
        <f t="shared" si="988"/>
        <v>65514.287999999993</v>
      </c>
      <c r="BX156" s="84">
        <f t="shared" si="988"/>
        <v>3</v>
      </c>
      <c r="BY156" s="84">
        <f t="shared" si="988"/>
        <v>98271.432000000001</v>
      </c>
      <c r="BZ156" s="84">
        <f t="shared" ref="BZ156:EK156" si="989">BZ157</f>
        <v>7</v>
      </c>
      <c r="CA156" s="84"/>
      <c r="CB156" s="84">
        <f t="shared" si="989"/>
        <v>21</v>
      </c>
      <c r="CC156" s="84"/>
      <c r="CD156" s="84">
        <f t="shared" si="989"/>
        <v>8</v>
      </c>
      <c r="CE156" s="84">
        <f t="shared" si="989"/>
        <v>314468.58239999996</v>
      </c>
      <c r="CF156" s="84">
        <f t="shared" si="989"/>
        <v>0</v>
      </c>
      <c r="CG156" s="84">
        <f t="shared" si="989"/>
        <v>0</v>
      </c>
      <c r="CH156" s="84">
        <f t="shared" si="989"/>
        <v>0</v>
      </c>
      <c r="CI156" s="84">
        <f t="shared" si="989"/>
        <v>0</v>
      </c>
      <c r="CJ156" s="84">
        <f t="shared" si="989"/>
        <v>0</v>
      </c>
      <c r="CK156" s="84">
        <f t="shared" si="989"/>
        <v>0</v>
      </c>
      <c r="CL156" s="84">
        <f t="shared" si="989"/>
        <v>0</v>
      </c>
      <c r="CM156" s="84">
        <f t="shared" si="989"/>
        <v>0</v>
      </c>
      <c r="CN156" s="84">
        <f t="shared" si="989"/>
        <v>0</v>
      </c>
      <c r="CO156" s="84">
        <f t="shared" si="989"/>
        <v>0</v>
      </c>
      <c r="CP156" s="84">
        <f t="shared" si="989"/>
        <v>3</v>
      </c>
      <c r="CQ156" s="84">
        <f t="shared" si="989"/>
        <v>117925.7184</v>
      </c>
      <c r="CR156" s="84">
        <f t="shared" si="989"/>
        <v>6</v>
      </c>
      <c r="CS156" s="84"/>
      <c r="CT156" s="84">
        <f t="shared" si="989"/>
        <v>138</v>
      </c>
      <c r="CU156" s="84"/>
      <c r="CV156" s="84">
        <f t="shared" si="989"/>
        <v>12</v>
      </c>
      <c r="CW156" s="84">
        <f t="shared" si="989"/>
        <v>471702.87359999999</v>
      </c>
      <c r="CX156" s="84">
        <f t="shared" si="989"/>
        <v>14</v>
      </c>
      <c r="CY156" s="84"/>
      <c r="CZ156" s="84">
        <f t="shared" si="989"/>
        <v>13</v>
      </c>
      <c r="DA156" s="84"/>
      <c r="DB156" s="84">
        <f t="shared" si="989"/>
        <v>4</v>
      </c>
      <c r="DC156" s="84"/>
      <c r="DD156" s="84">
        <f t="shared" si="989"/>
        <v>0</v>
      </c>
      <c r="DE156" s="84">
        <f t="shared" si="989"/>
        <v>0</v>
      </c>
      <c r="DF156" s="84">
        <f t="shared" si="989"/>
        <v>4</v>
      </c>
      <c r="DG156" s="84">
        <f t="shared" si="989"/>
        <v>157234.29119999998</v>
      </c>
      <c r="DH156" s="84">
        <f t="shared" si="989"/>
        <v>1</v>
      </c>
      <c r="DI156" s="84"/>
      <c r="DJ156" s="84">
        <f t="shared" si="989"/>
        <v>0</v>
      </c>
      <c r="DK156" s="84"/>
      <c r="DL156" s="84">
        <f t="shared" si="989"/>
        <v>0</v>
      </c>
      <c r="DM156" s="84"/>
      <c r="DN156" s="84">
        <f t="shared" si="989"/>
        <v>0</v>
      </c>
      <c r="DO156" s="84">
        <f t="shared" si="989"/>
        <v>0</v>
      </c>
      <c r="DP156" s="84">
        <f t="shared" si="989"/>
        <v>0</v>
      </c>
      <c r="DQ156" s="84">
        <f t="shared" si="989"/>
        <v>0</v>
      </c>
      <c r="DR156" s="84">
        <f t="shared" si="989"/>
        <v>0</v>
      </c>
      <c r="DS156" s="84">
        <f t="shared" si="989"/>
        <v>0</v>
      </c>
      <c r="DT156" s="84">
        <f t="shared" si="989"/>
        <v>0</v>
      </c>
      <c r="DU156" s="84">
        <f t="shared" si="989"/>
        <v>0</v>
      </c>
      <c r="DV156" s="84">
        <f t="shared" si="989"/>
        <v>0</v>
      </c>
      <c r="DW156" s="84">
        <f t="shared" si="989"/>
        <v>0</v>
      </c>
      <c r="DX156" s="84">
        <f t="shared" si="989"/>
        <v>0</v>
      </c>
      <c r="DY156" s="84">
        <f t="shared" si="989"/>
        <v>0</v>
      </c>
      <c r="DZ156" s="84">
        <f t="shared" si="989"/>
        <v>0</v>
      </c>
      <c r="EA156" s="84">
        <f t="shared" si="989"/>
        <v>0</v>
      </c>
      <c r="EB156" s="84">
        <f t="shared" si="989"/>
        <v>0</v>
      </c>
      <c r="EC156" s="84">
        <f t="shared" si="989"/>
        <v>0</v>
      </c>
      <c r="ED156" s="84">
        <f t="shared" si="989"/>
        <v>0</v>
      </c>
      <c r="EE156" s="84">
        <f t="shared" si="989"/>
        <v>0</v>
      </c>
      <c r="EF156" s="84">
        <f t="shared" si="989"/>
        <v>0</v>
      </c>
      <c r="EG156" s="84">
        <f t="shared" si="989"/>
        <v>0</v>
      </c>
      <c r="EH156" s="84"/>
      <c r="EI156" s="84"/>
      <c r="EJ156" s="84">
        <f t="shared" si="989"/>
        <v>539</v>
      </c>
      <c r="EK156" s="84">
        <f t="shared" si="989"/>
        <v>7724134.5551999984</v>
      </c>
    </row>
    <row r="157" spans="1:141" s="116" customFormat="1" ht="30" x14ac:dyDescent="0.25">
      <c r="A157" s="49"/>
      <c r="B157" s="85">
        <v>123</v>
      </c>
      <c r="C157" s="50" t="s">
        <v>431</v>
      </c>
      <c r="D157" s="133" t="s">
        <v>432</v>
      </c>
      <c r="E157" s="52">
        <v>16026</v>
      </c>
      <c r="F157" s="53">
        <v>1.46</v>
      </c>
      <c r="G157" s="54"/>
      <c r="H157" s="55">
        <v>1</v>
      </c>
      <c r="I157" s="114"/>
      <c r="J157" s="104">
        <v>1.4</v>
      </c>
      <c r="K157" s="104">
        <v>1.68</v>
      </c>
      <c r="L157" s="104">
        <v>2.23</v>
      </c>
      <c r="M157" s="107">
        <v>2.57</v>
      </c>
      <c r="N157" s="57">
        <v>5</v>
      </c>
      <c r="O157" s="58">
        <f>N157*$E157*$F157*$H157*$J157*O$10</f>
        <v>163785.72</v>
      </c>
      <c r="P157" s="108"/>
      <c r="Q157" s="58">
        <f>P157*$E157*$F157*$H157*$J157*Q$10</f>
        <v>0</v>
      </c>
      <c r="R157" s="59"/>
      <c r="S157" s="58">
        <f>R157*$E157*$F157*$H157*$J157*S$10</f>
        <v>0</v>
      </c>
      <c r="T157" s="57"/>
      <c r="U157" s="58">
        <f>T157*$E157*$F157*$H157*$J157*U$10</f>
        <v>0</v>
      </c>
      <c r="V157" s="57"/>
      <c r="W157" s="58">
        <f>V157*$E157*$F157*$H157*$J157*W$10</f>
        <v>0</v>
      </c>
      <c r="X157" s="57"/>
      <c r="Y157" s="58">
        <f>X157*$E157*$F157*$H157*$J157*Y$10</f>
        <v>0</v>
      </c>
      <c r="Z157" s="59">
        <v>42</v>
      </c>
      <c r="AA157" s="58">
        <f>Z157*$E157*$F157*$H157*$J157*AA$10</f>
        <v>1375800.048</v>
      </c>
      <c r="AB157" s="59">
        <v>15</v>
      </c>
      <c r="AC157" s="58">
        <f>AB157*$E157*$F157*$H157*$J157*AC$10</f>
        <v>491357.15999999992</v>
      </c>
      <c r="AD157" s="59"/>
      <c r="AE157" s="59">
        <f>SUM(AD157*$E157*$F157*$H157*$K157*$AE$10)</f>
        <v>0</v>
      </c>
      <c r="AF157" s="59">
        <v>2</v>
      </c>
      <c r="AG157" s="62">
        <f>SUM(AF157*$E157*$F157*$H157*$K157*$AG$10)</f>
        <v>78617.145599999989</v>
      </c>
      <c r="AH157" s="57"/>
      <c r="AI157" s="58">
        <f>AH157*$E157*$F157*$H157*$J157*AI$10</f>
        <v>0</v>
      </c>
      <c r="AJ157" s="57"/>
      <c r="AK157" s="58">
        <f>AJ157*$E157*$F157*$H157*$J157*AK$10</f>
        <v>0</v>
      </c>
      <c r="AL157" s="57"/>
      <c r="AM157" s="58">
        <f>AL157*$E157*$F157*$H157*$J157*AM$10</f>
        <v>0</v>
      </c>
      <c r="AN157" s="57"/>
      <c r="AO157" s="58">
        <f>AN157*$E157*$F157*$H157*$J157*AO$10</f>
        <v>0</v>
      </c>
      <c r="AP157" s="57"/>
      <c r="AQ157" s="58">
        <f>AP157*$E157*$F157*$H157*$J157*AQ$10</f>
        <v>0</v>
      </c>
      <c r="AR157" s="57">
        <v>80</v>
      </c>
      <c r="AS157" s="58">
        <f>AR157*$E157*$F157*$H157*$J157*AS$10</f>
        <v>2620571.52</v>
      </c>
      <c r="AT157" s="57"/>
      <c r="AU157" s="58">
        <f>AT157*$E157*$F157*$H157*$J157*AU$10</f>
        <v>0</v>
      </c>
      <c r="AV157" s="57"/>
      <c r="AW157" s="58">
        <f>AV157*$E157*$F157*$H157*$J157*AW$10</f>
        <v>0</v>
      </c>
      <c r="AX157" s="57"/>
      <c r="AY157" s="58">
        <f>AX157*$E157*$F157*$H157*$J157*AY$10</f>
        <v>0</v>
      </c>
      <c r="AZ157" s="57">
        <v>50</v>
      </c>
      <c r="BA157" s="58">
        <f>AZ157*$E157*$F157*$H157*$J157*BA$10</f>
        <v>1637857.2</v>
      </c>
      <c r="BB157" s="57"/>
      <c r="BC157" s="58">
        <f>BB157*$E157*$F157*$H157*$J157*BC$10</f>
        <v>0</v>
      </c>
      <c r="BD157" s="57">
        <v>3</v>
      </c>
      <c r="BE157" s="58">
        <f>BD157*$E157*$F157*$H157*$J157*BE$10</f>
        <v>98271.432000000001</v>
      </c>
      <c r="BF157" s="57"/>
      <c r="BG157" s="58">
        <f>BF157*$E157*$F157*$H157*$J157*BG$10</f>
        <v>0</v>
      </c>
      <c r="BH157" s="57"/>
      <c r="BI157" s="58">
        <f>BH157*$E157*$F157*$H157*$J157*BI$10</f>
        <v>0</v>
      </c>
      <c r="BJ157" s="57"/>
      <c r="BK157" s="58">
        <f>BJ157*$E157*$F157*$H157*$J157*BK$10</f>
        <v>0</v>
      </c>
      <c r="BL157" s="57"/>
      <c r="BM157" s="58">
        <f>BL157*$E157*$F157*$H157*$J157*BM$10</f>
        <v>0</v>
      </c>
      <c r="BN157" s="57">
        <v>1</v>
      </c>
      <c r="BO157" s="58">
        <f>BN157*$E157*$F157*$H157*$J157*BO$10</f>
        <v>32757.143999999997</v>
      </c>
      <c r="BP157" s="61"/>
      <c r="BQ157" s="58">
        <f>BP157*$E157*$F157*$H157*$J157*BQ$10</f>
        <v>0</v>
      </c>
      <c r="BR157" s="57">
        <v>2</v>
      </c>
      <c r="BS157" s="58"/>
      <c r="BT157" s="59">
        <v>103</v>
      </c>
      <c r="BU157" s="58"/>
      <c r="BV157" s="57">
        <v>2</v>
      </c>
      <c r="BW157" s="58">
        <f>BV157*$E157*$F157*$H157*$J157*BW$10</f>
        <v>65514.287999999993</v>
      </c>
      <c r="BX157" s="57">
        <v>3</v>
      </c>
      <c r="BY157" s="58">
        <f>BX157*$E157*$F157*$H157*$J157*BY$10</f>
        <v>98271.432000000001</v>
      </c>
      <c r="BZ157" s="57">
        <v>7</v>
      </c>
      <c r="CA157" s="58"/>
      <c r="CB157" s="57">
        <v>21</v>
      </c>
      <c r="CC157" s="58"/>
      <c r="CD157" s="59">
        <v>8</v>
      </c>
      <c r="CE157" s="62">
        <f>SUM(CD157*$E157*$F157*$H157*$K157*$CE$10)</f>
        <v>314468.58239999996</v>
      </c>
      <c r="CF157" s="57"/>
      <c r="CG157" s="62">
        <f>SUM(CF157*$E157*$F157*$H157*$K157*$CE$10)</f>
        <v>0</v>
      </c>
      <c r="CH157" s="59"/>
      <c r="CI157" s="62">
        <f>SUM(CH157*$E157*$F157*$H157*$K157*$CE$10)</f>
        <v>0</v>
      </c>
      <c r="CJ157" s="59"/>
      <c r="CK157" s="62">
        <f>SUM(CJ157*$E157*$F157*$H157*$K157*$CE$10)</f>
        <v>0</v>
      </c>
      <c r="CL157" s="59"/>
      <c r="CM157" s="62">
        <f>SUM(CL157*$E157*$F157*$H157*$K157*$CE$10)</f>
        <v>0</v>
      </c>
      <c r="CN157" s="57"/>
      <c r="CO157" s="62">
        <f>SUM(CN157*$E157*$F157*$H157*$K157*$CE$10)</f>
        <v>0</v>
      </c>
      <c r="CP157" s="57">
        <v>3</v>
      </c>
      <c r="CQ157" s="62">
        <f>SUM(CP157*$E157*$F157*$H157*$K157*$CE$10)</f>
        <v>117925.7184</v>
      </c>
      <c r="CR157" s="59">
        <v>6</v>
      </c>
      <c r="CS157" s="62"/>
      <c r="CT157" s="57">
        <v>138</v>
      </c>
      <c r="CU157" s="62"/>
      <c r="CV157" s="57">
        <v>12</v>
      </c>
      <c r="CW157" s="62">
        <f>SUM(CV157*$E157*$F157*$H157*$K157*$CE$10)</f>
        <v>471702.87359999999</v>
      </c>
      <c r="CX157" s="57">
        <v>14</v>
      </c>
      <c r="CY157" s="62"/>
      <c r="CZ157" s="57">
        <v>13</v>
      </c>
      <c r="DA157" s="62"/>
      <c r="DB157" s="57">
        <v>4</v>
      </c>
      <c r="DC157" s="62"/>
      <c r="DD157" s="57"/>
      <c r="DE157" s="62">
        <f>SUM(DD157*$E157*$F157*$H157*$K157*$CE$10)</f>
        <v>0</v>
      </c>
      <c r="DF157" s="57">
        <v>4</v>
      </c>
      <c r="DG157" s="62">
        <f>SUM(DF157*$E157*$F157*$H157*$K157*$CE$10)</f>
        <v>157234.29119999998</v>
      </c>
      <c r="DH157" s="57">
        <v>1</v>
      </c>
      <c r="DI157" s="62"/>
      <c r="DJ157" s="57"/>
      <c r="DK157" s="62"/>
      <c r="DL157" s="57"/>
      <c r="DM157" s="62"/>
      <c r="DN157" s="76"/>
      <c r="DO157" s="58">
        <f>DN157*$E157*$F157*$H157*$J157*DO$10</f>
        <v>0</v>
      </c>
      <c r="DP157" s="57"/>
      <c r="DQ157" s="58">
        <f>DP157*$E157*$F157*$H157*$J157*DQ$10</f>
        <v>0</v>
      </c>
      <c r="DR157" s="57"/>
      <c r="DS157" s="59"/>
      <c r="DT157" s="57"/>
      <c r="DU157" s="59"/>
      <c r="DV157" s="57"/>
      <c r="DW157" s="58">
        <f>DV157*$E157*$F157*$H157*$J157*DW$10</f>
        <v>0</v>
      </c>
      <c r="DX157" s="57"/>
      <c r="DY157" s="58">
        <f>DX157*$E157*$F157*$H157*$J157*DY$10</f>
        <v>0</v>
      </c>
      <c r="DZ157" s="57"/>
      <c r="EA157" s="59"/>
      <c r="EB157" s="63"/>
      <c r="EC157" s="63"/>
      <c r="ED157" s="57"/>
      <c r="EE157" s="57"/>
      <c r="EF157" s="57"/>
      <c r="EG157" s="57"/>
      <c r="EH157" s="57"/>
      <c r="EI157" s="57"/>
      <c r="EJ157" s="64">
        <f>SUM(N157,P157,R157,T157,V157,X157,Z157,AB157,AD157,AF157,AH157,AJ157,AL157,AN157,AP157,AR157,AT157,AV157,AX157,AZ157,BB157,BD157,BF157,BH157,BJ157,BL157,BN157,BP157,BR157,BT157,BV157,BX157,BZ157,CB157,CD157,CF157,CH157,CJ157,CL157,CN157,CP157,CR157,CT157,CV157,CX157,CZ157,DB157,DD157,DF157,DH157,DJ157,DL157,DN157,DP157,DR157,DT157,DV157,DX157,DZ157,EB157,ED157,EF157)</f>
        <v>539</v>
      </c>
      <c r="EK157" s="64">
        <f>SUM(O157,Q157,S157,U157,W157,Y157,AA157,AC157,AE157,AG157,AI157,AK157,AM157,AO157,AQ157,AS157,AU157,AW157,AY157,BA157,BC157,BE157,BG157,BI157,BK157,BM157,BO157,BQ157,BS157,BU157,BW157,BY157,CA157,CC157,CE157,CG157,CI157,CK157,CM157,CO157,CQ157,CS157,CU157,CW157,CY157,DA157,DC157,DE157,DG157,DI157,DK157,DM157,DO157,DQ157,DS157,DU157,DW157,DY157,EA157,EC157,EE157,EG157)</f>
        <v>7724134.5551999984</v>
      </c>
    </row>
    <row r="158" spans="1:141" s="102" customFormat="1" ht="15" customHeight="1" x14ac:dyDescent="0.25">
      <c r="A158" s="41">
        <v>25</v>
      </c>
      <c r="B158" s="41"/>
      <c r="C158" s="112" t="s">
        <v>433</v>
      </c>
      <c r="D158" s="134" t="s">
        <v>434</v>
      </c>
      <c r="E158" s="52">
        <v>16026</v>
      </c>
      <c r="F158" s="110"/>
      <c r="G158" s="54"/>
      <c r="H158" s="44"/>
      <c r="I158" s="99"/>
      <c r="J158" s="111">
        <v>1.4</v>
      </c>
      <c r="K158" s="111">
        <v>1.68</v>
      </c>
      <c r="L158" s="111">
        <v>2.23</v>
      </c>
      <c r="M158" s="101">
        <v>2.57</v>
      </c>
      <c r="N158" s="84">
        <f t="shared" ref="N158:BY158" si="990">SUM(N159:N161)</f>
        <v>0</v>
      </c>
      <c r="O158" s="84">
        <f t="shared" si="990"/>
        <v>0</v>
      </c>
      <c r="P158" s="84">
        <f t="shared" si="990"/>
        <v>0</v>
      </c>
      <c r="Q158" s="84">
        <f t="shared" si="990"/>
        <v>0</v>
      </c>
      <c r="R158" s="84">
        <f t="shared" si="990"/>
        <v>0</v>
      </c>
      <c r="S158" s="84">
        <f t="shared" si="990"/>
        <v>0</v>
      </c>
      <c r="T158" s="84">
        <f t="shared" si="990"/>
        <v>0</v>
      </c>
      <c r="U158" s="84">
        <f t="shared" si="990"/>
        <v>0</v>
      </c>
      <c r="V158" s="84">
        <f t="shared" si="990"/>
        <v>0</v>
      </c>
      <c r="W158" s="84">
        <f t="shared" si="990"/>
        <v>0</v>
      </c>
      <c r="X158" s="84">
        <f t="shared" si="990"/>
        <v>0</v>
      </c>
      <c r="Y158" s="84">
        <f t="shared" si="990"/>
        <v>0</v>
      </c>
      <c r="Z158" s="84">
        <f t="shared" si="990"/>
        <v>0</v>
      </c>
      <c r="AA158" s="84">
        <f t="shared" si="990"/>
        <v>0</v>
      </c>
      <c r="AB158" s="84">
        <f t="shared" si="990"/>
        <v>0</v>
      </c>
      <c r="AC158" s="84">
        <f t="shared" si="990"/>
        <v>0</v>
      </c>
      <c r="AD158" s="84">
        <f t="shared" si="990"/>
        <v>0</v>
      </c>
      <c r="AE158" s="84">
        <f t="shared" si="990"/>
        <v>0</v>
      </c>
      <c r="AF158" s="84">
        <f t="shared" si="990"/>
        <v>0</v>
      </c>
      <c r="AG158" s="84">
        <f t="shared" si="990"/>
        <v>0</v>
      </c>
      <c r="AH158" s="84">
        <f t="shared" si="990"/>
        <v>113</v>
      </c>
      <c r="AI158" s="84">
        <f t="shared" si="990"/>
        <v>10927199.891999999</v>
      </c>
      <c r="AJ158" s="84">
        <f t="shared" si="990"/>
        <v>0</v>
      </c>
      <c r="AK158" s="84">
        <f t="shared" si="990"/>
        <v>0</v>
      </c>
      <c r="AL158" s="84">
        <f t="shared" si="990"/>
        <v>0</v>
      </c>
      <c r="AM158" s="84">
        <f t="shared" si="990"/>
        <v>0</v>
      </c>
      <c r="AN158" s="84">
        <f t="shared" si="990"/>
        <v>0</v>
      </c>
      <c r="AO158" s="84">
        <f t="shared" si="990"/>
        <v>0</v>
      </c>
      <c r="AP158" s="84">
        <f t="shared" si="990"/>
        <v>65</v>
      </c>
      <c r="AQ158" s="84">
        <f t="shared" si="990"/>
        <v>6285557.459999999</v>
      </c>
      <c r="AR158" s="84">
        <f t="shared" si="990"/>
        <v>0</v>
      </c>
      <c r="AS158" s="84">
        <f t="shared" si="990"/>
        <v>0</v>
      </c>
      <c r="AT158" s="84">
        <f t="shared" si="990"/>
        <v>0</v>
      </c>
      <c r="AU158" s="84">
        <f t="shared" si="990"/>
        <v>0</v>
      </c>
      <c r="AV158" s="84">
        <f t="shared" si="990"/>
        <v>0</v>
      </c>
      <c r="AW158" s="84">
        <f t="shared" si="990"/>
        <v>0</v>
      </c>
      <c r="AX158" s="84">
        <f t="shared" si="990"/>
        <v>0</v>
      </c>
      <c r="AY158" s="84">
        <f t="shared" si="990"/>
        <v>0</v>
      </c>
      <c r="AZ158" s="84">
        <f t="shared" si="990"/>
        <v>0</v>
      </c>
      <c r="BA158" s="84">
        <f t="shared" si="990"/>
        <v>0</v>
      </c>
      <c r="BB158" s="84">
        <f t="shared" si="990"/>
        <v>0</v>
      </c>
      <c r="BC158" s="84">
        <f t="shared" si="990"/>
        <v>0</v>
      </c>
      <c r="BD158" s="84">
        <f t="shared" si="990"/>
        <v>0</v>
      </c>
      <c r="BE158" s="84">
        <f t="shared" si="990"/>
        <v>0</v>
      </c>
      <c r="BF158" s="84">
        <f t="shared" si="990"/>
        <v>0</v>
      </c>
      <c r="BG158" s="84">
        <f t="shared" si="990"/>
        <v>0</v>
      </c>
      <c r="BH158" s="84">
        <f t="shared" si="990"/>
        <v>0</v>
      </c>
      <c r="BI158" s="84">
        <f t="shared" si="990"/>
        <v>0</v>
      </c>
      <c r="BJ158" s="84">
        <f t="shared" si="990"/>
        <v>0</v>
      </c>
      <c r="BK158" s="84">
        <f t="shared" si="990"/>
        <v>0</v>
      </c>
      <c r="BL158" s="84">
        <f t="shared" si="990"/>
        <v>0</v>
      </c>
      <c r="BM158" s="84">
        <f t="shared" si="990"/>
        <v>0</v>
      </c>
      <c r="BN158" s="84">
        <f t="shared" si="990"/>
        <v>0</v>
      </c>
      <c r="BO158" s="84">
        <f t="shared" si="990"/>
        <v>0</v>
      </c>
      <c r="BP158" s="84">
        <f t="shared" si="990"/>
        <v>0</v>
      </c>
      <c r="BQ158" s="84">
        <f t="shared" si="990"/>
        <v>0</v>
      </c>
      <c r="BR158" s="84">
        <f t="shared" si="990"/>
        <v>0</v>
      </c>
      <c r="BS158" s="84"/>
      <c r="BT158" s="84">
        <f t="shared" si="990"/>
        <v>0</v>
      </c>
      <c r="BU158" s="84"/>
      <c r="BV158" s="84">
        <f t="shared" si="990"/>
        <v>0</v>
      </c>
      <c r="BW158" s="84">
        <f t="shared" si="990"/>
        <v>0</v>
      </c>
      <c r="BX158" s="84">
        <f t="shared" si="990"/>
        <v>0</v>
      </c>
      <c r="BY158" s="84">
        <f t="shared" si="990"/>
        <v>0</v>
      </c>
      <c r="BZ158" s="84">
        <f t="shared" ref="BZ158:EK158" si="991">SUM(BZ159:BZ161)</f>
        <v>0</v>
      </c>
      <c r="CA158" s="84"/>
      <c r="CB158" s="84">
        <f t="shared" si="991"/>
        <v>0</v>
      </c>
      <c r="CC158" s="84"/>
      <c r="CD158" s="84">
        <f t="shared" si="991"/>
        <v>0</v>
      </c>
      <c r="CE158" s="84">
        <f t="shared" si="991"/>
        <v>0</v>
      </c>
      <c r="CF158" s="84">
        <f t="shared" si="991"/>
        <v>0</v>
      </c>
      <c r="CG158" s="84">
        <f t="shared" si="991"/>
        <v>0</v>
      </c>
      <c r="CH158" s="84">
        <f t="shared" si="991"/>
        <v>0</v>
      </c>
      <c r="CI158" s="84">
        <f t="shared" si="991"/>
        <v>0</v>
      </c>
      <c r="CJ158" s="84">
        <f t="shared" si="991"/>
        <v>0</v>
      </c>
      <c r="CK158" s="84">
        <f t="shared" si="991"/>
        <v>0</v>
      </c>
      <c r="CL158" s="84">
        <f t="shared" si="991"/>
        <v>0</v>
      </c>
      <c r="CM158" s="84">
        <f t="shared" si="991"/>
        <v>0</v>
      </c>
      <c r="CN158" s="84">
        <f t="shared" si="991"/>
        <v>0</v>
      </c>
      <c r="CO158" s="84">
        <f t="shared" si="991"/>
        <v>0</v>
      </c>
      <c r="CP158" s="84">
        <f t="shared" si="991"/>
        <v>0</v>
      </c>
      <c r="CQ158" s="84">
        <f t="shared" si="991"/>
        <v>0</v>
      </c>
      <c r="CR158" s="84">
        <f t="shared" si="991"/>
        <v>0</v>
      </c>
      <c r="CS158" s="84"/>
      <c r="CT158" s="84">
        <f t="shared" si="991"/>
        <v>0</v>
      </c>
      <c r="CU158" s="84"/>
      <c r="CV158" s="84">
        <f t="shared" si="991"/>
        <v>0</v>
      </c>
      <c r="CW158" s="84">
        <f t="shared" si="991"/>
        <v>0</v>
      </c>
      <c r="CX158" s="84">
        <f t="shared" si="991"/>
        <v>0</v>
      </c>
      <c r="CY158" s="84"/>
      <c r="CZ158" s="84">
        <f t="shared" si="991"/>
        <v>0</v>
      </c>
      <c r="DA158" s="84"/>
      <c r="DB158" s="84">
        <f t="shared" si="991"/>
        <v>0</v>
      </c>
      <c r="DC158" s="84"/>
      <c r="DD158" s="84">
        <f t="shared" si="991"/>
        <v>0</v>
      </c>
      <c r="DE158" s="84">
        <f t="shared" si="991"/>
        <v>0</v>
      </c>
      <c r="DF158" s="84">
        <f t="shared" si="991"/>
        <v>0</v>
      </c>
      <c r="DG158" s="84">
        <f t="shared" si="991"/>
        <v>0</v>
      </c>
      <c r="DH158" s="84">
        <f t="shared" si="991"/>
        <v>0</v>
      </c>
      <c r="DI158" s="84"/>
      <c r="DJ158" s="84">
        <f t="shared" si="991"/>
        <v>0</v>
      </c>
      <c r="DK158" s="84"/>
      <c r="DL158" s="84">
        <f t="shared" si="991"/>
        <v>0</v>
      </c>
      <c r="DM158" s="84"/>
      <c r="DN158" s="84">
        <f t="shared" si="991"/>
        <v>0</v>
      </c>
      <c r="DO158" s="84">
        <f t="shared" si="991"/>
        <v>0</v>
      </c>
      <c r="DP158" s="84">
        <f t="shared" si="991"/>
        <v>0</v>
      </c>
      <c r="DQ158" s="84">
        <f t="shared" si="991"/>
        <v>0</v>
      </c>
      <c r="DR158" s="84">
        <f t="shared" si="991"/>
        <v>0</v>
      </c>
      <c r="DS158" s="84">
        <f t="shared" si="991"/>
        <v>0</v>
      </c>
      <c r="DT158" s="84">
        <f t="shared" si="991"/>
        <v>0</v>
      </c>
      <c r="DU158" s="84">
        <f t="shared" si="991"/>
        <v>0</v>
      </c>
      <c r="DV158" s="84">
        <f t="shared" si="991"/>
        <v>0</v>
      </c>
      <c r="DW158" s="84">
        <f t="shared" si="991"/>
        <v>0</v>
      </c>
      <c r="DX158" s="84">
        <f t="shared" si="991"/>
        <v>0</v>
      </c>
      <c r="DY158" s="84">
        <f t="shared" si="991"/>
        <v>0</v>
      </c>
      <c r="DZ158" s="84">
        <f t="shared" si="991"/>
        <v>0</v>
      </c>
      <c r="EA158" s="84">
        <f t="shared" si="991"/>
        <v>0</v>
      </c>
      <c r="EB158" s="84">
        <f t="shared" si="991"/>
        <v>0</v>
      </c>
      <c r="EC158" s="84">
        <f t="shared" si="991"/>
        <v>0</v>
      </c>
      <c r="ED158" s="84">
        <f t="shared" si="991"/>
        <v>0</v>
      </c>
      <c r="EE158" s="84">
        <f t="shared" si="991"/>
        <v>0</v>
      </c>
      <c r="EF158" s="84">
        <f t="shared" si="991"/>
        <v>0</v>
      </c>
      <c r="EG158" s="84">
        <f t="shared" si="991"/>
        <v>0</v>
      </c>
      <c r="EH158" s="84"/>
      <c r="EI158" s="84"/>
      <c r="EJ158" s="84">
        <f t="shared" si="991"/>
        <v>178</v>
      </c>
      <c r="EK158" s="84">
        <f t="shared" si="991"/>
        <v>17212757.351999998</v>
      </c>
    </row>
    <row r="159" spans="1:141" s="2" customFormat="1" ht="30" customHeight="1" x14ac:dyDescent="0.25">
      <c r="A159" s="49"/>
      <c r="B159" s="85">
        <v>124</v>
      </c>
      <c r="C159" s="50" t="s">
        <v>435</v>
      </c>
      <c r="D159" s="135" t="s">
        <v>436</v>
      </c>
      <c r="E159" s="52">
        <v>16026</v>
      </c>
      <c r="F159" s="53">
        <v>1.84</v>
      </c>
      <c r="G159" s="54"/>
      <c r="H159" s="55">
        <v>1</v>
      </c>
      <c r="I159" s="114"/>
      <c r="J159" s="104">
        <v>1.4</v>
      </c>
      <c r="K159" s="104">
        <v>1.68</v>
      </c>
      <c r="L159" s="104">
        <v>2.23</v>
      </c>
      <c r="M159" s="107">
        <v>2.57</v>
      </c>
      <c r="N159" s="57"/>
      <c r="O159" s="58">
        <f t="shared" ref="O159:O161" si="992">N159*$E159*$F159*$H159*$J159*O$10</f>
        <v>0</v>
      </c>
      <c r="P159" s="108"/>
      <c r="Q159" s="58">
        <f t="shared" ref="Q159:Q161" si="993">P159*$E159*$F159*$H159*$J159*Q$10</f>
        <v>0</v>
      </c>
      <c r="R159" s="59"/>
      <c r="S159" s="58">
        <f t="shared" ref="S159:S161" si="994">R159*$E159*$F159*$H159*$J159*S$10</f>
        <v>0</v>
      </c>
      <c r="T159" s="57"/>
      <c r="U159" s="58">
        <f t="shared" ref="U159:U161" si="995">T159*$E159*$F159*$H159*$J159*U$10</f>
        <v>0</v>
      </c>
      <c r="V159" s="57"/>
      <c r="W159" s="58">
        <f t="shared" ref="W159:W161" si="996">V159*$E159*$F159*$H159*$J159*W$10</f>
        <v>0</v>
      </c>
      <c r="X159" s="57"/>
      <c r="Y159" s="58">
        <f t="shared" ref="Y159:Y161" si="997">X159*$E159*$F159*$H159*$J159*Y$10</f>
        <v>0</v>
      </c>
      <c r="Z159" s="59"/>
      <c r="AA159" s="58">
        <f t="shared" ref="AA159:AA161" si="998">Z159*$E159*$F159*$H159*$J159*AA$10</f>
        <v>0</v>
      </c>
      <c r="AB159" s="59"/>
      <c r="AC159" s="58">
        <f t="shared" ref="AC159:AC161" si="999">AB159*$E159*$F159*$H159*$J159*AC$10</f>
        <v>0</v>
      </c>
      <c r="AD159" s="59"/>
      <c r="AE159" s="59">
        <f>SUM(AD159*$E159*$F159*$H159*$K159*$AE$10)</f>
        <v>0</v>
      </c>
      <c r="AF159" s="59"/>
      <c r="AG159" s="62">
        <f>SUM(AF159*$E159*$F159*$H159*$K159*$AG$10)</f>
        <v>0</v>
      </c>
      <c r="AH159" s="57"/>
      <c r="AI159" s="58">
        <f t="shared" ref="AI159:AI161" si="1000">AH159*$E159*$F159*$H159*$J159*AI$10</f>
        <v>0</v>
      </c>
      <c r="AJ159" s="57"/>
      <c r="AK159" s="58">
        <f t="shared" ref="AK159:AK161" si="1001">AJ159*$E159*$F159*$H159*$J159*AK$10</f>
        <v>0</v>
      </c>
      <c r="AL159" s="57"/>
      <c r="AM159" s="58">
        <f t="shared" ref="AM159:AM161" si="1002">AL159*$E159*$F159*$H159*$J159*AM$10</f>
        <v>0</v>
      </c>
      <c r="AN159" s="57"/>
      <c r="AO159" s="58">
        <f t="shared" ref="AO159:AO161" si="1003">AN159*$E159*$F159*$H159*$J159*AO$10</f>
        <v>0</v>
      </c>
      <c r="AP159" s="57"/>
      <c r="AQ159" s="58">
        <f t="shared" ref="AQ159:AQ161" si="1004">AP159*$E159*$F159*$H159*$J159*AQ$10</f>
        <v>0</v>
      </c>
      <c r="AR159" s="57"/>
      <c r="AS159" s="58">
        <f t="shared" ref="AS159:AS161" si="1005">AR159*$E159*$F159*$H159*$J159*AS$10</f>
        <v>0</v>
      </c>
      <c r="AT159" s="57"/>
      <c r="AU159" s="58">
        <f t="shared" ref="AU159:AU161" si="1006">AT159*$E159*$F159*$H159*$J159*AU$10</f>
        <v>0</v>
      </c>
      <c r="AV159" s="57"/>
      <c r="AW159" s="58">
        <f t="shared" ref="AW159:AW161" si="1007">AV159*$E159*$F159*$H159*$J159*AW$10</f>
        <v>0</v>
      </c>
      <c r="AX159" s="57"/>
      <c r="AY159" s="58">
        <f t="shared" ref="AY159:AY161" si="1008">AX159*$E159*$F159*$H159*$J159*AY$10</f>
        <v>0</v>
      </c>
      <c r="AZ159" s="57"/>
      <c r="BA159" s="58">
        <f t="shared" ref="BA159:BA161" si="1009">AZ159*$E159*$F159*$H159*$J159*BA$10</f>
        <v>0</v>
      </c>
      <c r="BB159" s="57"/>
      <c r="BC159" s="58">
        <f t="shared" ref="BC159:BC161" si="1010">BB159*$E159*$F159*$H159*$J159*BC$10</f>
        <v>0</v>
      </c>
      <c r="BD159" s="57"/>
      <c r="BE159" s="58">
        <f t="shared" ref="BE159:BE161" si="1011">BD159*$E159*$F159*$H159*$J159*BE$10</f>
        <v>0</v>
      </c>
      <c r="BF159" s="57"/>
      <c r="BG159" s="58">
        <f t="shared" ref="BG159:BG161" si="1012">BF159*$E159*$F159*$H159*$J159*BG$10</f>
        <v>0</v>
      </c>
      <c r="BH159" s="57"/>
      <c r="BI159" s="58">
        <f t="shared" ref="BI159:BI161" si="1013">BH159*$E159*$F159*$H159*$J159*BI$10</f>
        <v>0</v>
      </c>
      <c r="BJ159" s="57"/>
      <c r="BK159" s="58">
        <f t="shared" ref="BK159:BK161" si="1014">BJ159*$E159*$F159*$H159*$J159*BK$10</f>
        <v>0</v>
      </c>
      <c r="BL159" s="57"/>
      <c r="BM159" s="58">
        <f t="shared" ref="BM159:BM161" si="1015">BL159*$E159*$F159*$H159*$J159*BM$10</f>
        <v>0</v>
      </c>
      <c r="BN159" s="57"/>
      <c r="BO159" s="58">
        <f t="shared" ref="BO159:BO161" si="1016">BN159*$E159*$F159*$H159*$J159*BO$10</f>
        <v>0</v>
      </c>
      <c r="BP159" s="61"/>
      <c r="BQ159" s="58">
        <f t="shared" ref="BQ159:BQ161" si="1017">BP159*$E159*$F159*$H159*$J159*BQ$10</f>
        <v>0</v>
      </c>
      <c r="BR159" s="57"/>
      <c r="BS159" s="58"/>
      <c r="BT159" s="59"/>
      <c r="BU159" s="58"/>
      <c r="BV159" s="57"/>
      <c r="BW159" s="58">
        <f t="shared" ref="BW159:BW161" si="1018">BV159*$E159*$F159*$H159*$J159*BW$10</f>
        <v>0</v>
      </c>
      <c r="BX159" s="57"/>
      <c r="BY159" s="58">
        <f t="shared" ref="BY159:BY161" si="1019">BX159*$E159*$F159*$H159*$J159*BY$10</f>
        <v>0</v>
      </c>
      <c r="BZ159" s="57"/>
      <c r="CA159" s="58"/>
      <c r="CB159" s="57"/>
      <c r="CC159" s="58"/>
      <c r="CD159" s="59"/>
      <c r="CE159" s="62">
        <f>SUM(CD159*$E159*$F159*$H159*$K159*$CE$10)</f>
        <v>0</v>
      </c>
      <c r="CF159" s="57"/>
      <c r="CG159" s="62">
        <f>SUM(CF159*$E159*$F159*$H159*$K159*$CE$10)</f>
        <v>0</v>
      </c>
      <c r="CH159" s="59"/>
      <c r="CI159" s="62">
        <f>SUM(CH159*$E159*$F159*$H159*$K159*$CE$10)</f>
        <v>0</v>
      </c>
      <c r="CJ159" s="59"/>
      <c r="CK159" s="62">
        <f>SUM(CJ159*$E159*$F159*$H159*$K159*$CE$10)</f>
        <v>0</v>
      </c>
      <c r="CL159" s="59"/>
      <c r="CM159" s="62">
        <f>SUM(CL159*$E159*$F159*$H159*$K159*$CE$10)</f>
        <v>0</v>
      </c>
      <c r="CN159" s="57"/>
      <c r="CO159" s="62">
        <f>SUM(CN159*$E159*$F159*$H159*$K159*$CE$10)</f>
        <v>0</v>
      </c>
      <c r="CP159" s="57"/>
      <c r="CQ159" s="62">
        <f>SUM(CP159*$E159*$F159*$H159*$K159*$CE$10)</f>
        <v>0</v>
      </c>
      <c r="CR159" s="59"/>
      <c r="CS159" s="62"/>
      <c r="CT159" s="57"/>
      <c r="CU159" s="62"/>
      <c r="CV159" s="57"/>
      <c r="CW159" s="62">
        <f>SUM(CV159*$E159*$F159*$H159*$K159*$CE$10)</f>
        <v>0</v>
      </c>
      <c r="CX159" s="57"/>
      <c r="CY159" s="62"/>
      <c r="CZ159" s="57"/>
      <c r="DA159" s="62"/>
      <c r="DB159" s="57"/>
      <c r="DC159" s="62"/>
      <c r="DD159" s="57"/>
      <c r="DE159" s="62">
        <f>SUM(DD159*$E159*$F159*$H159*$K159*$CE$10)</f>
        <v>0</v>
      </c>
      <c r="DF159" s="57"/>
      <c r="DG159" s="62">
        <f>SUM(DF159*$E159*$F159*$H159*$K159*$CE$10)</f>
        <v>0</v>
      </c>
      <c r="DH159" s="57"/>
      <c r="DI159" s="62"/>
      <c r="DJ159" s="57"/>
      <c r="DK159" s="62"/>
      <c r="DL159" s="57"/>
      <c r="DM159" s="62"/>
      <c r="DN159" s="57"/>
      <c r="DO159" s="58">
        <f t="shared" ref="DO159:DO161" si="1020">DN159*$E159*$F159*$H159*$J159*DO$10</f>
        <v>0</v>
      </c>
      <c r="DP159" s="57"/>
      <c r="DQ159" s="58">
        <f t="shared" ref="DQ159:DQ161" si="1021">DP159*$E159*$F159*$H159*$J159*DQ$10</f>
        <v>0</v>
      </c>
      <c r="DR159" s="57"/>
      <c r="DS159" s="59"/>
      <c r="DT159" s="57"/>
      <c r="DU159" s="59"/>
      <c r="DV159" s="57"/>
      <c r="DW159" s="58">
        <f t="shared" ref="DW159:DW161" si="1022">DV159*$E159*$F159*$H159*$J159*DW$10</f>
        <v>0</v>
      </c>
      <c r="DX159" s="57"/>
      <c r="DY159" s="58">
        <f t="shared" ref="DY159:DY161" si="1023">DX159*$E159*$F159*$H159*$J159*DY$10</f>
        <v>0</v>
      </c>
      <c r="DZ159" s="57"/>
      <c r="EA159" s="59"/>
      <c r="EB159" s="63"/>
      <c r="EC159" s="63"/>
      <c r="ED159" s="76"/>
      <c r="EE159" s="76"/>
      <c r="EF159" s="76"/>
      <c r="EG159" s="76"/>
      <c r="EH159" s="76"/>
      <c r="EI159" s="76"/>
      <c r="EJ159" s="64">
        <f t="shared" ref="EJ159:EK161" si="1024">SUM(N159,P159,R159,T159,V159,X159,Z159,AB159,AD159,AF159,AH159,AJ159,AL159,AN159,AP159,AR159,AT159,AV159,AX159,AZ159,BB159,BD159,BF159,BH159,BJ159,BL159,BN159,BP159,BR159,BT159,BV159,BX159,BZ159,CB159,CD159,CF159,CH159,CJ159,CL159,CN159,CP159,CR159,CT159,CV159,CX159,CZ159,DB159,DD159,DF159,DH159,DJ159,DL159,DN159,DP159,DR159,DT159,DV159,DX159,DZ159,EB159,ED159,EF159)</f>
        <v>0</v>
      </c>
      <c r="EK159" s="64">
        <f t="shared" si="1024"/>
        <v>0</v>
      </c>
    </row>
    <row r="160" spans="1:141" s="2" customFormat="1" ht="15.75" customHeight="1" x14ac:dyDescent="0.25">
      <c r="A160" s="49"/>
      <c r="B160" s="85">
        <v>125</v>
      </c>
      <c r="C160" s="50" t="s">
        <v>437</v>
      </c>
      <c r="D160" s="133" t="s">
        <v>438</v>
      </c>
      <c r="E160" s="52">
        <v>16026</v>
      </c>
      <c r="F160" s="53">
        <v>2.1800000000000002</v>
      </c>
      <c r="G160" s="54"/>
      <c r="H160" s="55">
        <v>1</v>
      </c>
      <c r="I160" s="114"/>
      <c r="J160" s="104">
        <v>1.4</v>
      </c>
      <c r="K160" s="104">
        <v>1.68</v>
      </c>
      <c r="L160" s="104">
        <v>2.23</v>
      </c>
      <c r="M160" s="107">
        <v>2.57</v>
      </c>
      <c r="N160" s="57"/>
      <c r="O160" s="58">
        <f t="shared" si="992"/>
        <v>0</v>
      </c>
      <c r="P160" s="108"/>
      <c r="Q160" s="58">
        <f t="shared" si="993"/>
        <v>0</v>
      </c>
      <c r="R160" s="59"/>
      <c r="S160" s="58">
        <f t="shared" si="994"/>
        <v>0</v>
      </c>
      <c r="T160" s="57"/>
      <c r="U160" s="58">
        <f t="shared" si="995"/>
        <v>0</v>
      </c>
      <c r="V160" s="57"/>
      <c r="W160" s="58">
        <f t="shared" si="996"/>
        <v>0</v>
      </c>
      <c r="X160" s="57"/>
      <c r="Y160" s="58">
        <f t="shared" si="997"/>
        <v>0</v>
      </c>
      <c r="Z160" s="59"/>
      <c r="AA160" s="58">
        <f t="shared" si="998"/>
        <v>0</v>
      </c>
      <c r="AB160" s="59"/>
      <c r="AC160" s="58">
        <f t="shared" si="999"/>
        <v>0</v>
      </c>
      <c r="AD160" s="59"/>
      <c r="AE160" s="59">
        <f>SUM(AD160*$E160*$F160*$H160*$K160*$AE$10)</f>
        <v>0</v>
      </c>
      <c r="AF160" s="59"/>
      <c r="AG160" s="62">
        <f>SUM(AF160*$E160*$F160*$H160*$K160*$AG$10)</f>
        <v>0</v>
      </c>
      <c r="AH160" s="57"/>
      <c r="AI160" s="58">
        <f t="shared" si="1000"/>
        <v>0</v>
      </c>
      <c r="AJ160" s="57"/>
      <c r="AK160" s="58">
        <f t="shared" si="1001"/>
        <v>0</v>
      </c>
      <c r="AL160" s="57"/>
      <c r="AM160" s="58">
        <f t="shared" si="1002"/>
        <v>0</v>
      </c>
      <c r="AN160" s="57"/>
      <c r="AO160" s="58">
        <f t="shared" si="1003"/>
        <v>0</v>
      </c>
      <c r="AP160" s="57"/>
      <c r="AQ160" s="58">
        <f t="shared" si="1004"/>
        <v>0</v>
      </c>
      <c r="AR160" s="57"/>
      <c r="AS160" s="58">
        <f t="shared" si="1005"/>
        <v>0</v>
      </c>
      <c r="AT160" s="57"/>
      <c r="AU160" s="58">
        <f t="shared" si="1006"/>
        <v>0</v>
      </c>
      <c r="AV160" s="57"/>
      <c r="AW160" s="58">
        <f t="shared" si="1007"/>
        <v>0</v>
      </c>
      <c r="AX160" s="57"/>
      <c r="AY160" s="58">
        <f t="shared" si="1008"/>
        <v>0</v>
      </c>
      <c r="AZ160" s="57"/>
      <c r="BA160" s="58">
        <f t="shared" si="1009"/>
        <v>0</v>
      </c>
      <c r="BB160" s="57"/>
      <c r="BC160" s="58">
        <f t="shared" si="1010"/>
        <v>0</v>
      </c>
      <c r="BD160" s="57"/>
      <c r="BE160" s="58">
        <f t="shared" si="1011"/>
        <v>0</v>
      </c>
      <c r="BF160" s="57"/>
      <c r="BG160" s="58">
        <f t="shared" si="1012"/>
        <v>0</v>
      </c>
      <c r="BH160" s="57"/>
      <c r="BI160" s="58">
        <f t="shared" si="1013"/>
        <v>0</v>
      </c>
      <c r="BJ160" s="57"/>
      <c r="BK160" s="58">
        <f t="shared" si="1014"/>
        <v>0</v>
      </c>
      <c r="BL160" s="57"/>
      <c r="BM160" s="58">
        <f t="shared" si="1015"/>
        <v>0</v>
      </c>
      <c r="BN160" s="57"/>
      <c r="BO160" s="58">
        <f t="shared" si="1016"/>
        <v>0</v>
      </c>
      <c r="BP160" s="61"/>
      <c r="BQ160" s="58">
        <f t="shared" si="1017"/>
        <v>0</v>
      </c>
      <c r="BR160" s="57"/>
      <c r="BS160" s="58"/>
      <c r="BT160" s="59"/>
      <c r="BU160" s="58"/>
      <c r="BV160" s="57"/>
      <c r="BW160" s="58">
        <f t="shared" si="1018"/>
        <v>0</v>
      </c>
      <c r="BX160" s="57"/>
      <c r="BY160" s="58">
        <f t="shared" si="1019"/>
        <v>0</v>
      </c>
      <c r="BZ160" s="57"/>
      <c r="CA160" s="58"/>
      <c r="CB160" s="76"/>
      <c r="CC160" s="58"/>
      <c r="CD160" s="59"/>
      <c r="CE160" s="62">
        <f>SUM(CD160*$E160*$F160*$H160*$K160*$CE$10)</f>
        <v>0</v>
      </c>
      <c r="CF160" s="57"/>
      <c r="CG160" s="62">
        <f>SUM(CF160*$E160*$F160*$H160*$K160*$CE$10)</f>
        <v>0</v>
      </c>
      <c r="CH160" s="59"/>
      <c r="CI160" s="62">
        <f>SUM(CH160*$E160*$F160*$H160*$K160*$CE$10)</f>
        <v>0</v>
      </c>
      <c r="CJ160" s="59"/>
      <c r="CK160" s="62">
        <f>SUM(CJ160*$E160*$F160*$H160*$K160*$CE$10)</f>
        <v>0</v>
      </c>
      <c r="CL160" s="59"/>
      <c r="CM160" s="62">
        <f>SUM(CL160*$E160*$F160*$H160*$K160*$CE$10)</f>
        <v>0</v>
      </c>
      <c r="CN160" s="57"/>
      <c r="CO160" s="62">
        <f>SUM(CN160*$E160*$F160*$H160*$K160*$CE$10)</f>
        <v>0</v>
      </c>
      <c r="CP160" s="57"/>
      <c r="CQ160" s="62">
        <f>SUM(CP160*$E160*$F160*$H160*$K160*$CE$10)</f>
        <v>0</v>
      </c>
      <c r="CR160" s="59"/>
      <c r="CS160" s="62"/>
      <c r="CT160" s="57"/>
      <c r="CU160" s="62"/>
      <c r="CV160" s="57"/>
      <c r="CW160" s="62">
        <f>SUM(CV160*$E160*$F160*$H160*$K160*$CE$10)</f>
        <v>0</v>
      </c>
      <c r="CX160" s="57"/>
      <c r="CY160" s="62"/>
      <c r="CZ160" s="57"/>
      <c r="DA160" s="62"/>
      <c r="DB160" s="57"/>
      <c r="DC160" s="62"/>
      <c r="DD160" s="57"/>
      <c r="DE160" s="62">
        <f>SUM(DD160*$E160*$F160*$H160*$K160*$CE$10)</f>
        <v>0</v>
      </c>
      <c r="DF160" s="57"/>
      <c r="DG160" s="62">
        <f>SUM(DF160*$E160*$F160*$H160*$K160*$CE$10)</f>
        <v>0</v>
      </c>
      <c r="DH160" s="57"/>
      <c r="DI160" s="62"/>
      <c r="DJ160" s="57"/>
      <c r="DK160" s="62"/>
      <c r="DL160" s="57"/>
      <c r="DM160" s="62"/>
      <c r="DN160" s="57"/>
      <c r="DO160" s="58">
        <f t="shared" si="1020"/>
        <v>0</v>
      </c>
      <c r="DP160" s="57"/>
      <c r="DQ160" s="58">
        <f t="shared" si="1021"/>
        <v>0</v>
      </c>
      <c r="DR160" s="57"/>
      <c r="DS160" s="59"/>
      <c r="DT160" s="57"/>
      <c r="DU160" s="59"/>
      <c r="DV160" s="57"/>
      <c r="DW160" s="58">
        <f t="shared" si="1022"/>
        <v>0</v>
      </c>
      <c r="DX160" s="57"/>
      <c r="DY160" s="58">
        <f t="shared" si="1023"/>
        <v>0</v>
      </c>
      <c r="DZ160" s="57"/>
      <c r="EA160" s="59"/>
      <c r="EB160" s="63"/>
      <c r="EC160" s="63"/>
      <c r="ED160" s="57"/>
      <c r="EE160" s="57"/>
      <c r="EF160" s="57"/>
      <c r="EG160" s="57"/>
      <c r="EH160" s="57"/>
      <c r="EI160" s="57"/>
      <c r="EJ160" s="64">
        <f t="shared" si="1024"/>
        <v>0</v>
      </c>
      <c r="EK160" s="64">
        <f t="shared" si="1024"/>
        <v>0</v>
      </c>
    </row>
    <row r="161" spans="1:141" s="2" customFormat="1" ht="15.75" customHeight="1" x14ac:dyDescent="0.25">
      <c r="A161" s="49"/>
      <c r="B161" s="85">
        <v>126</v>
      </c>
      <c r="C161" s="50" t="s">
        <v>439</v>
      </c>
      <c r="D161" s="133" t="s">
        <v>440</v>
      </c>
      <c r="E161" s="52">
        <v>16026</v>
      </c>
      <c r="F161" s="53">
        <v>4.3099999999999996</v>
      </c>
      <c r="G161" s="54"/>
      <c r="H161" s="55">
        <v>1</v>
      </c>
      <c r="I161" s="114"/>
      <c r="J161" s="104">
        <v>1.4</v>
      </c>
      <c r="K161" s="104">
        <v>1.68</v>
      </c>
      <c r="L161" s="104">
        <v>2.23</v>
      </c>
      <c r="M161" s="107">
        <v>2.57</v>
      </c>
      <c r="N161" s="57"/>
      <c r="O161" s="58">
        <f t="shared" si="992"/>
        <v>0</v>
      </c>
      <c r="P161" s="108"/>
      <c r="Q161" s="58">
        <f t="shared" si="993"/>
        <v>0</v>
      </c>
      <c r="R161" s="59"/>
      <c r="S161" s="58">
        <f t="shared" si="994"/>
        <v>0</v>
      </c>
      <c r="T161" s="57"/>
      <c r="U161" s="58">
        <f t="shared" si="995"/>
        <v>0</v>
      </c>
      <c r="V161" s="57"/>
      <c r="W161" s="58">
        <f t="shared" si="996"/>
        <v>0</v>
      </c>
      <c r="X161" s="57"/>
      <c r="Y161" s="58">
        <f t="shared" si="997"/>
        <v>0</v>
      </c>
      <c r="Z161" s="59"/>
      <c r="AA161" s="58">
        <f t="shared" si="998"/>
        <v>0</v>
      </c>
      <c r="AB161" s="59"/>
      <c r="AC161" s="58">
        <f t="shared" si="999"/>
        <v>0</v>
      </c>
      <c r="AD161" s="59"/>
      <c r="AE161" s="59">
        <f>SUM(AD161*$E161*$F161*$H161*$K161*$AE$10)</f>
        <v>0</v>
      </c>
      <c r="AF161" s="59"/>
      <c r="AG161" s="62">
        <f>SUM(AF161*$E161*$F161*$H161*$K161*$AG$10)</f>
        <v>0</v>
      </c>
      <c r="AH161" s="57">
        <v>113</v>
      </c>
      <c r="AI161" s="58">
        <f t="shared" si="1000"/>
        <v>10927199.891999999</v>
      </c>
      <c r="AJ161" s="57"/>
      <c r="AK161" s="58">
        <f t="shared" si="1001"/>
        <v>0</v>
      </c>
      <c r="AL161" s="57"/>
      <c r="AM161" s="58">
        <f t="shared" si="1002"/>
        <v>0</v>
      </c>
      <c r="AN161" s="57"/>
      <c r="AO161" s="58">
        <f t="shared" si="1003"/>
        <v>0</v>
      </c>
      <c r="AP161" s="57">
        <v>65</v>
      </c>
      <c r="AQ161" s="58">
        <f t="shared" si="1004"/>
        <v>6285557.459999999</v>
      </c>
      <c r="AR161" s="57"/>
      <c r="AS161" s="58">
        <f t="shared" si="1005"/>
        <v>0</v>
      </c>
      <c r="AT161" s="57"/>
      <c r="AU161" s="58">
        <f t="shared" si="1006"/>
        <v>0</v>
      </c>
      <c r="AV161" s="57"/>
      <c r="AW161" s="58">
        <f t="shared" si="1007"/>
        <v>0</v>
      </c>
      <c r="AX161" s="57"/>
      <c r="AY161" s="58">
        <f t="shared" si="1008"/>
        <v>0</v>
      </c>
      <c r="AZ161" s="57"/>
      <c r="BA161" s="58">
        <f t="shared" si="1009"/>
        <v>0</v>
      </c>
      <c r="BB161" s="57"/>
      <c r="BC161" s="58">
        <f t="shared" si="1010"/>
        <v>0</v>
      </c>
      <c r="BD161" s="57"/>
      <c r="BE161" s="58">
        <f t="shared" si="1011"/>
        <v>0</v>
      </c>
      <c r="BF161" s="57"/>
      <c r="BG161" s="58">
        <f t="shared" si="1012"/>
        <v>0</v>
      </c>
      <c r="BH161" s="57"/>
      <c r="BI161" s="58">
        <f t="shared" si="1013"/>
        <v>0</v>
      </c>
      <c r="BJ161" s="57"/>
      <c r="BK161" s="58">
        <f t="shared" si="1014"/>
        <v>0</v>
      </c>
      <c r="BL161" s="57"/>
      <c r="BM161" s="58">
        <f t="shared" si="1015"/>
        <v>0</v>
      </c>
      <c r="BN161" s="57"/>
      <c r="BO161" s="58">
        <f t="shared" si="1016"/>
        <v>0</v>
      </c>
      <c r="BP161" s="61"/>
      <c r="BQ161" s="58">
        <f t="shared" si="1017"/>
        <v>0</v>
      </c>
      <c r="BR161" s="57"/>
      <c r="BS161" s="58"/>
      <c r="BT161" s="59"/>
      <c r="BU161" s="58"/>
      <c r="BV161" s="57"/>
      <c r="BW161" s="58">
        <f t="shared" si="1018"/>
        <v>0</v>
      </c>
      <c r="BX161" s="57"/>
      <c r="BY161" s="58">
        <f t="shared" si="1019"/>
        <v>0</v>
      </c>
      <c r="BZ161" s="57"/>
      <c r="CA161" s="58"/>
      <c r="CB161" s="76"/>
      <c r="CC161" s="58"/>
      <c r="CD161" s="59"/>
      <c r="CE161" s="62">
        <f>SUM(CD161*$E161*$F161*$H161*$K161*$CE$10)</f>
        <v>0</v>
      </c>
      <c r="CF161" s="57"/>
      <c r="CG161" s="62">
        <f>SUM(CF161*$E161*$F161*$H161*$K161*$CE$10)</f>
        <v>0</v>
      </c>
      <c r="CH161" s="59"/>
      <c r="CI161" s="62">
        <f>SUM(CH161*$E161*$F161*$H161*$K161*$CE$10)</f>
        <v>0</v>
      </c>
      <c r="CJ161" s="59"/>
      <c r="CK161" s="62">
        <f>SUM(CJ161*$E161*$F161*$H161*$K161*$CE$10)</f>
        <v>0</v>
      </c>
      <c r="CL161" s="59"/>
      <c r="CM161" s="62">
        <f>SUM(CL161*$E161*$F161*$H161*$K161*$CE$10)</f>
        <v>0</v>
      </c>
      <c r="CN161" s="57"/>
      <c r="CO161" s="62">
        <f>SUM(CN161*$E161*$F161*$H161*$K161*$CE$10)</f>
        <v>0</v>
      </c>
      <c r="CP161" s="57"/>
      <c r="CQ161" s="62">
        <f>SUM(CP161*$E161*$F161*$H161*$K161*$CE$10)</f>
        <v>0</v>
      </c>
      <c r="CR161" s="59"/>
      <c r="CS161" s="62"/>
      <c r="CT161" s="57"/>
      <c r="CU161" s="62"/>
      <c r="CV161" s="57"/>
      <c r="CW161" s="62">
        <f>SUM(CV161*$E161*$F161*$H161*$K161*$CE$10)</f>
        <v>0</v>
      </c>
      <c r="CX161" s="57"/>
      <c r="CY161" s="62"/>
      <c r="CZ161" s="57"/>
      <c r="DA161" s="62"/>
      <c r="DB161" s="57"/>
      <c r="DC161" s="62"/>
      <c r="DD161" s="57"/>
      <c r="DE161" s="62">
        <f>SUM(DD161*$E161*$F161*$H161*$K161*$CE$10)</f>
        <v>0</v>
      </c>
      <c r="DF161" s="57"/>
      <c r="DG161" s="62">
        <f>SUM(DF161*$E161*$F161*$H161*$K161*$CE$10)</f>
        <v>0</v>
      </c>
      <c r="DH161" s="57"/>
      <c r="DI161" s="62"/>
      <c r="DJ161" s="57"/>
      <c r="DK161" s="62"/>
      <c r="DL161" s="57"/>
      <c r="DM161" s="62"/>
      <c r="DN161" s="57"/>
      <c r="DO161" s="58">
        <f t="shared" si="1020"/>
        <v>0</v>
      </c>
      <c r="DP161" s="57"/>
      <c r="DQ161" s="58">
        <f t="shared" si="1021"/>
        <v>0</v>
      </c>
      <c r="DR161" s="57"/>
      <c r="DS161" s="59"/>
      <c r="DT161" s="57"/>
      <c r="DU161" s="59"/>
      <c r="DV161" s="57"/>
      <c r="DW161" s="58">
        <f t="shared" si="1022"/>
        <v>0</v>
      </c>
      <c r="DX161" s="57"/>
      <c r="DY161" s="58">
        <f t="shared" si="1023"/>
        <v>0</v>
      </c>
      <c r="DZ161" s="57"/>
      <c r="EA161" s="59"/>
      <c r="EB161" s="63"/>
      <c r="EC161" s="63"/>
      <c r="ED161" s="57"/>
      <c r="EE161" s="57"/>
      <c r="EF161" s="57"/>
      <c r="EG161" s="57"/>
      <c r="EH161" s="57"/>
      <c r="EI161" s="57"/>
      <c r="EJ161" s="64">
        <f t="shared" si="1024"/>
        <v>178</v>
      </c>
      <c r="EK161" s="64">
        <f t="shared" si="1024"/>
        <v>17212757.351999998</v>
      </c>
    </row>
    <row r="162" spans="1:141" s="102" customFormat="1" ht="15" customHeight="1" x14ac:dyDescent="0.25">
      <c r="A162" s="41">
        <v>26</v>
      </c>
      <c r="B162" s="41"/>
      <c r="C162" s="112" t="s">
        <v>441</v>
      </c>
      <c r="D162" s="134" t="s">
        <v>442</v>
      </c>
      <c r="E162" s="52">
        <v>16026</v>
      </c>
      <c r="F162" s="110"/>
      <c r="G162" s="54"/>
      <c r="H162" s="44"/>
      <c r="I162" s="99"/>
      <c r="J162" s="111">
        <v>1.4</v>
      </c>
      <c r="K162" s="111">
        <v>1.68</v>
      </c>
      <c r="L162" s="111">
        <v>2.23</v>
      </c>
      <c r="M162" s="101">
        <v>2.57</v>
      </c>
      <c r="N162" s="84">
        <f t="shared" ref="N162:BY162" si="1025">N163</f>
        <v>0</v>
      </c>
      <c r="O162" s="84">
        <f t="shared" si="1025"/>
        <v>0</v>
      </c>
      <c r="P162" s="84">
        <f t="shared" si="1025"/>
        <v>0</v>
      </c>
      <c r="Q162" s="84">
        <f t="shared" si="1025"/>
        <v>0</v>
      </c>
      <c r="R162" s="84">
        <f t="shared" si="1025"/>
        <v>0</v>
      </c>
      <c r="S162" s="84">
        <f t="shared" si="1025"/>
        <v>0</v>
      </c>
      <c r="T162" s="84">
        <f t="shared" si="1025"/>
        <v>0</v>
      </c>
      <c r="U162" s="84">
        <f t="shared" si="1025"/>
        <v>0</v>
      </c>
      <c r="V162" s="84">
        <f t="shared" si="1025"/>
        <v>0</v>
      </c>
      <c r="W162" s="84">
        <f t="shared" si="1025"/>
        <v>0</v>
      </c>
      <c r="X162" s="84">
        <f t="shared" si="1025"/>
        <v>0</v>
      </c>
      <c r="Y162" s="84">
        <f t="shared" si="1025"/>
        <v>0</v>
      </c>
      <c r="Z162" s="84">
        <f t="shared" si="1025"/>
        <v>0</v>
      </c>
      <c r="AA162" s="84">
        <f t="shared" si="1025"/>
        <v>0</v>
      </c>
      <c r="AB162" s="84">
        <f t="shared" si="1025"/>
        <v>0</v>
      </c>
      <c r="AC162" s="84">
        <f t="shared" si="1025"/>
        <v>0</v>
      </c>
      <c r="AD162" s="84">
        <f t="shared" si="1025"/>
        <v>0</v>
      </c>
      <c r="AE162" s="84">
        <f t="shared" si="1025"/>
        <v>0</v>
      </c>
      <c r="AF162" s="84">
        <f t="shared" si="1025"/>
        <v>0</v>
      </c>
      <c r="AG162" s="84">
        <f t="shared" si="1025"/>
        <v>0</v>
      </c>
      <c r="AH162" s="84">
        <f t="shared" si="1025"/>
        <v>0</v>
      </c>
      <c r="AI162" s="84">
        <f t="shared" si="1025"/>
        <v>0</v>
      </c>
      <c r="AJ162" s="84">
        <f t="shared" si="1025"/>
        <v>0</v>
      </c>
      <c r="AK162" s="84">
        <f t="shared" si="1025"/>
        <v>0</v>
      </c>
      <c r="AL162" s="84">
        <f t="shared" si="1025"/>
        <v>0</v>
      </c>
      <c r="AM162" s="84">
        <f t="shared" si="1025"/>
        <v>0</v>
      </c>
      <c r="AN162" s="84">
        <f t="shared" si="1025"/>
        <v>0</v>
      </c>
      <c r="AO162" s="84">
        <f t="shared" si="1025"/>
        <v>0</v>
      </c>
      <c r="AP162" s="84">
        <f t="shared" si="1025"/>
        <v>0</v>
      </c>
      <c r="AQ162" s="84">
        <f t="shared" si="1025"/>
        <v>0</v>
      </c>
      <c r="AR162" s="84">
        <f t="shared" si="1025"/>
        <v>0</v>
      </c>
      <c r="AS162" s="84">
        <f t="shared" si="1025"/>
        <v>0</v>
      </c>
      <c r="AT162" s="84">
        <f t="shared" si="1025"/>
        <v>0</v>
      </c>
      <c r="AU162" s="84">
        <f t="shared" si="1025"/>
        <v>0</v>
      </c>
      <c r="AV162" s="84">
        <f t="shared" si="1025"/>
        <v>0</v>
      </c>
      <c r="AW162" s="84">
        <f t="shared" si="1025"/>
        <v>0</v>
      </c>
      <c r="AX162" s="84">
        <f t="shared" si="1025"/>
        <v>0</v>
      </c>
      <c r="AY162" s="84">
        <f t="shared" si="1025"/>
        <v>0</v>
      </c>
      <c r="AZ162" s="84">
        <f t="shared" si="1025"/>
        <v>0</v>
      </c>
      <c r="BA162" s="84">
        <f t="shared" si="1025"/>
        <v>0</v>
      </c>
      <c r="BB162" s="84">
        <f t="shared" si="1025"/>
        <v>0</v>
      </c>
      <c r="BC162" s="84">
        <f t="shared" si="1025"/>
        <v>0</v>
      </c>
      <c r="BD162" s="84">
        <f t="shared" si="1025"/>
        <v>0</v>
      </c>
      <c r="BE162" s="84">
        <f t="shared" si="1025"/>
        <v>0</v>
      </c>
      <c r="BF162" s="84">
        <f t="shared" si="1025"/>
        <v>0</v>
      </c>
      <c r="BG162" s="84">
        <f t="shared" si="1025"/>
        <v>0</v>
      </c>
      <c r="BH162" s="84">
        <f t="shared" si="1025"/>
        <v>0</v>
      </c>
      <c r="BI162" s="84">
        <f t="shared" si="1025"/>
        <v>0</v>
      </c>
      <c r="BJ162" s="84">
        <f t="shared" si="1025"/>
        <v>0</v>
      </c>
      <c r="BK162" s="84">
        <f t="shared" si="1025"/>
        <v>0</v>
      </c>
      <c r="BL162" s="84">
        <f t="shared" si="1025"/>
        <v>0</v>
      </c>
      <c r="BM162" s="84">
        <f t="shared" si="1025"/>
        <v>0</v>
      </c>
      <c r="BN162" s="84">
        <f t="shared" si="1025"/>
        <v>0</v>
      </c>
      <c r="BO162" s="84">
        <f t="shared" si="1025"/>
        <v>0</v>
      </c>
      <c r="BP162" s="84">
        <f t="shared" si="1025"/>
        <v>0</v>
      </c>
      <c r="BQ162" s="84">
        <f t="shared" si="1025"/>
        <v>0</v>
      </c>
      <c r="BR162" s="84">
        <f t="shared" si="1025"/>
        <v>0</v>
      </c>
      <c r="BS162" s="84"/>
      <c r="BT162" s="84">
        <f t="shared" si="1025"/>
        <v>0</v>
      </c>
      <c r="BU162" s="84"/>
      <c r="BV162" s="84">
        <f t="shared" si="1025"/>
        <v>0</v>
      </c>
      <c r="BW162" s="84">
        <f t="shared" si="1025"/>
        <v>0</v>
      </c>
      <c r="BX162" s="84">
        <f t="shared" si="1025"/>
        <v>0</v>
      </c>
      <c r="BY162" s="84">
        <f t="shared" si="1025"/>
        <v>0</v>
      </c>
      <c r="BZ162" s="84">
        <f t="shared" ref="BZ162:EG162" si="1026">BZ163</f>
        <v>0</v>
      </c>
      <c r="CA162" s="84"/>
      <c r="CB162" s="84">
        <f t="shared" si="1026"/>
        <v>0</v>
      </c>
      <c r="CC162" s="84"/>
      <c r="CD162" s="84">
        <f t="shared" si="1026"/>
        <v>0</v>
      </c>
      <c r="CE162" s="84">
        <f t="shared" si="1026"/>
        <v>0</v>
      </c>
      <c r="CF162" s="84">
        <f t="shared" si="1026"/>
        <v>0</v>
      </c>
      <c r="CG162" s="84">
        <f t="shared" si="1026"/>
        <v>0</v>
      </c>
      <c r="CH162" s="84">
        <f t="shared" si="1026"/>
        <v>0</v>
      </c>
      <c r="CI162" s="84">
        <f t="shared" si="1026"/>
        <v>0</v>
      </c>
      <c r="CJ162" s="84">
        <f t="shared" si="1026"/>
        <v>0</v>
      </c>
      <c r="CK162" s="84">
        <f t="shared" si="1026"/>
        <v>0</v>
      </c>
      <c r="CL162" s="84">
        <f t="shared" si="1026"/>
        <v>0</v>
      </c>
      <c r="CM162" s="84">
        <f t="shared" si="1026"/>
        <v>0</v>
      </c>
      <c r="CN162" s="84">
        <f t="shared" si="1026"/>
        <v>0</v>
      </c>
      <c r="CO162" s="84">
        <f t="shared" si="1026"/>
        <v>0</v>
      </c>
      <c r="CP162" s="84">
        <f t="shared" si="1026"/>
        <v>0</v>
      </c>
      <c r="CQ162" s="84">
        <f t="shared" si="1026"/>
        <v>0</v>
      </c>
      <c r="CR162" s="84">
        <f t="shared" si="1026"/>
        <v>0</v>
      </c>
      <c r="CS162" s="84"/>
      <c r="CT162" s="84">
        <f t="shared" si="1026"/>
        <v>0</v>
      </c>
      <c r="CU162" s="84"/>
      <c r="CV162" s="84">
        <f t="shared" si="1026"/>
        <v>0</v>
      </c>
      <c r="CW162" s="84">
        <f t="shared" si="1026"/>
        <v>0</v>
      </c>
      <c r="CX162" s="84">
        <f t="shared" si="1026"/>
        <v>0</v>
      </c>
      <c r="CY162" s="84"/>
      <c r="CZ162" s="84">
        <f t="shared" si="1026"/>
        <v>0</v>
      </c>
      <c r="DA162" s="84"/>
      <c r="DB162" s="84">
        <f t="shared" si="1026"/>
        <v>0</v>
      </c>
      <c r="DC162" s="84"/>
      <c r="DD162" s="84">
        <f t="shared" si="1026"/>
        <v>0</v>
      </c>
      <c r="DE162" s="84">
        <f t="shared" si="1026"/>
        <v>0</v>
      </c>
      <c r="DF162" s="84">
        <f t="shared" si="1026"/>
        <v>0</v>
      </c>
      <c r="DG162" s="84">
        <f t="shared" si="1026"/>
        <v>0</v>
      </c>
      <c r="DH162" s="84">
        <f t="shared" si="1026"/>
        <v>0</v>
      </c>
      <c r="DI162" s="84"/>
      <c r="DJ162" s="84">
        <f t="shared" si="1026"/>
        <v>0</v>
      </c>
      <c r="DK162" s="84"/>
      <c r="DL162" s="84">
        <f t="shared" si="1026"/>
        <v>0</v>
      </c>
      <c r="DM162" s="84"/>
      <c r="DN162" s="84">
        <f t="shared" si="1026"/>
        <v>0</v>
      </c>
      <c r="DO162" s="84">
        <f t="shared" si="1026"/>
        <v>0</v>
      </c>
      <c r="DP162" s="84">
        <f t="shared" si="1026"/>
        <v>0</v>
      </c>
      <c r="DQ162" s="84">
        <f t="shared" si="1026"/>
        <v>0</v>
      </c>
      <c r="DR162" s="84">
        <f t="shared" si="1026"/>
        <v>0</v>
      </c>
      <c r="DS162" s="84">
        <f t="shared" si="1026"/>
        <v>0</v>
      </c>
      <c r="DT162" s="84">
        <f t="shared" si="1026"/>
        <v>0</v>
      </c>
      <c r="DU162" s="84">
        <f t="shared" si="1026"/>
        <v>0</v>
      </c>
      <c r="DV162" s="84">
        <f t="shared" si="1026"/>
        <v>0</v>
      </c>
      <c r="DW162" s="84">
        <f t="shared" si="1026"/>
        <v>0</v>
      </c>
      <c r="DX162" s="84">
        <f t="shared" si="1026"/>
        <v>0</v>
      </c>
      <c r="DY162" s="84">
        <f t="shared" si="1026"/>
        <v>0</v>
      </c>
      <c r="DZ162" s="84">
        <f t="shared" si="1026"/>
        <v>0</v>
      </c>
      <c r="EA162" s="84">
        <f t="shared" si="1026"/>
        <v>0</v>
      </c>
      <c r="EB162" s="84">
        <f t="shared" si="1026"/>
        <v>0</v>
      </c>
      <c r="EC162" s="84">
        <f t="shared" si="1026"/>
        <v>0</v>
      </c>
      <c r="ED162" s="84">
        <f t="shared" si="1026"/>
        <v>0</v>
      </c>
      <c r="EE162" s="84">
        <f t="shared" si="1026"/>
        <v>0</v>
      </c>
      <c r="EF162" s="84">
        <f t="shared" si="1026"/>
        <v>0</v>
      </c>
      <c r="EG162" s="84">
        <f t="shared" si="1026"/>
        <v>0</v>
      </c>
      <c r="EH162" s="84">
        <f>SUM(EH163)</f>
        <v>135</v>
      </c>
      <c r="EI162" s="150">
        <f>SUM(EI163)</f>
        <v>2968335.7199999997</v>
      </c>
      <c r="EJ162" s="84">
        <f t="shared" ref="EJ162:EK162" si="1027">EJ163</f>
        <v>135</v>
      </c>
      <c r="EK162" s="84">
        <f t="shared" si="1027"/>
        <v>2968335.7199999997</v>
      </c>
    </row>
    <row r="163" spans="1:141" s="2" customFormat="1" ht="45" customHeight="1" x14ac:dyDescent="0.25">
      <c r="A163" s="49"/>
      <c r="B163" s="85">
        <v>127</v>
      </c>
      <c r="C163" s="50" t="s">
        <v>443</v>
      </c>
      <c r="D163" s="133" t="s">
        <v>444</v>
      </c>
      <c r="E163" s="52">
        <v>16026</v>
      </c>
      <c r="F163" s="53">
        <v>0.98</v>
      </c>
      <c r="G163" s="54"/>
      <c r="H163" s="55">
        <v>1</v>
      </c>
      <c r="I163" s="114"/>
      <c r="J163" s="104">
        <v>1.4</v>
      </c>
      <c r="K163" s="104">
        <v>1.68</v>
      </c>
      <c r="L163" s="104">
        <v>2.23</v>
      </c>
      <c r="M163" s="107">
        <v>2.57</v>
      </c>
      <c r="N163" s="57"/>
      <c r="O163" s="58">
        <f>N163*$E163*$F163*$H163*$J163*O$10</f>
        <v>0</v>
      </c>
      <c r="P163" s="108"/>
      <c r="Q163" s="58">
        <f>P163*$E163*$F163*$H163*$J163*Q$10</f>
        <v>0</v>
      </c>
      <c r="R163" s="59"/>
      <c r="S163" s="58">
        <f>R163*$E163*$F163*$H163*$J163*S$10</f>
        <v>0</v>
      </c>
      <c r="T163" s="57"/>
      <c r="U163" s="58">
        <f>T163*$E163*$F163*$H163*$J163*U$10</f>
        <v>0</v>
      </c>
      <c r="V163" s="57"/>
      <c r="W163" s="58">
        <f>V163*$E163*$F163*$H163*$J163*W$10</f>
        <v>0</v>
      </c>
      <c r="X163" s="57"/>
      <c r="Y163" s="58">
        <f>X163*$E163*$F163*$H163*$J163*Y$10</f>
        <v>0</v>
      </c>
      <c r="Z163" s="59"/>
      <c r="AA163" s="58">
        <f>Z163*$E163*$F163*$H163*$J163*AA$10</f>
        <v>0</v>
      </c>
      <c r="AB163" s="59"/>
      <c r="AC163" s="58">
        <f>AB163*$E163*$F163*$H163*$J163*AC$10</f>
        <v>0</v>
      </c>
      <c r="AD163" s="59"/>
      <c r="AE163" s="59">
        <f>SUM(AD163*$E163*$F163*$H163*$K163*$AE$10)</f>
        <v>0</v>
      </c>
      <c r="AF163" s="59"/>
      <c r="AG163" s="62">
        <f>SUM(AF163*$E163*$F163*$H163*$K163*$AG$10)</f>
        <v>0</v>
      </c>
      <c r="AH163" s="57"/>
      <c r="AI163" s="58">
        <f>AH163*$E163*$F163*$H163*$J163*AI$10</f>
        <v>0</v>
      </c>
      <c r="AJ163" s="57"/>
      <c r="AK163" s="58">
        <f>AJ163*$E163*$F163*$H163*$J163*AK$10</f>
        <v>0</v>
      </c>
      <c r="AL163" s="57"/>
      <c r="AM163" s="58">
        <f>AL163*$E163*$F163*$H163*$J163*AM$10</f>
        <v>0</v>
      </c>
      <c r="AN163" s="57"/>
      <c r="AO163" s="58">
        <f>AN163*$E163*$F163*$H163*$J163*AO$10</f>
        <v>0</v>
      </c>
      <c r="AP163" s="57"/>
      <c r="AQ163" s="58">
        <f>AP163*$E163*$F163*$H163*$J163*AQ$10</f>
        <v>0</v>
      </c>
      <c r="AR163" s="57"/>
      <c r="AS163" s="58">
        <f>AR163*$E163*$F163*$H163*$J163*AS$10</f>
        <v>0</v>
      </c>
      <c r="AT163" s="57"/>
      <c r="AU163" s="58">
        <f>AT163*$E163*$F163*$H163*$J163*AU$10</f>
        <v>0</v>
      </c>
      <c r="AV163" s="57"/>
      <c r="AW163" s="58">
        <f>AV163*$E163*$F163*$H163*$J163*AW$10</f>
        <v>0</v>
      </c>
      <c r="AX163" s="57"/>
      <c r="AY163" s="58">
        <f>AX163*$E163*$F163*$H163*$J163*AY$10</f>
        <v>0</v>
      </c>
      <c r="AZ163" s="57"/>
      <c r="BA163" s="58">
        <f>AZ163*$E163*$F163*$H163*$J163*BA$10</f>
        <v>0</v>
      </c>
      <c r="BB163" s="57"/>
      <c r="BC163" s="58">
        <f>BB163*$E163*$F163*$H163*$J163*BC$10</f>
        <v>0</v>
      </c>
      <c r="BD163" s="57"/>
      <c r="BE163" s="58">
        <f>BD163*$E163*$F163*$H163*$J163*BE$10</f>
        <v>0</v>
      </c>
      <c r="BF163" s="57"/>
      <c r="BG163" s="58">
        <f>BF163*$E163*$F163*$H163*$J163*BG$10</f>
        <v>0</v>
      </c>
      <c r="BH163" s="57"/>
      <c r="BI163" s="58">
        <f>BH163*$E163*$F163*$H163*$J163*BI$10</f>
        <v>0</v>
      </c>
      <c r="BJ163" s="57"/>
      <c r="BK163" s="58">
        <f>BJ163*$E163*$F163*$H163*$J163*BK$10</f>
        <v>0</v>
      </c>
      <c r="BL163" s="57"/>
      <c r="BM163" s="58">
        <f>BL163*$E163*$F163*$H163*$J163*BM$10</f>
        <v>0</v>
      </c>
      <c r="BN163" s="57"/>
      <c r="BO163" s="58">
        <f>BN163*$E163*$F163*$H163*$J163*BO$10</f>
        <v>0</v>
      </c>
      <c r="BP163" s="61"/>
      <c r="BQ163" s="58">
        <f>BP163*$E163*$F163*$H163*$J163*BQ$10</f>
        <v>0</v>
      </c>
      <c r="BR163" s="57"/>
      <c r="BS163" s="58"/>
      <c r="BT163" s="59"/>
      <c r="BU163" s="58"/>
      <c r="BV163" s="57"/>
      <c r="BW163" s="58">
        <f>BV163*$E163*$F163*$H163*$J163*BW$10</f>
        <v>0</v>
      </c>
      <c r="BX163" s="57"/>
      <c r="BY163" s="58">
        <f>BX163*$E163*$F163*$H163*$J163*BY$10</f>
        <v>0</v>
      </c>
      <c r="BZ163" s="57"/>
      <c r="CA163" s="58"/>
      <c r="CB163" s="76"/>
      <c r="CC163" s="58"/>
      <c r="CD163" s="59"/>
      <c r="CE163" s="62">
        <f>SUM(CD163*$E163*$F163*$H163*$K163*$CE$10)</f>
        <v>0</v>
      </c>
      <c r="CF163" s="57"/>
      <c r="CG163" s="62">
        <f>SUM(CF163*$E163*$F163*$H163*$K163*$CE$10)</f>
        <v>0</v>
      </c>
      <c r="CH163" s="59"/>
      <c r="CI163" s="62">
        <f>SUM(CH163*$E163*$F163*$H163*$K163*$CE$10)</f>
        <v>0</v>
      </c>
      <c r="CJ163" s="59"/>
      <c r="CK163" s="62">
        <f>SUM(CJ163*$E163*$F163*$H163*$K163*$CE$10)</f>
        <v>0</v>
      </c>
      <c r="CL163" s="59"/>
      <c r="CM163" s="62">
        <f>SUM(CL163*$E163*$F163*$H163*$K163*$CE$10)</f>
        <v>0</v>
      </c>
      <c r="CN163" s="57"/>
      <c r="CO163" s="62">
        <f>SUM(CN163*$E163*$F163*$H163*$K163*$CE$10)</f>
        <v>0</v>
      </c>
      <c r="CP163" s="57"/>
      <c r="CQ163" s="62">
        <f>SUM(CP163*$E163*$F163*$H163*$K163*$CE$10)</f>
        <v>0</v>
      </c>
      <c r="CR163" s="59"/>
      <c r="CS163" s="62"/>
      <c r="CT163" s="57"/>
      <c r="CU163" s="62"/>
      <c r="CV163" s="57"/>
      <c r="CW163" s="62">
        <f>SUM(CV163*$E163*$F163*$H163*$K163*$CE$10)</f>
        <v>0</v>
      </c>
      <c r="CX163" s="57"/>
      <c r="CY163" s="62"/>
      <c r="CZ163" s="57"/>
      <c r="DA163" s="62"/>
      <c r="DB163" s="57"/>
      <c r="DC163" s="62"/>
      <c r="DD163" s="57"/>
      <c r="DE163" s="62">
        <f>SUM(DD163*$E163*$F163*$H163*$K163*$CE$10)</f>
        <v>0</v>
      </c>
      <c r="DF163" s="57"/>
      <c r="DG163" s="62">
        <f>SUM(DF163*$E163*$F163*$H163*$K163*$CE$10)</f>
        <v>0</v>
      </c>
      <c r="DH163" s="57"/>
      <c r="DI163" s="62"/>
      <c r="DJ163" s="57"/>
      <c r="DK163" s="62"/>
      <c r="DL163" s="57"/>
      <c r="DM163" s="62"/>
      <c r="DN163" s="57"/>
      <c r="DO163" s="58">
        <f>DN163*$E163*$F163*$H163*$J163*DO$10</f>
        <v>0</v>
      </c>
      <c r="DP163" s="57"/>
      <c r="DQ163" s="58">
        <f>DP163*$E163*$F163*$H163*$J163*DQ$10</f>
        <v>0</v>
      </c>
      <c r="DR163" s="57"/>
      <c r="DS163" s="59"/>
      <c r="DT163" s="57"/>
      <c r="DU163" s="59"/>
      <c r="DV163" s="57"/>
      <c r="DW163" s="58">
        <f>DV163*$E163*$F163*$H163*$J163*DW$10</f>
        <v>0</v>
      </c>
      <c r="DX163" s="57"/>
      <c r="DY163" s="58">
        <f>DX163*$E163*$F163*$H163*$J163*DY$10</f>
        <v>0</v>
      </c>
      <c r="DZ163" s="57"/>
      <c r="EA163" s="59"/>
      <c r="EB163" s="63"/>
      <c r="EC163" s="63"/>
      <c r="ED163" s="76"/>
      <c r="EE163" s="76"/>
      <c r="EF163" s="76"/>
      <c r="EG163" s="76"/>
      <c r="EH163" s="57">
        <v>135</v>
      </c>
      <c r="EI163" s="151">
        <f>EH163*E163*F163*H163*J163</f>
        <v>2968335.7199999997</v>
      </c>
      <c r="EJ163" s="64">
        <f>SUM(N163,P163,R163,T163,V163,X163,Z163,AB163,AD163,AF163,AH163,AJ163,AL163,AN163,AP163,AR163,AT163,AV163,AX163,AZ163,BB163,BD163,BF163,BH163,BJ163,BL163,BN163,BP163,BR163,BT163,BV163,BX163,BZ163,CB163,CD163,CF163,CH163,CJ163,CL163,CN163,CP163,CR163,CT163,CV163,CX163,CZ163,DB163,DD163,DF163,DH163,DJ163,DL163,DN163,DP163,DR163,DT163,DV163,DX163,DZ163,EB163,ED163,EF163,EH163)</f>
        <v>135</v>
      </c>
      <c r="EK163" s="64">
        <f>SUM(O163,Q163,S163,U163,W163,Y163,AA163,AC163,AE163,AG163,AI163,AK163,AM163,AO163,AQ163,AS163,AU163,AW163,AY163,BA163,BC163,BE163,BG163,BI163,BK163,BM163,BO163,BQ163,BS163,BU163,BW163,BY163,CA163,CC163,CE163,CG163,CI163,CK163,CM163,CO163,CQ163,CS163,CU163,CW163,CY163,DA163,DC163,DE163,DG163,DI163,DK163,DM163,DO163,DQ163,DS163,DU163,DW163,DY163,EA163,EC163,EE163,EG163,EI163)</f>
        <v>2968335.7199999997</v>
      </c>
    </row>
    <row r="164" spans="1:141" s="102" customFormat="1" ht="15" customHeight="1" x14ac:dyDescent="0.25">
      <c r="A164" s="41">
        <v>27</v>
      </c>
      <c r="B164" s="41"/>
      <c r="C164" s="112" t="s">
        <v>445</v>
      </c>
      <c r="D164" s="134" t="s">
        <v>446</v>
      </c>
      <c r="E164" s="52">
        <v>16026</v>
      </c>
      <c r="F164" s="110"/>
      <c r="G164" s="54"/>
      <c r="H164" s="44"/>
      <c r="I164" s="99"/>
      <c r="J164" s="111">
        <v>1.4</v>
      </c>
      <c r="K164" s="111">
        <v>1.68</v>
      </c>
      <c r="L164" s="111">
        <v>2.23</v>
      </c>
      <c r="M164" s="101">
        <v>2.57</v>
      </c>
      <c r="N164" s="84">
        <f t="shared" ref="N164:BY164" si="1028">N165</f>
        <v>0</v>
      </c>
      <c r="O164" s="84">
        <f t="shared" si="1028"/>
        <v>0</v>
      </c>
      <c r="P164" s="84">
        <f t="shared" si="1028"/>
        <v>0</v>
      </c>
      <c r="Q164" s="84">
        <f t="shared" si="1028"/>
        <v>0</v>
      </c>
      <c r="R164" s="84">
        <f t="shared" si="1028"/>
        <v>0</v>
      </c>
      <c r="S164" s="84">
        <f t="shared" si="1028"/>
        <v>0</v>
      </c>
      <c r="T164" s="84">
        <f t="shared" si="1028"/>
        <v>0</v>
      </c>
      <c r="U164" s="84">
        <f t="shared" si="1028"/>
        <v>0</v>
      </c>
      <c r="V164" s="84">
        <f t="shared" si="1028"/>
        <v>0</v>
      </c>
      <c r="W164" s="84">
        <f t="shared" si="1028"/>
        <v>0</v>
      </c>
      <c r="X164" s="84">
        <f t="shared" si="1028"/>
        <v>0</v>
      </c>
      <c r="Y164" s="84">
        <f t="shared" si="1028"/>
        <v>0</v>
      </c>
      <c r="Z164" s="84">
        <f t="shared" si="1028"/>
        <v>1</v>
      </c>
      <c r="AA164" s="84">
        <f t="shared" si="1028"/>
        <v>16602.935999999998</v>
      </c>
      <c r="AB164" s="84">
        <f t="shared" si="1028"/>
        <v>0</v>
      </c>
      <c r="AC164" s="84">
        <f t="shared" si="1028"/>
        <v>0</v>
      </c>
      <c r="AD164" s="84">
        <f t="shared" si="1028"/>
        <v>0</v>
      </c>
      <c r="AE164" s="84">
        <f t="shared" si="1028"/>
        <v>0</v>
      </c>
      <c r="AF164" s="84">
        <f t="shared" si="1028"/>
        <v>0</v>
      </c>
      <c r="AG164" s="84">
        <f t="shared" si="1028"/>
        <v>0</v>
      </c>
      <c r="AH164" s="84">
        <f t="shared" si="1028"/>
        <v>0</v>
      </c>
      <c r="AI164" s="84">
        <f t="shared" si="1028"/>
        <v>0</v>
      </c>
      <c r="AJ164" s="84">
        <f t="shared" si="1028"/>
        <v>0</v>
      </c>
      <c r="AK164" s="84">
        <f t="shared" si="1028"/>
        <v>0</v>
      </c>
      <c r="AL164" s="84">
        <f t="shared" si="1028"/>
        <v>0</v>
      </c>
      <c r="AM164" s="84">
        <f t="shared" si="1028"/>
        <v>0</v>
      </c>
      <c r="AN164" s="84">
        <f t="shared" si="1028"/>
        <v>0</v>
      </c>
      <c r="AO164" s="84">
        <f t="shared" si="1028"/>
        <v>0</v>
      </c>
      <c r="AP164" s="84">
        <f t="shared" si="1028"/>
        <v>0</v>
      </c>
      <c r="AQ164" s="84">
        <f t="shared" si="1028"/>
        <v>0</v>
      </c>
      <c r="AR164" s="84">
        <f t="shared" si="1028"/>
        <v>0</v>
      </c>
      <c r="AS164" s="84">
        <f t="shared" si="1028"/>
        <v>0</v>
      </c>
      <c r="AT164" s="84">
        <f t="shared" si="1028"/>
        <v>0</v>
      </c>
      <c r="AU164" s="84">
        <f t="shared" si="1028"/>
        <v>0</v>
      </c>
      <c r="AV164" s="84">
        <f t="shared" si="1028"/>
        <v>0</v>
      </c>
      <c r="AW164" s="84">
        <f t="shared" si="1028"/>
        <v>0</v>
      </c>
      <c r="AX164" s="84">
        <f t="shared" si="1028"/>
        <v>0</v>
      </c>
      <c r="AY164" s="84">
        <f t="shared" si="1028"/>
        <v>0</v>
      </c>
      <c r="AZ164" s="84">
        <f t="shared" si="1028"/>
        <v>0</v>
      </c>
      <c r="BA164" s="84">
        <f t="shared" si="1028"/>
        <v>0</v>
      </c>
      <c r="BB164" s="84">
        <f t="shared" si="1028"/>
        <v>0</v>
      </c>
      <c r="BC164" s="84">
        <f t="shared" si="1028"/>
        <v>0</v>
      </c>
      <c r="BD164" s="84">
        <f t="shared" si="1028"/>
        <v>0</v>
      </c>
      <c r="BE164" s="84">
        <f t="shared" si="1028"/>
        <v>0</v>
      </c>
      <c r="BF164" s="84">
        <f t="shared" si="1028"/>
        <v>0</v>
      </c>
      <c r="BG164" s="84">
        <f t="shared" si="1028"/>
        <v>0</v>
      </c>
      <c r="BH164" s="84">
        <f t="shared" si="1028"/>
        <v>0</v>
      </c>
      <c r="BI164" s="84">
        <f t="shared" si="1028"/>
        <v>0</v>
      </c>
      <c r="BJ164" s="84">
        <f t="shared" si="1028"/>
        <v>0</v>
      </c>
      <c r="BK164" s="84">
        <f t="shared" si="1028"/>
        <v>0</v>
      </c>
      <c r="BL164" s="84">
        <f t="shared" si="1028"/>
        <v>0</v>
      </c>
      <c r="BM164" s="84">
        <f t="shared" si="1028"/>
        <v>0</v>
      </c>
      <c r="BN164" s="84">
        <f t="shared" si="1028"/>
        <v>0</v>
      </c>
      <c r="BO164" s="84">
        <f t="shared" si="1028"/>
        <v>0</v>
      </c>
      <c r="BP164" s="84">
        <f t="shared" si="1028"/>
        <v>0</v>
      </c>
      <c r="BQ164" s="84">
        <f t="shared" si="1028"/>
        <v>0</v>
      </c>
      <c r="BR164" s="84">
        <f t="shared" si="1028"/>
        <v>0</v>
      </c>
      <c r="BS164" s="84"/>
      <c r="BT164" s="84">
        <f t="shared" si="1028"/>
        <v>0</v>
      </c>
      <c r="BU164" s="84"/>
      <c r="BV164" s="84">
        <f t="shared" si="1028"/>
        <v>0</v>
      </c>
      <c r="BW164" s="84">
        <f t="shared" si="1028"/>
        <v>0</v>
      </c>
      <c r="BX164" s="84">
        <f t="shared" si="1028"/>
        <v>0</v>
      </c>
      <c r="BY164" s="84">
        <f t="shared" si="1028"/>
        <v>0</v>
      </c>
      <c r="BZ164" s="84">
        <f t="shared" ref="BZ164:EK164" si="1029">BZ165</f>
        <v>3</v>
      </c>
      <c r="CA164" s="84"/>
      <c r="CB164" s="84">
        <f t="shared" si="1029"/>
        <v>1</v>
      </c>
      <c r="CC164" s="84"/>
      <c r="CD164" s="84">
        <f t="shared" si="1029"/>
        <v>20</v>
      </c>
      <c r="CE164" s="84">
        <f t="shared" si="1029"/>
        <v>398470.46399999998</v>
      </c>
      <c r="CF164" s="84">
        <f t="shared" si="1029"/>
        <v>0</v>
      </c>
      <c r="CG164" s="84">
        <f t="shared" si="1029"/>
        <v>0</v>
      </c>
      <c r="CH164" s="84">
        <f t="shared" si="1029"/>
        <v>0</v>
      </c>
      <c r="CI164" s="84">
        <f t="shared" si="1029"/>
        <v>0</v>
      </c>
      <c r="CJ164" s="84">
        <f t="shared" si="1029"/>
        <v>0</v>
      </c>
      <c r="CK164" s="84">
        <f t="shared" si="1029"/>
        <v>0</v>
      </c>
      <c r="CL164" s="84">
        <f t="shared" si="1029"/>
        <v>0</v>
      </c>
      <c r="CM164" s="84">
        <f t="shared" si="1029"/>
        <v>0</v>
      </c>
      <c r="CN164" s="84">
        <f t="shared" si="1029"/>
        <v>0</v>
      </c>
      <c r="CO164" s="84">
        <f t="shared" si="1029"/>
        <v>0</v>
      </c>
      <c r="CP164" s="84">
        <f t="shared" si="1029"/>
        <v>0</v>
      </c>
      <c r="CQ164" s="84">
        <f t="shared" si="1029"/>
        <v>0</v>
      </c>
      <c r="CR164" s="84">
        <f t="shared" si="1029"/>
        <v>0</v>
      </c>
      <c r="CS164" s="84"/>
      <c r="CT164" s="84">
        <f t="shared" si="1029"/>
        <v>0</v>
      </c>
      <c r="CU164" s="84"/>
      <c r="CV164" s="84">
        <f t="shared" si="1029"/>
        <v>0</v>
      </c>
      <c r="CW164" s="84">
        <f t="shared" si="1029"/>
        <v>0</v>
      </c>
      <c r="CX164" s="84">
        <f t="shared" si="1029"/>
        <v>0</v>
      </c>
      <c r="CY164" s="84"/>
      <c r="CZ164" s="84">
        <f t="shared" si="1029"/>
        <v>0</v>
      </c>
      <c r="DA164" s="84"/>
      <c r="DB164" s="84">
        <f t="shared" si="1029"/>
        <v>0</v>
      </c>
      <c r="DC164" s="84"/>
      <c r="DD164" s="84">
        <f t="shared" si="1029"/>
        <v>0</v>
      </c>
      <c r="DE164" s="84">
        <f t="shared" si="1029"/>
        <v>0</v>
      </c>
      <c r="DF164" s="84">
        <f t="shared" si="1029"/>
        <v>2</v>
      </c>
      <c r="DG164" s="84">
        <f t="shared" si="1029"/>
        <v>39847.046399999999</v>
      </c>
      <c r="DH164" s="84">
        <f t="shared" si="1029"/>
        <v>0</v>
      </c>
      <c r="DI164" s="84"/>
      <c r="DJ164" s="84">
        <f t="shared" si="1029"/>
        <v>0</v>
      </c>
      <c r="DK164" s="84"/>
      <c r="DL164" s="84">
        <f t="shared" si="1029"/>
        <v>0</v>
      </c>
      <c r="DM164" s="84"/>
      <c r="DN164" s="84">
        <f t="shared" si="1029"/>
        <v>0</v>
      </c>
      <c r="DO164" s="84">
        <f t="shared" si="1029"/>
        <v>0</v>
      </c>
      <c r="DP164" s="84">
        <f t="shared" si="1029"/>
        <v>0</v>
      </c>
      <c r="DQ164" s="84">
        <f t="shared" si="1029"/>
        <v>0</v>
      </c>
      <c r="DR164" s="84">
        <f t="shared" si="1029"/>
        <v>0</v>
      </c>
      <c r="DS164" s="84">
        <f t="shared" si="1029"/>
        <v>0</v>
      </c>
      <c r="DT164" s="84">
        <f t="shared" si="1029"/>
        <v>0</v>
      </c>
      <c r="DU164" s="84">
        <f t="shared" si="1029"/>
        <v>0</v>
      </c>
      <c r="DV164" s="84">
        <f t="shared" si="1029"/>
        <v>0</v>
      </c>
      <c r="DW164" s="84">
        <f t="shared" si="1029"/>
        <v>0</v>
      </c>
      <c r="DX164" s="84">
        <f t="shared" si="1029"/>
        <v>0</v>
      </c>
      <c r="DY164" s="84">
        <f t="shared" si="1029"/>
        <v>0</v>
      </c>
      <c r="DZ164" s="84">
        <f t="shared" si="1029"/>
        <v>0</v>
      </c>
      <c r="EA164" s="84">
        <f t="shared" si="1029"/>
        <v>0</v>
      </c>
      <c r="EB164" s="84">
        <f t="shared" si="1029"/>
        <v>0</v>
      </c>
      <c r="EC164" s="84">
        <f t="shared" si="1029"/>
        <v>0</v>
      </c>
      <c r="ED164" s="84">
        <f t="shared" si="1029"/>
        <v>0</v>
      </c>
      <c r="EE164" s="84">
        <f t="shared" si="1029"/>
        <v>0</v>
      </c>
      <c r="EF164" s="84">
        <f t="shared" si="1029"/>
        <v>0</v>
      </c>
      <c r="EG164" s="84">
        <f t="shared" si="1029"/>
        <v>0</v>
      </c>
      <c r="EH164" s="84"/>
      <c r="EI164" s="84"/>
      <c r="EJ164" s="84">
        <f t="shared" si="1029"/>
        <v>27</v>
      </c>
      <c r="EK164" s="84">
        <f t="shared" si="1029"/>
        <v>454920.44639999996</v>
      </c>
    </row>
    <row r="165" spans="1:141" s="2" customFormat="1" ht="30" customHeight="1" x14ac:dyDescent="0.25">
      <c r="A165" s="49"/>
      <c r="B165" s="85">
        <v>128</v>
      </c>
      <c r="C165" s="50" t="s">
        <v>447</v>
      </c>
      <c r="D165" s="135" t="s">
        <v>448</v>
      </c>
      <c r="E165" s="52">
        <v>16026</v>
      </c>
      <c r="F165" s="149">
        <v>0.74</v>
      </c>
      <c r="G165" s="54"/>
      <c r="H165" s="55">
        <v>1</v>
      </c>
      <c r="I165" s="114"/>
      <c r="J165" s="104">
        <v>1.4</v>
      </c>
      <c r="K165" s="104">
        <v>1.68</v>
      </c>
      <c r="L165" s="104">
        <v>2.23</v>
      </c>
      <c r="M165" s="107">
        <v>2.57</v>
      </c>
      <c r="N165" s="57"/>
      <c r="O165" s="58">
        <f>N165*$E165*$F165*$H165*$J165*O$10</f>
        <v>0</v>
      </c>
      <c r="P165" s="108"/>
      <c r="Q165" s="58">
        <f>P165*$E165*$F165*$H165*$J165*Q$10</f>
        <v>0</v>
      </c>
      <c r="R165" s="59"/>
      <c r="S165" s="58">
        <f>R165*$E165*$F165*$H165*$J165*S$10</f>
        <v>0</v>
      </c>
      <c r="T165" s="57"/>
      <c r="U165" s="58">
        <f>T165*$E165*$F165*$H165*$J165*U$10</f>
        <v>0</v>
      </c>
      <c r="V165" s="57"/>
      <c r="W165" s="58">
        <f>V165*$E165*$F165*$H165*$J165*W$10</f>
        <v>0</v>
      </c>
      <c r="X165" s="57"/>
      <c r="Y165" s="58">
        <f>X165*$E165*$F165*$H165*$J165*Y$10</f>
        <v>0</v>
      </c>
      <c r="Z165" s="59">
        <v>1</v>
      </c>
      <c r="AA165" s="58">
        <f>Z165*$E165*$F165*$H165*$J165*AA$10</f>
        <v>16602.935999999998</v>
      </c>
      <c r="AB165" s="59"/>
      <c r="AC165" s="58">
        <f>AB165*$E165*$F165*$H165*$J165*AC$10</f>
        <v>0</v>
      </c>
      <c r="AD165" s="59"/>
      <c r="AE165" s="59">
        <f>SUM(AD165*$E165*$F165*$H165*$K165*$AE$10)</f>
        <v>0</v>
      </c>
      <c r="AF165" s="59"/>
      <c r="AG165" s="62">
        <f>SUM(AF165*$E165*$F165*$H165*$K165*$AG$10)</f>
        <v>0</v>
      </c>
      <c r="AH165" s="57"/>
      <c r="AI165" s="58">
        <f>AH165*$E165*$F165*$H165*$J165*AI$10</f>
        <v>0</v>
      </c>
      <c r="AJ165" s="57"/>
      <c r="AK165" s="58">
        <f>AJ165*$E165*$F165*$H165*$J165*AK$10</f>
        <v>0</v>
      </c>
      <c r="AL165" s="57"/>
      <c r="AM165" s="58">
        <f>AL165*$E165*$F165*$H165*$J165*AM$10</f>
        <v>0</v>
      </c>
      <c r="AN165" s="57"/>
      <c r="AO165" s="58">
        <f>AN165*$E165*$F165*$H165*$J165*AO$10</f>
        <v>0</v>
      </c>
      <c r="AP165" s="57"/>
      <c r="AQ165" s="58">
        <f>AP165*$E165*$F165*$H165*$J165*AQ$10</f>
        <v>0</v>
      </c>
      <c r="AR165" s="57"/>
      <c r="AS165" s="58">
        <f>AR165*$E165*$F165*$H165*$J165*AS$10</f>
        <v>0</v>
      </c>
      <c r="AT165" s="57"/>
      <c r="AU165" s="58">
        <f>AT165*$E165*$F165*$H165*$J165*AU$10</f>
        <v>0</v>
      </c>
      <c r="AV165" s="57"/>
      <c r="AW165" s="58">
        <f>AV165*$E165*$F165*$H165*$J165*AW$10</f>
        <v>0</v>
      </c>
      <c r="AX165" s="57"/>
      <c r="AY165" s="58">
        <f>AX165*$E165*$F165*$H165*$J165*AY$10</f>
        <v>0</v>
      </c>
      <c r="AZ165" s="57"/>
      <c r="BA165" s="58">
        <f>AZ165*$E165*$F165*$H165*$J165*BA$10</f>
        <v>0</v>
      </c>
      <c r="BB165" s="57"/>
      <c r="BC165" s="58">
        <f>BB165*$E165*$F165*$H165*$J165*BC$10</f>
        <v>0</v>
      </c>
      <c r="BD165" s="57"/>
      <c r="BE165" s="58">
        <f>BD165*$E165*$F165*$H165*$J165*BE$10</f>
        <v>0</v>
      </c>
      <c r="BF165" s="57"/>
      <c r="BG165" s="58">
        <f>BF165*$E165*$F165*$H165*$J165*BG$10</f>
        <v>0</v>
      </c>
      <c r="BH165" s="57"/>
      <c r="BI165" s="58">
        <f>BH165*$E165*$F165*$H165*$J165*BI$10</f>
        <v>0</v>
      </c>
      <c r="BJ165" s="57"/>
      <c r="BK165" s="58">
        <f>BJ165*$E165*$F165*$H165*$J165*BK$10</f>
        <v>0</v>
      </c>
      <c r="BL165" s="57"/>
      <c r="BM165" s="58">
        <f>BL165*$E165*$F165*$H165*$J165*BM$10</f>
        <v>0</v>
      </c>
      <c r="BN165" s="57"/>
      <c r="BO165" s="58">
        <f>BN165*$E165*$F165*$H165*$J165*BO$10</f>
        <v>0</v>
      </c>
      <c r="BP165" s="61"/>
      <c r="BQ165" s="58">
        <f>BP165*$E165*$F165*$H165*$J165*BQ$10</f>
        <v>0</v>
      </c>
      <c r="BR165" s="57"/>
      <c r="BS165" s="58"/>
      <c r="BT165" s="59"/>
      <c r="BU165" s="58"/>
      <c r="BV165" s="57"/>
      <c r="BW165" s="58">
        <f>BV165*$E165*$F165*$H165*$J165*BW$10</f>
        <v>0</v>
      </c>
      <c r="BX165" s="57"/>
      <c r="BY165" s="58">
        <f>BX165*$E165*$F165*$H165*$J165*BY$10</f>
        <v>0</v>
      </c>
      <c r="BZ165" s="57">
        <v>3</v>
      </c>
      <c r="CA165" s="58"/>
      <c r="CB165" s="57">
        <v>1</v>
      </c>
      <c r="CC165" s="58"/>
      <c r="CD165" s="59">
        <v>20</v>
      </c>
      <c r="CE165" s="62">
        <f>SUM(CD165*$E165*$F165*$H165*$K165*$CE$10)</f>
        <v>398470.46399999998</v>
      </c>
      <c r="CF165" s="57"/>
      <c r="CG165" s="62">
        <f>SUM(CF165*$E165*$F165*$H165*$K165*$CE$10)</f>
        <v>0</v>
      </c>
      <c r="CH165" s="59"/>
      <c r="CI165" s="62">
        <f>SUM(CH165*$E165*$F165*$H165*$K165*$CE$10)</f>
        <v>0</v>
      </c>
      <c r="CJ165" s="59"/>
      <c r="CK165" s="62">
        <f>SUM(CJ165*$E165*$F165*$H165*$K165*$CE$10)</f>
        <v>0</v>
      </c>
      <c r="CL165" s="59"/>
      <c r="CM165" s="62">
        <f>SUM(CL165*$E165*$F165*$H165*$K165*$CE$10)</f>
        <v>0</v>
      </c>
      <c r="CN165" s="57"/>
      <c r="CO165" s="62">
        <f>SUM(CN165*$E165*$F165*$H165*$K165*$CE$10)</f>
        <v>0</v>
      </c>
      <c r="CP165" s="57"/>
      <c r="CQ165" s="62">
        <f>SUM(CP165*$E165*$F165*$H165*$K165*$CE$10)</f>
        <v>0</v>
      </c>
      <c r="CR165" s="59"/>
      <c r="CS165" s="62"/>
      <c r="CT165" s="57"/>
      <c r="CU165" s="62"/>
      <c r="CV165" s="57"/>
      <c r="CW165" s="62">
        <f>SUM(CV165*$E165*$F165*$H165*$K165*$CE$10)</f>
        <v>0</v>
      </c>
      <c r="CX165" s="57"/>
      <c r="CY165" s="62"/>
      <c r="CZ165" s="57"/>
      <c r="DA165" s="62"/>
      <c r="DB165" s="57"/>
      <c r="DC165" s="62"/>
      <c r="DD165" s="57"/>
      <c r="DE165" s="62">
        <f>SUM(DD165*$E165*$F165*$H165*$K165*$CE$10)</f>
        <v>0</v>
      </c>
      <c r="DF165" s="57">
        <v>2</v>
      </c>
      <c r="DG165" s="62">
        <f>SUM(DF165*$E165*$F165*$H165*$K165*$CE$10)</f>
        <v>39847.046399999999</v>
      </c>
      <c r="DH165" s="57"/>
      <c r="DI165" s="62"/>
      <c r="DJ165" s="57"/>
      <c r="DK165" s="62"/>
      <c r="DL165" s="57"/>
      <c r="DM165" s="62"/>
      <c r="DN165" s="57"/>
      <c r="DO165" s="58">
        <f>DN165*$E165*$F165*$H165*$J165*DO$10</f>
        <v>0</v>
      </c>
      <c r="DP165" s="57"/>
      <c r="DQ165" s="58">
        <f>DP165*$E165*$F165*$H165*$J165*DQ$10</f>
        <v>0</v>
      </c>
      <c r="DR165" s="57"/>
      <c r="DS165" s="59"/>
      <c r="DT165" s="57"/>
      <c r="DU165" s="59"/>
      <c r="DV165" s="57"/>
      <c r="DW165" s="58">
        <f>DV165*$E165*$F165*$H165*$J165*DW$10</f>
        <v>0</v>
      </c>
      <c r="DX165" s="57"/>
      <c r="DY165" s="58">
        <f>DX165*$E165*$F165*$H165*$J165*DY$10</f>
        <v>0</v>
      </c>
      <c r="DZ165" s="57"/>
      <c r="EA165" s="59"/>
      <c r="EB165" s="63"/>
      <c r="EC165" s="63"/>
      <c r="ED165" s="76"/>
      <c r="EE165" s="76"/>
      <c r="EF165" s="76"/>
      <c r="EG165" s="76"/>
      <c r="EH165" s="76"/>
      <c r="EI165" s="76"/>
      <c r="EJ165" s="64">
        <f>SUM(N165,P165,R165,T165,V165,X165,Z165,AB165,AD165,AF165,AH165,AJ165,AL165,AN165,AP165,AR165,AT165,AV165,AX165,AZ165,BB165,BD165,BF165,BH165,BJ165,BL165,BN165,BP165,BR165,BT165,BV165,BX165,BZ165,CB165,CD165,CF165,CH165,CJ165,CL165,CN165,CP165,CR165,CT165,CV165,CX165,CZ165,DB165,DD165,DF165,DH165,DJ165,DL165,DN165,DP165,DR165,DT165,DV165,DX165,DZ165,EB165,ED165,EF165)</f>
        <v>27</v>
      </c>
      <c r="EK165" s="64">
        <f>SUM(O165,Q165,S165,U165,W165,Y165,AA165,AC165,AE165,AG165,AI165,AK165,AM165,AO165,AQ165,AS165,AU165,AW165,AY165,BA165,BC165,BE165,BG165,BI165,BK165,BM165,BO165,BQ165,BS165,BU165,BW165,BY165,CA165,CC165,CE165,CG165,CI165,CK165,CM165,CO165,CQ165,CS165,CU165,CW165,CY165,DA165,DC165,DE165,DG165,DI165,DK165,DM165,DO165,DQ165,DS165,DU165,DW165,DY165,EA165,EC165,EE165,EG165)</f>
        <v>454920.44639999996</v>
      </c>
    </row>
    <row r="166" spans="1:141" s="102" customFormat="1" ht="15" customHeight="1" x14ac:dyDescent="0.25">
      <c r="A166" s="142">
        <v>28</v>
      </c>
      <c r="B166" s="119"/>
      <c r="C166" s="112" t="s">
        <v>449</v>
      </c>
      <c r="D166" s="134" t="s">
        <v>450</v>
      </c>
      <c r="E166" s="52">
        <v>16026</v>
      </c>
      <c r="F166" s="110"/>
      <c r="G166" s="54"/>
      <c r="H166" s="44"/>
      <c r="I166" s="99"/>
      <c r="J166" s="111">
        <v>1.4</v>
      </c>
      <c r="K166" s="111">
        <v>1.68</v>
      </c>
      <c r="L166" s="111">
        <v>2.23</v>
      </c>
      <c r="M166" s="101">
        <v>2.57</v>
      </c>
      <c r="N166" s="84">
        <f t="shared" ref="N166:BY166" si="1030">N167</f>
        <v>0</v>
      </c>
      <c r="O166" s="84">
        <f t="shared" si="1030"/>
        <v>0</v>
      </c>
      <c r="P166" s="84">
        <f t="shared" si="1030"/>
        <v>0</v>
      </c>
      <c r="Q166" s="84">
        <f t="shared" si="1030"/>
        <v>0</v>
      </c>
      <c r="R166" s="84">
        <f t="shared" si="1030"/>
        <v>1</v>
      </c>
      <c r="S166" s="84">
        <f t="shared" si="1030"/>
        <v>29616.047999999999</v>
      </c>
      <c r="T166" s="84">
        <f t="shared" si="1030"/>
        <v>0</v>
      </c>
      <c r="U166" s="84">
        <f t="shared" si="1030"/>
        <v>0</v>
      </c>
      <c r="V166" s="84">
        <f t="shared" si="1030"/>
        <v>0</v>
      </c>
      <c r="W166" s="84">
        <f t="shared" si="1030"/>
        <v>0</v>
      </c>
      <c r="X166" s="84">
        <f t="shared" si="1030"/>
        <v>0</v>
      </c>
      <c r="Y166" s="84">
        <f t="shared" si="1030"/>
        <v>0</v>
      </c>
      <c r="Z166" s="84">
        <f t="shared" si="1030"/>
        <v>0</v>
      </c>
      <c r="AA166" s="84">
        <f t="shared" si="1030"/>
        <v>0</v>
      </c>
      <c r="AB166" s="84">
        <f t="shared" si="1030"/>
        <v>0</v>
      </c>
      <c r="AC166" s="84">
        <f t="shared" si="1030"/>
        <v>0</v>
      </c>
      <c r="AD166" s="84">
        <f t="shared" si="1030"/>
        <v>0</v>
      </c>
      <c r="AE166" s="84">
        <f t="shared" si="1030"/>
        <v>0</v>
      </c>
      <c r="AF166" s="84">
        <f t="shared" si="1030"/>
        <v>0</v>
      </c>
      <c r="AG166" s="84">
        <f t="shared" si="1030"/>
        <v>0</v>
      </c>
      <c r="AH166" s="84">
        <f t="shared" si="1030"/>
        <v>0</v>
      </c>
      <c r="AI166" s="84">
        <f t="shared" si="1030"/>
        <v>0</v>
      </c>
      <c r="AJ166" s="84">
        <f t="shared" si="1030"/>
        <v>0</v>
      </c>
      <c r="AK166" s="84">
        <f t="shared" si="1030"/>
        <v>0</v>
      </c>
      <c r="AL166" s="84">
        <f t="shared" si="1030"/>
        <v>0</v>
      </c>
      <c r="AM166" s="84">
        <f t="shared" si="1030"/>
        <v>0</v>
      </c>
      <c r="AN166" s="84">
        <f t="shared" si="1030"/>
        <v>0</v>
      </c>
      <c r="AO166" s="84">
        <f t="shared" si="1030"/>
        <v>0</v>
      </c>
      <c r="AP166" s="84">
        <f t="shared" si="1030"/>
        <v>0</v>
      </c>
      <c r="AQ166" s="84">
        <f t="shared" si="1030"/>
        <v>0</v>
      </c>
      <c r="AR166" s="84">
        <f t="shared" si="1030"/>
        <v>0</v>
      </c>
      <c r="AS166" s="84">
        <f t="shared" si="1030"/>
        <v>0</v>
      </c>
      <c r="AT166" s="84">
        <f t="shared" si="1030"/>
        <v>0</v>
      </c>
      <c r="AU166" s="84">
        <f t="shared" si="1030"/>
        <v>0</v>
      </c>
      <c r="AV166" s="84">
        <f t="shared" si="1030"/>
        <v>0</v>
      </c>
      <c r="AW166" s="84">
        <f t="shared" si="1030"/>
        <v>0</v>
      </c>
      <c r="AX166" s="84">
        <f t="shared" si="1030"/>
        <v>0</v>
      </c>
      <c r="AY166" s="84">
        <f t="shared" si="1030"/>
        <v>0</v>
      </c>
      <c r="AZ166" s="84">
        <f t="shared" si="1030"/>
        <v>0</v>
      </c>
      <c r="BA166" s="84">
        <f t="shared" si="1030"/>
        <v>0</v>
      </c>
      <c r="BB166" s="84">
        <f t="shared" si="1030"/>
        <v>0</v>
      </c>
      <c r="BC166" s="84">
        <f t="shared" si="1030"/>
        <v>0</v>
      </c>
      <c r="BD166" s="84">
        <f t="shared" si="1030"/>
        <v>0</v>
      </c>
      <c r="BE166" s="84">
        <f t="shared" si="1030"/>
        <v>0</v>
      </c>
      <c r="BF166" s="84">
        <f t="shared" si="1030"/>
        <v>0</v>
      </c>
      <c r="BG166" s="84">
        <f t="shared" si="1030"/>
        <v>0</v>
      </c>
      <c r="BH166" s="84">
        <f t="shared" si="1030"/>
        <v>0</v>
      </c>
      <c r="BI166" s="84">
        <f t="shared" si="1030"/>
        <v>0</v>
      </c>
      <c r="BJ166" s="84">
        <f t="shared" si="1030"/>
        <v>0</v>
      </c>
      <c r="BK166" s="84">
        <f t="shared" si="1030"/>
        <v>0</v>
      </c>
      <c r="BL166" s="84">
        <f t="shared" si="1030"/>
        <v>0</v>
      </c>
      <c r="BM166" s="84">
        <f t="shared" si="1030"/>
        <v>0</v>
      </c>
      <c r="BN166" s="84">
        <f t="shared" si="1030"/>
        <v>0</v>
      </c>
      <c r="BO166" s="84">
        <f t="shared" si="1030"/>
        <v>0</v>
      </c>
      <c r="BP166" s="84">
        <f t="shared" si="1030"/>
        <v>0</v>
      </c>
      <c r="BQ166" s="84">
        <f t="shared" si="1030"/>
        <v>0</v>
      </c>
      <c r="BR166" s="84">
        <f t="shared" si="1030"/>
        <v>0</v>
      </c>
      <c r="BS166" s="84"/>
      <c r="BT166" s="84">
        <f t="shared" si="1030"/>
        <v>0</v>
      </c>
      <c r="BU166" s="84"/>
      <c r="BV166" s="84">
        <f t="shared" si="1030"/>
        <v>0</v>
      </c>
      <c r="BW166" s="84">
        <f t="shared" si="1030"/>
        <v>0</v>
      </c>
      <c r="BX166" s="84">
        <f t="shared" si="1030"/>
        <v>0</v>
      </c>
      <c r="BY166" s="84">
        <f t="shared" si="1030"/>
        <v>0</v>
      </c>
      <c r="BZ166" s="84">
        <f t="shared" ref="BZ166:EK166" si="1031">BZ167</f>
        <v>0</v>
      </c>
      <c r="CA166" s="84"/>
      <c r="CB166" s="84">
        <f t="shared" si="1031"/>
        <v>0</v>
      </c>
      <c r="CC166" s="84"/>
      <c r="CD166" s="84">
        <f t="shared" si="1031"/>
        <v>0</v>
      </c>
      <c r="CE166" s="84">
        <f t="shared" si="1031"/>
        <v>0</v>
      </c>
      <c r="CF166" s="84">
        <f t="shared" si="1031"/>
        <v>0</v>
      </c>
      <c r="CG166" s="84">
        <f t="shared" si="1031"/>
        <v>0</v>
      </c>
      <c r="CH166" s="84">
        <f t="shared" si="1031"/>
        <v>0</v>
      </c>
      <c r="CI166" s="84">
        <f t="shared" si="1031"/>
        <v>0</v>
      </c>
      <c r="CJ166" s="84">
        <f t="shared" si="1031"/>
        <v>0</v>
      </c>
      <c r="CK166" s="84">
        <f t="shared" si="1031"/>
        <v>0</v>
      </c>
      <c r="CL166" s="84">
        <f t="shared" si="1031"/>
        <v>0</v>
      </c>
      <c r="CM166" s="84">
        <f t="shared" si="1031"/>
        <v>0</v>
      </c>
      <c r="CN166" s="84">
        <f t="shared" si="1031"/>
        <v>0</v>
      </c>
      <c r="CO166" s="84">
        <f t="shared" si="1031"/>
        <v>0</v>
      </c>
      <c r="CP166" s="84">
        <f t="shared" si="1031"/>
        <v>0</v>
      </c>
      <c r="CQ166" s="84">
        <f t="shared" si="1031"/>
        <v>0</v>
      </c>
      <c r="CR166" s="84">
        <f t="shared" si="1031"/>
        <v>0</v>
      </c>
      <c r="CS166" s="84"/>
      <c r="CT166" s="84">
        <f t="shared" si="1031"/>
        <v>0</v>
      </c>
      <c r="CU166" s="84"/>
      <c r="CV166" s="84">
        <f t="shared" si="1031"/>
        <v>0</v>
      </c>
      <c r="CW166" s="84">
        <f t="shared" si="1031"/>
        <v>0</v>
      </c>
      <c r="CX166" s="84">
        <f t="shared" si="1031"/>
        <v>0</v>
      </c>
      <c r="CY166" s="84"/>
      <c r="CZ166" s="84">
        <f t="shared" si="1031"/>
        <v>0</v>
      </c>
      <c r="DA166" s="84"/>
      <c r="DB166" s="84">
        <f t="shared" si="1031"/>
        <v>0</v>
      </c>
      <c r="DC166" s="84"/>
      <c r="DD166" s="84">
        <f t="shared" si="1031"/>
        <v>0</v>
      </c>
      <c r="DE166" s="84">
        <f t="shared" si="1031"/>
        <v>0</v>
      </c>
      <c r="DF166" s="84">
        <f t="shared" si="1031"/>
        <v>0</v>
      </c>
      <c r="DG166" s="84">
        <f t="shared" si="1031"/>
        <v>0</v>
      </c>
      <c r="DH166" s="84">
        <f t="shared" si="1031"/>
        <v>0</v>
      </c>
      <c r="DI166" s="84"/>
      <c r="DJ166" s="84">
        <f t="shared" si="1031"/>
        <v>0</v>
      </c>
      <c r="DK166" s="84"/>
      <c r="DL166" s="84">
        <f t="shared" si="1031"/>
        <v>0</v>
      </c>
      <c r="DM166" s="84"/>
      <c r="DN166" s="84">
        <f t="shared" si="1031"/>
        <v>0</v>
      </c>
      <c r="DO166" s="84">
        <f t="shared" si="1031"/>
        <v>0</v>
      </c>
      <c r="DP166" s="84">
        <f t="shared" si="1031"/>
        <v>0</v>
      </c>
      <c r="DQ166" s="84">
        <f t="shared" si="1031"/>
        <v>0</v>
      </c>
      <c r="DR166" s="84">
        <f t="shared" si="1031"/>
        <v>0</v>
      </c>
      <c r="DS166" s="84">
        <f t="shared" si="1031"/>
        <v>0</v>
      </c>
      <c r="DT166" s="84">
        <f t="shared" si="1031"/>
        <v>0</v>
      </c>
      <c r="DU166" s="84">
        <f t="shared" si="1031"/>
        <v>0</v>
      </c>
      <c r="DV166" s="84">
        <f t="shared" si="1031"/>
        <v>0</v>
      </c>
      <c r="DW166" s="84">
        <f t="shared" si="1031"/>
        <v>0</v>
      </c>
      <c r="DX166" s="84">
        <f t="shared" si="1031"/>
        <v>0</v>
      </c>
      <c r="DY166" s="84">
        <f t="shared" si="1031"/>
        <v>0</v>
      </c>
      <c r="DZ166" s="84">
        <f t="shared" si="1031"/>
        <v>0</v>
      </c>
      <c r="EA166" s="84">
        <f t="shared" si="1031"/>
        <v>0</v>
      </c>
      <c r="EB166" s="84">
        <f t="shared" si="1031"/>
        <v>0</v>
      </c>
      <c r="EC166" s="84">
        <f t="shared" si="1031"/>
        <v>0</v>
      </c>
      <c r="ED166" s="84">
        <f t="shared" si="1031"/>
        <v>0</v>
      </c>
      <c r="EE166" s="84">
        <f t="shared" si="1031"/>
        <v>0</v>
      </c>
      <c r="EF166" s="84">
        <f t="shared" si="1031"/>
        <v>0</v>
      </c>
      <c r="EG166" s="84">
        <f t="shared" si="1031"/>
        <v>0</v>
      </c>
      <c r="EH166" s="84"/>
      <c r="EI166" s="84"/>
      <c r="EJ166" s="84">
        <f t="shared" si="1031"/>
        <v>1</v>
      </c>
      <c r="EK166" s="84">
        <f t="shared" si="1031"/>
        <v>29616.047999999999</v>
      </c>
    </row>
    <row r="167" spans="1:141" s="2" customFormat="1" ht="30" customHeight="1" x14ac:dyDescent="0.25">
      <c r="A167" s="49"/>
      <c r="B167" s="85">
        <v>129</v>
      </c>
      <c r="C167" s="50" t="s">
        <v>451</v>
      </c>
      <c r="D167" s="133" t="s">
        <v>452</v>
      </c>
      <c r="E167" s="52">
        <v>16026</v>
      </c>
      <c r="F167" s="53">
        <v>1.32</v>
      </c>
      <c r="G167" s="54"/>
      <c r="H167" s="55">
        <v>1</v>
      </c>
      <c r="I167" s="114"/>
      <c r="J167" s="104">
        <v>1.4</v>
      </c>
      <c r="K167" s="104">
        <v>1.68</v>
      </c>
      <c r="L167" s="104">
        <v>2.23</v>
      </c>
      <c r="M167" s="107">
        <v>2.57</v>
      </c>
      <c r="N167" s="57"/>
      <c r="O167" s="58">
        <f>N167*$E167*$F167*$H167*$J167*O$10</f>
        <v>0</v>
      </c>
      <c r="P167" s="108"/>
      <c r="Q167" s="58">
        <f>P167*$E167*$F167*$H167*$J167*Q$10</f>
        <v>0</v>
      </c>
      <c r="R167" s="59">
        <v>1</v>
      </c>
      <c r="S167" s="58">
        <f>R167*$E167*$F167*$H167*$J167*S$10</f>
        <v>29616.047999999999</v>
      </c>
      <c r="T167" s="57"/>
      <c r="U167" s="58">
        <f>T167*$E167*$F167*$H167*$J167*U$10</f>
        <v>0</v>
      </c>
      <c r="V167" s="57"/>
      <c r="W167" s="58">
        <f>V167*$E167*$F167*$H167*$J167*W$10</f>
        <v>0</v>
      </c>
      <c r="X167" s="57"/>
      <c r="Y167" s="58">
        <f>X167*$E167*$F167*$H167*$J167*Y$10</f>
        <v>0</v>
      </c>
      <c r="Z167" s="59"/>
      <c r="AA167" s="58">
        <f>Z167*$E167*$F167*$H167*$J167*AA$10</f>
        <v>0</v>
      </c>
      <c r="AB167" s="59"/>
      <c r="AC167" s="58">
        <f>AB167*$E167*$F167*$H167*$J167*AC$10</f>
        <v>0</v>
      </c>
      <c r="AD167" s="59"/>
      <c r="AE167" s="59">
        <f>SUM(AD167*$E167*$F167*$H167*$K167*$AE$10)</f>
        <v>0</v>
      </c>
      <c r="AF167" s="59"/>
      <c r="AG167" s="62">
        <f>SUM(AF167*$E167*$F167*$H167*$K167*$AG$10)</f>
        <v>0</v>
      </c>
      <c r="AH167" s="57"/>
      <c r="AI167" s="58">
        <f>AH167*$E167*$F167*$H167*$J167*AI$10</f>
        <v>0</v>
      </c>
      <c r="AJ167" s="57"/>
      <c r="AK167" s="58">
        <f>AJ167*$E167*$F167*$H167*$J167*AK$10</f>
        <v>0</v>
      </c>
      <c r="AL167" s="57"/>
      <c r="AM167" s="58">
        <f>AL167*$E167*$F167*$H167*$J167*AM$10</f>
        <v>0</v>
      </c>
      <c r="AN167" s="57"/>
      <c r="AO167" s="58">
        <f>AN167*$E167*$F167*$H167*$J167*AO$10</f>
        <v>0</v>
      </c>
      <c r="AP167" s="57"/>
      <c r="AQ167" s="58">
        <f>AP167*$E167*$F167*$H167*$J167*AQ$10</f>
        <v>0</v>
      </c>
      <c r="AR167" s="57"/>
      <c r="AS167" s="58">
        <f>AR167*$E167*$F167*$H167*$J167*AS$10</f>
        <v>0</v>
      </c>
      <c r="AT167" s="57"/>
      <c r="AU167" s="58">
        <f>AT167*$E167*$F167*$H167*$J167*AU$10</f>
        <v>0</v>
      </c>
      <c r="AV167" s="57"/>
      <c r="AW167" s="58">
        <f>AV167*$E167*$F167*$H167*$J167*AW$10</f>
        <v>0</v>
      </c>
      <c r="AX167" s="57"/>
      <c r="AY167" s="58">
        <f>AX167*$E167*$F167*$H167*$J167*AY$10</f>
        <v>0</v>
      </c>
      <c r="AZ167" s="57"/>
      <c r="BA167" s="58">
        <f>AZ167*$E167*$F167*$H167*$J167*BA$10</f>
        <v>0</v>
      </c>
      <c r="BB167" s="57"/>
      <c r="BC167" s="58">
        <f>BB167*$E167*$F167*$H167*$J167*BC$10</f>
        <v>0</v>
      </c>
      <c r="BD167" s="57"/>
      <c r="BE167" s="58">
        <f>BD167*$E167*$F167*$H167*$J167*BE$10</f>
        <v>0</v>
      </c>
      <c r="BF167" s="57"/>
      <c r="BG167" s="58">
        <f>BF167*$E167*$F167*$H167*$J167*BG$10</f>
        <v>0</v>
      </c>
      <c r="BH167" s="57"/>
      <c r="BI167" s="58">
        <f>BH167*$E167*$F167*$H167*$J167*BI$10</f>
        <v>0</v>
      </c>
      <c r="BJ167" s="57"/>
      <c r="BK167" s="58">
        <f>BJ167*$E167*$F167*$H167*$J167*BK$10</f>
        <v>0</v>
      </c>
      <c r="BL167" s="57"/>
      <c r="BM167" s="58">
        <f>BL167*$E167*$F167*$H167*$J167*BM$10</f>
        <v>0</v>
      </c>
      <c r="BN167" s="57"/>
      <c r="BO167" s="58">
        <f>BN167*$E167*$F167*$H167*$J167*BO$10</f>
        <v>0</v>
      </c>
      <c r="BP167" s="61"/>
      <c r="BQ167" s="58">
        <f>BP167*$E167*$F167*$H167*$J167*BQ$10</f>
        <v>0</v>
      </c>
      <c r="BR167" s="57"/>
      <c r="BS167" s="58"/>
      <c r="BT167" s="59"/>
      <c r="BU167" s="58"/>
      <c r="BV167" s="57"/>
      <c r="BW167" s="58">
        <f>BV167*$E167*$F167*$H167*$J167*BW$10</f>
        <v>0</v>
      </c>
      <c r="BX167" s="57"/>
      <c r="BY167" s="58">
        <f>BX167*$E167*$F167*$H167*$J167*BY$10</f>
        <v>0</v>
      </c>
      <c r="BZ167" s="57"/>
      <c r="CA167" s="58"/>
      <c r="CB167" s="76"/>
      <c r="CC167" s="58"/>
      <c r="CD167" s="59"/>
      <c r="CE167" s="62">
        <f>SUM(CD167*$E167*$F167*$H167*$K167*$CE$10)</f>
        <v>0</v>
      </c>
      <c r="CF167" s="57"/>
      <c r="CG167" s="62">
        <f>SUM(CF167*$E167*$F167*$H167*$K167*$CE$10)</f>
        <v>0</v>
      </c>
      <c r="CH167" s="59"/>
      <c r="CI167" s="62">
        <f>SUM(CH167*$E167*$F167*$H167*$K167*$CE$10)</f>
        <v>0</v>
      </c>
      <c r="CJ167" s="59"/>
      <c r="CK167" s="62">
        <f>SUM(CJ167*$E167*$F167*$H167*$K167*$CE$10)</f>
        <v>0</v>
      </c>
      <c r="CL167" s="59"/>
      <c r="CM167" s="62">
        <f>SUM(CL167*$E167*$F167*$H167*$K167*$CE$10)</f>
        <v>0</v>
      </c>
      <c r="CN167" s="57"/>
      <c r="CO167" s="62">
        <f>SUM(CN167*$E167*$F167*$H167*$K167*$CE$10)</f>
        <v>0</v>
      </c>
      <c r="CP167" s="57"/>
      <c r="CQ167" s="62">
        <f>SUM(CP167*$E167*$F167*$H167*$K167*$CE$10)</f>
        <v>0</v>
      </c>
      <c r="CR167" s="59"/>
      <c r="CS167" s="62"/>
      <c r="CT167" s="57"/>
      <c r="CU167" s="62"/>
      <c r="CV167" s="57"/>
      <c r="CW167" s="62">
        <f>SUM(CV167*$E167*$F167*$H167*$K167*$CE$10)</f>
        <v>0</v>
      </c>
      <c r="CX167" s="57"/>
      <c r="CY167" s="62"/>
      <c r="CZ167" s="57"/>
      <c r="DA167" s="62"/>
      <c r="DB167" s="57"/>
      <c r="DC167" s="62"/>
      <c r="DD167" s="57"/>
      <c r="DE167" s="62">
        <f>SUM(DD167*$E167*$F167*$H167*$K167*$CE$10)</f>
        <v>0</v>
      </c>
      <c r="DF167" s="57"/>
      <c r="DG167" s="62">
        <f>SUM(DF167*$E167*$F167*$H167*$K167*$CE$10)</f>
        <v>0</v>
      </c>
      <c r="DH167" s="57"/>
      <c r="DI167" s="62"/>
      <c r="DJ167" s="57"/>
      <c r="DK167" s="62"/>
      <c r="DL167" s="57"/>
      <c r="DM167" s="62"/>
      <c r="DN167" s="57"/>
      <c r="DO167" s="58">
        <f>DN167*$E167*$F167*$H167*$J167*DO$10</f>
        <v>0</v>
      </c>
      <c r="DP167" s="57"/>
      <c r="DQ167" s="58">
        <f>DP167*$E167*$F167*$H167*$J167*DQ$10</f>
        <v>0</v>
      </c>
      <c r="DR167" s="57"/>
      <c r="DS167" s="59"/>
      <c r="DT167" s="57"/>
      <c r="DU167" s="59"/>
      <c r="DV167" s="57"/>
      <c r="DW167" s="58">
        <f>DV167*$E167*$F167*$H167*$J167*DW$10</f>
        <v>0</v>
      </c>
      <c r="DX167" s="57"/>
      <c r="DY167" s="58">
        <f>DX167*$E167*$F167*$H167*$J167*DY$10</f>
        <v>0</v>
      </c>
      <c r="DZ167" s="57"/>
      <c r="EA167" s="59"/>
      <c r="EB167" s="63"/>
      <c r="EC167" s="63"/>
      <c r="ED167" s="76"/>
      <c r="EE167" s="76"/>
      <c r="EF167" s="76"/>
      <c r="EG167" s="76"/>
      <c r="EH167" s="76"/>
      <c r="EI167" s="76"/>
      <c r="EJ167" s="64">
        <f>SUM(N167,P167,R167,T167,V167,X167,Z167,AB167,AD167,AF167,AH167,AJ167,AL167,AN167,AP167,AR167,AT167,AV167,AX167,AZ167,BB167,BD167,BF167,BH167,BJ167,BL167,BN167,BP167,BR167,BT167,BV167,BX167,BZ167,CB167,CD167,CF167,CH167,CJ167,CL167,CN167,CP167,CR167,CT167,CV167,CX167,CZ167,DB167,DD167,DF167,DH167,DJ167,DL167,DN167,DP167,DR167,DT167,DV167,DX167,DZ167,EB167,ED167,EF167)</f>
        <v>1</v>
      </c>
      <c r="EK167" s="64">
        <f>SUM(O167,Q167,S167,U167,W167,Y167,AA167,AC167,AE167,AG167,AI167,AK167,AM167,AO167,AQ167,AS167,AU167,AW167,AY167,BA167,BC167,BE167,BG167,BI167,BK167,BM167,BO167,BQ167,BS167,BU167,BW167,BY167,CA167,CC167,CE167,CG167,CI167,CK167,CM167,CO167,CQ167,CS167,CU167,CW167,CY167,DA167,DC167,DE167,DG167,DI167,DK167,DM167,DO167,DQ167,DS167,DU167,DW167,DY167,EA167,EC167,EE167,EG167)</f>
        <v>29616.047999999999</v>
      </c>
    </row>
    <row r="168" spans="1:141" s="102" customFormat="1" ht="15" x14ac:dyDescent="0.25">
      <c r="A168" s="41">
        <v>29</v>
      </c>
      <c r="B168" s="41"/>
      <c r="C168" s="112" t="s">
        <v>453</v>
      </c>
      <c r="D168" s="134" t="s">
        <v>454</v>
      </c>
      <c r="E168" s="52">
        <v>16026</v>
      </c>
      <c r="F168" s="110"/>
      <c r="G168" s="54"/>
      <c r="H168" s="44"/>
      <c r="I168" s="99"/>
      <c r="J168" s="111">
        <v>1.4</v>
      </c>
      <c r="K168" s="111">
        <v>1.68</v>
      </c>
      <c r="L168" s="111">
        <v>2.23</v>
      </c>
      <c r="M168" s="101">
        <v>2.57</v>
      </c>
      <c r="N168" s="84">
        <f t="shared" ref="N168:BY168" si="1032">SUM(N169:N172)</f>
        <v>12</v>
      </c>
      <c r="O168" s="84">
        <f t="shared" si="1032"/>
        <v>282698.64</v>
      </c>
      <c r="P168" s="84">
        <f t="shared" si="1032"/>
        <v>0</v>
      </c>
      <c r="Q168" s="84">
        <f t="shared" si="1032"/>
        <v>0</v>
      </c>
      <c r="R168" s="84">
        <f t="shared" si="1032"/>
        <v>1</v>
      </c>
      <c r="S168" s="84">
        <f t="shared" si="1032"/>
        <v>23558.219999999998</v>
      </c>
      <c r="T168" s="84">
        <f t="shared" si="1032"/>
        <v>0</v>
      </c>
      <c r="U168" s="84">
        <f t="shared" si="1032"/>
        <v>0</v>
      </c>
      <c r="V168" s="84">
        <f t="shared" si="1032"/>
        <v>0</v>
      </c>
      <c r="W168" s="84">
        <f t="shared" si="1032"/>
        <v>0</v>
      </c>
      <c r="X168" s="84">
        <f t="shared" si="1032"/>
        <v>0</v>
      </c>
      <c r="Y168" s="84">
        <f t="shared" si="1032"/>
        <v>0</v>
      </c>
      <c r="Z168" s="84">
        <f t="shared" si="1032"/>
        <v>61</v>
      </c>
      <c r="AA168" s="84">
        <f t="shared" si="1032"/>
        <v>1437051.42</v>
      </c>
      <c r="AB168" s="84">
        <f t="shared" si="1032"/>
        <v>80</v>
      </c>
      <c r="AC168" s="84">
        <f t="shared" si="1032"/>
        <v>1884657.5999999999</v>
      </c>
      <c r="AD168" s="84">
        <f t="shared" si="1032"/>
        <v>0</v>
      </c>
      <c r="AE168" s="84">
        <f t="shared" si="1032"/>
        <v>0</v>
      </c>
      <c r="AF168" s="84">
        <f t="shared" si="1032"/>
        <v>2</v>
      </c>
      <c r="AG168" s="84">
        <f t="shared" si="1032"/>
        <v>56539.727999999996</v>
      </c>
      <c r="AH168" s="84">
        <f t="shared" si="1032"/>
        <v>14</v>
      </c>
      <c r="AI168" s="84">
        <f t="shared" si="1032"/>
        <v>370873.69200000004</v>
      </c>
      <c r="AJ168" s="84">
        <f t="shared" si="1032"/>
        <v>0</v>
      </c>
      <c r="AK168" s="84">
        <f t="shared" si="1032"/>
        <v>0</v>
      </c>
      <c r="AL168" s="84">
        <f t="shared" si="1032"/>
        <v>40</v>
      </c>
      <c r="AM168" s="84">
        <f t="shared" si="1032"/>
        <v>942328.79999999993</v>
      </c>
      <c r="AN168" s="84">
        <f t="shared" si="1032"/>
        <v>0</v>
      </c>
      <c r="AO168" s="84">
        <f t="shared" si="1032"/>
        <v>0</v>
      </c>
      <c r="AP168" s="84">
        <f t="shared" si="1032"/>
        <v>55</v>
      </c>
      <c r="AQ168" s="84">
        <f t="shared" si="1032"/>
        <v>1630004.4599999997</v>
      </c>
      <c r="AR168" s="84">
        <f t="shared" si="1032"/>
        <v>200</v>
      </c>
      <c r="AS168" s="84">
        <f t="shared" si="1032"/>
        <v>4711644</v>
      </c>
      <c r="AT168" s="84">
        <f t="shared" si="1032"/>
        <v>110</v>
      </c>
      <c r="AU168" s="84">
        <f t="shared" si="1032"/>
        <v>2591404.1999999997</v>
      </c>
      <c r="AV168" s="84">
        <f t="shared" si="1032"/>
        <v>0</v>
      </c>
      <c r="AW168" s="84">
        <f t="shared" si="1032"/>
        <v>0</v>
      </c>
      <c r="AX168" s="84">
        <f t="shared" si="1032"/>
        <v>0</v>
      </c>
      <c r="AY168" s="84">
        <f t="shared" si="1032"/>
        <v>0</v>
      </c>
      <c r="AZ168" s="84">
        <f t="shared" si="1032"/>
        <v>85</v>
      </c>
      <c r="BA168" s="84">
        <f t="shared" si="1032"/>
        <v>2002448.7</v>
      </c>
      <c r="BB168" s="84">
        <f t="shared" si="1032"/>
        <v>0</v>
      </c>
      <c r="BC168" s="84">
        <f t="shared" si="1032"/>
        <v>0</v>
      </c>
      <c r="BD168" s="84">
        <f t="shared" si="1032"/>
        <v>12</v>
      </c>
      <c r="BE168" s="84">
        <f t="shared" si="1032"/>
        <v>282698.64</v>
      </c>
      <c r="BF168" s="84">
        <f t="shared" si="1032"/>
        <v>0</v>
      </c>
      <c r="BG168" s="84">
        <f t="shared" si="1032"/>
        <v>0</v>
      </c>
      <c r="BH168" s="84">
        <f t="shared" si="1032"/>
        <v>0</v>
      </c>
      <c r="BI168" s="84">
        <f t="shared" si="1032"/>
        <v>0</v>
      </c>
      <c r="BJ168" s="84">
        <f t="shared" si="1032"/>
        <v>0</v>
      </c>
      <c r="BK168" s="84">
        <f t="shared" si="1032"/>
        <v>0</v>
      </c>
      <c r="BL168" s="84">
        <f t="shared" si="1032"/>
        <v>0</v>
      </c>
      <c r="BM168" s="84">
        <f t="shared" si="1032"/>
        <v>0</v>
      </c>
      <c r="BN168" s="84">
        <f t="shared" si="1032"/>
        <v>0</v>
      </c>
      <c r="BO168" s="84">
        <f t="shared" si="1032"/>
        <v>0</v>
      </c>
      <c r="BP168" s="84">
        <f t="shared" si="1032"/>
        <v>0</v>
      </c>
      <c r="BQ168" s="84">
        <f t="shared" si="1032"/>
        <v>0</v>
      </c>
      <c r="BR168" s="84">
        <f t="shared" si="1032"/>
        <v>62</v>
      </c>
      <c r="BS168" s="84"/>
      <c r="BT168" s="84">
        <f t="shared" si="1032"/>
        <v>0</v>
      </c>
      <c r="BU168" s="84"/>
      <c r="BV168" s="84">
        <f t="shared" si="1032"/>
        <v>35</v>
      </c>
      <c r="BW168" s="84">
        <f t="shared" si="1032"/>
        <v>824537.7</v>
      </c>
      <c r="BX168" s="84">
        <f t="shared" si="1032"/>
        <v>100</v>
      </c>
      <c r="BY168" s="84">
        <f t="shared" si="1032"/>
        <v>2355822</v>
      </c>
      <c r="BZ168" s="84">
        <f t="shared" ref="BZ168:EK168" si="1033">SUM(BZ169:BZ172)</f>
        <v>167</v>
      </c>
      <c r="CA168" s="84"/>
      <c r="CB168" s="84">
        <f t="shared" si="1033"/>
        <v>53</v>
      </c>
      <c r="CC168" s="84"/>
      <c r="CD168" s="84">
        <f t="shared" si="1033"/>
        <v>74</v>
      </c>
      <c r="CE168" s="84">
        <f t="shared" si="1033"/>
        <v>2091969.9359999998</v>
      </c>
      <c r="CF168" s="84">
        <f t="shared" si="1033"/>
        <v>0</v>
      </c>
      <c r="CG168" s="84">
        <f t="shared" si="1033"/>
        <v>0</v>
      </c>
      <c r="CH168" s="84">
        <f t="shared" si="1033"/>
        <v>0</v>
      </c>
      <c r="CI168" s="84">
        <f t="shared" si="1033"/>
        <v>0</v>
      </c>
      <c r="CJ168" s="84">
        <f t="shared" si="1033"/>
        <v>2</v>
      </c>
      <c r="CK168" s="84">
        <f t="shared" si="1033"/>
        <v>56539.727999999996</v>
      </c>
      <c r="CL168" s="84">
        <f t="shared" si="1033"/>
        <v>0</v>
      </c>
      <c r="CM168" s="84">
        <f t="shared" si="1033"/>
        <v>0</v>
      </c>
      <c r="CN168" s="84">
        <f t="shared" si="1033"/>
        <v>0</v>
      </c>
      <c r="CO168" s="84">
        <f t="shared" si="1033"/>
        <v>0</v>
      </c>
      <c r="CP168" s="84">
        <f t="shared" si="1033"/>
        <v>20</v>
      </c>
      <c r="CQ168" s="84">
        <f t="shared" si="1033"/>
        <v>565397.28</v>
      </c>
      <c r="CR168" s="84">
        <f t="shared" si="1033"/>
        <v>144</v>
      </c>
      <c r="CS168" s="84"/>
      <c r="CT168" s="84">
        <f t="shared" si="1033"/>
        <v>105</v>
      </c>
      <c r="CU168" s="84"/>
      <c r="CV168" s="84">
        <f t="shared" si="1033"/>
        <v>40</v>
      </c>
      <c r="CW168" s="84">
        <f t="shared" si="1033"/>
        <v>1130794.56</v>
      </c>
      <c r="CX168" s="84">
        <f t="shared" si="1033"/>
        <v>10</v>
      </c>
      <c r="CY168" s="84"/>
      <c r="CZ168" s="84">
        <f t="shared" si="1033"/>
        <v>58</v>
      </c>
      <c r="DA168" s="84"/>
      <c r="DB168" s="84">
        <f t="shared" si="1033"/>
        <v>10</v>
      </c>
      <c r="DC168" s="84"/>
      <c r="DD168" s="84">
        <f t="shared" si="1033"/>
        <v>0</v>
      </c>
      <c r="DE168" s="84">
        <f t="shared" si="1033"/>
        <v>0</v>
      </c>
      <c r="DF168" s="84">
        <f t="shared" si="1033"/>
        <v>10</v>
      </c>
      <c r="DG168" s="84">
        <f t="shared" si="1033"/>
        <v>282698.64</v>
      </c>
      <c r="DH168" s="84">
        <f t="shared" si="1033"/>
        <v>4</v>
      </c>
      <c r="DI168" s="84"/>
      <c r="DJ168" s="84">
        <f t="shared" si="1033"/>
        <v>2</v>
      </c>
      <c r="DK168" s="84"/>
      <c r="DL168" s="84">
        <f t="shared" si="1033"/>
        <v>15</v>
      </c>
      <c r="DM168" s="84"/>
      <c r="DN168" s="84">
        <f t="shared" si="1033"/>
        <v>0</v>
      </c>
      <c r="DO168" s="84">
        <f t="shared" si="1033"/>
        <v>0</v>
      </c>
      <c r="DP168" s="84">
        <f t="shared" si="1033"/>
        <v>0</v>
      </c>
      <c r="DQ168" s="84">
        <f t="shared" si="1033"/>
        <v>0</v>
      </c>
      <c r="DR168" s="84">
        <f t="shared" si="1033"/>
        <v>0</v>
      </c>
      <c r="DS168" s="84">
        <f t="shared" si="1033"/>
        <v>0</v>
      </c>
      <c r="DT168" s="84">
        <f t="shared" si="1033"/>
        <v>0</v>
      </c>
      <c r="DU168" s="84">
        <f t="shared" si="1033"/>
        <v>0</v>
      </c>
      <c r="DV168" s="84">
        <f t="shared" si="1033"/>
        <v>0</v>
      </c>
      <c r="DW168" s="84">
        <f t="shared" si="1033"/>
        <v>0</v>
      </c>
      <c r="DX168" s="84">
        <f t="shared" si="1033"/>
        <v>0</v>
      </c>
      <c r="DY168" s="84">
        <f t="shared" si="1033"/>
        <v>0</v>
      </c>
      <c r="DZ168" s="84">
        <f t="shared" si="1033"/>
        <v>0</v>
      </c>
      <c r="EA168" s="84">
        <f t="shared" si="1033"/>
        <v>0</v>
      </c>
      <c r="EB168" s="84">
        <f t="shared" si="1033"/>
        <v>0</v>
      </c>
      <c r="EC168" s="84">
        <f t="shared" si="1033"/>
        <v>0</v>
      </c>
      <c r="ED168" s="84">
        <f t="shared" si="1033"/>
        <v>0</v>
      </c>
      <c r="EE168" s="84">
        <f t="shared" si="1033"/>
        <v>0</v>
      </c>
      <c r="EF168" s="84">
        <f t="shared" si="1033"/>
        <v>0</v>
      </c>
      <c r="EG168" s="84">
        <f t="shared" si="1033"/>
        <v>0</v>
      </c>
      <c r="EH168" s="84"/>
      <c r="EI168" s="84"/>
      <c r="EJ168" s="84">
        <f t="shared" si="1033"/>
        <v>1583</v>
      </c>
      <c r="EK168" s="84">
        <f t="shared" si="1033"/>
        <v>23523667.944000002</v>
      </c>
    </row>
    <row r="169" spans="1:141" s="116" customFormat="1" ht="30" customHeight="1" x14ac:dyDescent="0.25">
      <c r="A169" s="49"/>
      <c r="B169" s="85">
        <v>130</v>
      </c>
      <c r="C169" s="50" t="s">
        <v>455</v>
      </c>
      <c r="D169" s="133" t="s">
        <v>456</v>
      </c>
      <c r="E169" s="52">
        <v>16026</v>
      </c>
      <c r="F169" s="53">
        <v>1.44</v>
      </c>
      <c r="G169" s="54"/>
      <c r="H169" s="55">
        <v>1</v>
      </c>
      <c r="I169" s="114"/>
      <c r="J169" s="104">
        <v>1.4</v>
      </c>
      <c r="K169" s="104">
        <v>1.68</v>
      </c>
      <c r="L169" s="104">
        <v>2.23</v>
      </c>
      <c r="M169" s="107">
        <v>2.57</v>
      </c>
      <c r="N169" s="57"/>
      <c r="O169" s="58">
        <f t="shared" ref="O169:O172" si="1034">N169*$E169*$F169*$H169*$J169*O$10</f>
        <v>0</v>
      </c>
      <c r="P169" s="108"/>
      <c r="Q169" s="58">
        <f t="shared" ref="Q169:Q172" si="1035">P169*$E169*$F169*$H169*$J169*Q$10</f>
        <v>0</v>
      </c>
      <c r="R169" s="59"/>
      <c r="S169" s="58">
        <f t="shared" ref="S169:S172" si="1036">R169*$E169*$F169*$H169*$J169*S$10</f>
        <v>0</v>
      </c>
      <c r="T169" s="57"/>
      <c r="U169" s="58">
        <f t="shared" ref="U169:U172" si="1037">T169*$E169*$F169*$H169*$J169*U$10</f>
        <v>0</v>
      </c>
      <c r="V169" s="57"/>
      <c r="W169" s="58">
        <f t="shared" ref="W169:W172" si="1038">V169*$E169*$F169*$H169*$J169*W$10</f>
        <v>0</v>
      </c>
      <c r="X169" s="57"/>
      <c r="Y169" s="58">
        <f t="shared" ref="Y169:Y172" si="1039">X169*$E169*$F169*$H169*$J169*Y$10</f>
        <v>0</v>
      </c>
      <c r="Z169" s="59"/>
      <c r="AA169" s="58">
        <f t="shared" ref="AA169:AA172" si="1040">Z169*$E169*$F169*$H169*$J169*AA$10</f>
        <v>0</v>
      </c>
      <c r="AB169" s="59"/>
      <c r="AC169" s="58">
        <f t="shared" ref="AC169:AC172" si="1041">AB169*$E169*$F169*$H169*$J169*AC$10</f>
        <v>0</v>
      </c>
      <c r="AD169" s="59"/>
      <c r="AE169" s="59">
        <f>SUM(AD169*$E169*$F169*$H169*$K169*$AE$10)</f>
        <v>0</v>
      </c>
      <c r="AF169" s="59"/>
      <c r="AG169" s="62">
        <f>SUM(AF169*$E169*$F169*$H169*$K169*$AG$10)</f>
        <v>0</v>
      </c>
      <c r="AH169" s="57">
        <v>1</v>
      </c>
      <c r="AI169" s="58">
        <f t="shared" ref="AI169:AI172" si="1042">AH169*$E169*$F169*$H169*$J169*AI$10</f>
        <v>32308.415999999997</v>
      </c>
      <c r="AJ169" s="57"/>
      <c r="AK169" s="58">
        <f t="shared" ref="AK169:AK172" si="1043">AJ169*$E169*$F169*$H169*$J169*AK$10</f>
        <v>0</v>
      </c>
      <c r="AL169" s="57"/>
      <c r="AM169" s="58">
        <f t="shared" ref="AM169:AM172" si="1044">AL169*$E169*$F169*$H169*$J169*AM$10</f>
        <v>0</v>
      </c>
      <c r="AN169" s="57"/>
      <c r="AO169" s="58">
        <f t="shared" ref="AO169:AO172" si="1045">AN169*$E169*$F169*$H169*$J169*AO$10</f>
        <v>0</v>
      </c>
      <c r="AP169" s="57">
        <v>30</v>
      </c>
      <c r="AQ169" s="58">
        <f t="shared" ref="AQ169:AQ172" si="1046">AP169*$E169*$F169*$H169*$J169*AQ$10</f>
        <v>969252.47999999986</v>
      </c>
      <c r="AR169" s="57"/>
      <c r="AS169" s="58">
        <f t="shared" ref="AS169:AS172" si="1047">AR169*$E169*$F169*$H169*$J169*AS$10</f>
        <v>0</v>
      </c>
      <c r="AT169" s="57"/>
      <c r="AU169" s="58">
        <f t="shared" ref="AU169:AU172" si="1048">AT169*$E169*$F169*$H169*$J169*AU$10</f>
        <v>0</v>
      </c>
      <c r="AV169" s="57"/>
      <c r="AW169" s="58">
        <f t="shared" ref="AW169:AW172" si="1049">AV169*$E169*$F169*$H169*$J169*AW$10</f>
        <v>0</v>
      </c>
      <c r="AX169" s="57"/>
      <c r="AY169" s="58">
        <f t="shared" ref="AY169:AY172" si="1050">AX169*$E169*$F169*$H169*$J169*AY$10</f>
        <v>0</v>
      </c>
      <c r="AZ169" s="57"/>
      <c r="BA169" s="58">
        <f t="shared" ref="BA169:BA172" si="1051">AZ169*$E169*$F169*$H169*$J169*BA$10</f>
        <v>0</v>
      </c>
      <c r="BB169" s="57"/>
      <c r="BC169" s="58">
        <f t="shared" ref="BC169:BC172" si="1052">BB169*$E169*$F169*$H169*$J169*BC$10</f>
        <v>0</v>
      </c>
      <c r="BD169" s="57"/>
      <c r="BE169" s="58">
        <f t="shared" ref="BE169:BE172" si="1053">BD169*$E169*$F169*$H169*$J169*BE$10</f>
        <v>0</v>
      </c>
      <c r="BF169" s="57"/>
      <c r="BG169" s="58">
        <f t="shared" ref="BG169:BG172" si="1054">BF169*$E169*$F169*$H169*$J169*BG$10</f>
        <v>0</v>
      </c>
      <c r="BH169" s="57"/>
      <c r="BI169" s="58">
        <f t="shared" ref="BI169:BI172" si="1055">BH169*$E169*$F169*$H169*$J169*BI$10</f>
        <v>0</v>
      </c>
      <c r="BJ169" s="57"/>
      <c r="BK169" s="58">
        <f t="shared" ref="BK169:BK172" si="1056">BJ169*$E169*$F169*$H169*$J169*BK$10</f>
        <v>0</v>
      </c>
      <c r="BL169" s="57"/>
      <c r="BM169" s="58">
        <f t="shared" ref="BM169:BM172" si="1057">BL169*$E169*$F169*$H169*$J169*BM$10</f>
        <v>0</v>
      </c>
      <c r="BN169" s="57"/>
      <c r="BO169" s="58">
        <f t="shared" ref="BO169:BO172" si="1058">BN169*$E169*$F169*$H169*$J169*BO$10</f>
        <v>0</v>
      </c>
      <c r="BP169" s="61"/>
      <c r="BQ169" s="58">
        <f t="shared" ref="BQ169:BQ172" si="1059">BP169*$E169*$F169*$H169*$J169*BQ$10</f>
        <v>0</v>
      </c>
      <c r="BR169" s="57"/>
      <c r="BS169" s="58"/>
      <c r="BT169" s="59"/>
      <c r="BU169" s="58"/>
      <c r="BV169" s="57"/>
      <c r="BW169" s="58">
        <f t="shared" ref="BW169:BW172" si="1060">BV169*$E169*$F169*$H169*$J169*BW$10</f>
        <v>0</v>
      </c>
      <c r="BX169" s="57"/>
      <c r="BY169" s="58">
        <f t="shared" ref="BY169:BY172" si="1061">BX169*$E169*$F169*$H169*$J169*BY$10</f>
        <v>0</v>
      </c>
      <c r="BZ169" s="57">
        <v>20</v>
      </c>
      <c r="CA169" s="58"/>
      <c r="CB169" s="57">
        <v>10</v>
      </c>
      <c r="CC169" s="58"/>
      <c r="CD169" s="59"/>
      <c r="CE169" s="62">
        <f>SUM(CD169*$E169*$F169*$H169*$K169*$CE$10)</f>
        <v>0</v>
      </c>
      <c r="CF169" s="57"/>
      <c r="CG169" s="62">
        <f>SUM(CF169*$E169*$F169*$H169*$K169*$CE$10)</f>
        <v>0</v>
      </c>
      <c r="CH169" s="59"/>
      <c r="CI169" s="62">
        <f>SUM(CH169*$E169*$F169*$H169*$K169*$CE$10)</f>
        <v>0</v>
      </c>
      <c r="CJ169" s="59"/>
      <c r="CK169" s="62">
        <f>SUM(CJ169*$E169*$F169*$H169*$K169*$CE$10)</f>
        <v>0</v>
      </c>
      <c r="CL169" s="59"/>
      <c r="CM169" s="62">
        <f>SUM(CL169*$E169*$F169*$H169*$K169*$CE$10)</f>
        <v>0</v>
      </c>
      <c r="CN169" s="57"/>
      <c r="CO169" s="62">
        <f>SUM(CN169*$E169*$F169*$H169*$K169*$CE$10)</f>
        <v>0</v>
      </c>
      <c r="CP169" s="57"/>
      <c r="CQ169" s="62">
        <f>SUM(CP169*$E169*$F169*$H169*$K169*$CE$10)</f>
        <v>0</v>
      </c>
      <c r="CR169" s="59"/>
      <c r="CS169" s="62"/>
      <c r="CT169" s="57">
        <v>20</v>
      </c>
      <c r="CU169" s="62"/>
      <c r="CV169" s="57"/>
      <c r="CW169" s="62">
        <f>SUM(CV169*$E169*$F169*$H169*$K169*$CE$10)</f>
        <v>0</v>
      </c>
      <c r="CX169" s="57"/>
      <c r="CY169" s="62"/>
      <c r="CZ169" s="57"/>
      <c r="DA169" s="62"/>
      <c r="DB169" s="57"/>
      <c r="DC169" s="62"/>
      <c r="DD169" s="57"/>
      <c r="DE169" s="62">
        <f>SUM(DD169*$E169*$F169*$H169*$K169*$CE$10)</f>
        <v>0</v>
      </c>
      <c r="DF169" s="57"/>
      <c r="DG169" s="62">
        <f>SUM(DF169*$E169*$F169*$H169*$K169*$CE$10)</f>
        <v>0</v>
      </c>
      <c r="DH169" s="57"/>
      <c r="DI169" s="62"/>
      <c r="DJ169" s="57"/>
      <c r="DK169" s="62"/>
      <c r="DL169" s="57"/>
      <c r="DM169" s="62"/>
      <c r="DN169" s="76"/>
      <c r="DO169" s="58">
        <f t="shared" ref="DO169:DO172" si="1062">DN169*$E169*$F169*$H169*$J169*DO$10</f>
        <v>0</v>
      </c>
      <c r="DP169" s="57"/>
      <c r="DQ169" s="58">
        <f t="shared" ref="DQ169:DQ172" si="1063">DP169*$E169*$F169*$H169*$J169*DQ$10</f>
        <v>0</v>
      </c>
      <c r="DR169" s="57"/>
      <c r="DS169" s="59"/>
      <c r="DT169" s="57"/>
      <c r="DU169" s="59"/>
      <c r="DV169" s="57"/>
      <c r="DW169" s="58">
        <f t="shared" ref="DW169:DW172" si="1064">DV169*$E169*$F169*$H169*$J169*DW$10</f>
        <v>0</v>
      </c>
      <c r="DX169" s="57"/>
      <c r="DY169" s="58">
        <f t="shared" ref="DY169:DY172" si="1065">DX169*$E169*$F169*$H169*$J169*DY$10</f>
        <v>0</v>
      </c>
      <c r="DZ169" s="57"/>
      <c r="EA169" s="59"/>
      <c r="EB169" s="63"/>
      <c r="EC169" s="63"/>
      <c r="ED169" s="57"/>
      <c r="EE169" s="57"/>
      <c r="EF169" s="57"/>
      <c r="EG169" s="57"/>
      <c r="EH169" s="57"/>
      <c r="EI169" s="57"/>
      <c r="EJ169" s="64">
        <f t="shared" ref="EJ169:EK172" si="1066">SUM(N169,P169,R169,T169,V169,X169,Z169,AB169,AD169,AF169,AH169,AJ169,AL169,AN169,AP169,AR169,AT169,AV169,AX169,AZ169,BB169,BD169,BF169,BH169,BJ169,BL169,BN169,BP169,BR169,BT169,BV169,BX169,BZ169,CB169,CD169,CF169,CH169,CJ169,CL169,CN169,CP169,CR169,CT169,CV169,CX169,CZ169,DB169,DD169,DF169,DH169,DJ169,DL169,DN169,DP169,DR169,DT169,DV169,DX169,DZ169,EB169,ED169,EF169)</f>
        <v>81</v>
      </c>
      <c r="EK169" s="64">
        <f t="shared" si="1066"/>
        <v>1001560.8959999998</v>
      </c>
    </row>
    <row r="170" spans="1:141" s="2" customFormat="1" ht="27.75" customHeight="1" x14ac:dyDescent="0.25">
      <c r="A170" s="49"/>
      <c r="B170" s="85">
        <v>131</v>
      </c>
      <c r="C170" s="50" t="s">
        <v>457</v>
      </c>
      <c r="D170" s="133" t="s">
        <v>458</v>
      </c>
      <c r="E170" s="52">
        <v>16026</v>
      </c>
      <c r="F170" s="53">
        <v>1.69</v>
      </c>
      <c r="G170" s="54"/>
      <c r="H170" s="55">
        <v>1</v>
      </c>
      <c r="I170" s="114"/>
      <c r="J170" s="104">
        <v>1.4</v>
      </c>
      <c r="K170" s="104">
        <v>1.68</v>
      </c>
      <c r="L170" s="104">
        <v>2.23</v>
      </c>
      <c r="M170" s="107">
        <v>2.57</v>
      </c>
      <c r="N170" s="57"/>
      <c r="O170" s="58">
        <f t="shared" si="1034"/>
        <v>0</v>
      </c>
      <c r="P170" s="108"/>
      <c r="Q170" s="58">
        <f t="shared" si="1035"/>
        <v>0</v>
      </c>
      <c r="R170" s="59"/>
      <c r="S170" s="58">
        <f t="shared" si="1036"/>
        <v>0</v>
      </c>
      <c r="T170" s="57"/>
      <c r="U170" s="58">
        <f t="shared" si="1037"/>
        <v>0</v>
      </c>
      <c r="V170" s="57"/>
      <c r="W170" s="58">
        <f t="shared" si="1038"/>
        <v>0</v>
      </c>
      <c r="X170" s="57"/>
      <c r="Y170" s="58">
        <f t="shared" si="1039"/>
        <v>0</v>
      </c>
      <c r="Z170" s="59"/>
      <c r="AA170" s="58">
        <f t="shared" si="1040"/>
        <v>0</v>
      </c>
      <c r="AB170" s="59"/>
      <c r="AC170" s="58">
        <f t="shared" si="1041"/>
        <v>0</v>
      </c>
      <c r="AD170" s="59"/>
      <c r="AE170" s="59">
        <f>SUM(AD170*$E170*$F170*$H170*$K170*$AE$10)</f>
        <v>0</v>
      </c>
      <c r="AF170" s="59"/>
      <c r="AG170" s="62">
        <f>SUM(AF170*$E170*$F170*$H170*$K170*$AG$10)</f>
        <v>0</v>
      </c>
      <c r="AH170" s="57"/>
      <c r="AI170" s="58">
        <f t="shared" si="1042"/>
        <v>0</v>
      </c>
      <c r="AJ170" s="57"/>
      <c r="AK170" s="58">
        <f t="shared" si="1043"/>
        <v>0</v>
      </c>
      <c r="AL170" s="57"/>
      <c r="AM170" s="58">
        <f t="shared" si="1044"/>
        <v>0</v>
      </c>
      <c r="AN170" s="57"/>
      <c r="AO170" s="58">
        <f t="shared" si="1045"/>
        <v>0</v>
      </c>
      <c r="AP170" s="57">
        <v>5</v>
      </c>
      <c r="AQ170" s="58">
        <f t="shared" si="1046"/>
        <v>189587.57999999996</v>
      </c>
      <c r="AR170" s="57"/>
      <c r="AS170" s="58">
        <f t="shared" si="1047"/>
        <v>0</v>
      </c>
      <c r="AT170" s="57"/>
      <c r="AU170" s="58">
        <f t="shared" si="1048"/>
        <v>0</v>
      </c>
      <c r="AV170" s="57"/>
      <c r="AW170" s="58">
        <f t="shared" si="1049"/>
        <v>0</v>
      </c>
      <c r="AX170" s="57"/>
      <c r="AY170" s="58">
        <f t="shared" si="1050"/>
        <v>0</v>
      </c>
      <c r="AZ170" s="57"/>
      <c r="BA170" s="58">
        <f t="shared" si="1051"/>
        <v>0</v>
      </c>
      <c r="BB170" s="57"/>
      <c r="BC170" s="58">
        <f t="shared" si="1052"/>
        <v>0</v>
      </c>
      <c r="BD170" s="57"/>
      <c r="BE170" s="58">
        <f t="shared" si="1053"/>
        <v>0</v>
      </c>
      <c r="BF170" s="57"/>
      <c r="BG170" s="58">
        <f t="shared" si="1054"/>
        <v>0</v>
      </c>
      <c r="BH170" s="57"/>
      <c r="BI170" s="58">
        <f t="shared" si="1055"/>
        <v>0</v>
      </c>
      <c r="BJ170" s="57"/>
      <c r="BK170" s="58">
        <f t="shared" si="1056"/>
        <v>0</v>
      </c>
      <c r="BL170" s="57"/>
      <c r="BM170" s="58">
        <f t="shared" si="1057"/>
        <v>0</v>
      </c>
      <c r="BN170" s="57"/>
      <c r="BO170" s="58">
        <f t="shared" si="1058"/>
        <v>0</v>
      </c>
      <c r="BP170" s="61"/>
      <c r="BQ170" s="58">
        <f t="shared" si="1059"/>
        <v>0</v>
      </c>
      <c r="BR170" s="57"/>
      <c r="BS170" s="58"/>
      <c r="BT170" s="59"/>
      <c r="BU170" s="58"/>
      <c r="BV170" s="57"/>
      <c r="BW170" s="58">
        <f t="shared" si="1060"/>
        <v>0</v>
      </c>
      <c r="BX170" s="57"/>
      <c r="BY170" s="58">
        <f t="shared" si="1061"/>
        <v>0</v>
      </c>
      <c r="BZ170" s="57"/>
      <c r="CA170" s="58"/>
      <c r="CB170" s="76"/>
      <c r="CC170" s="58"/>
      <c r="CD170" s="59"/>
      <c r="CE170" s="62">
        <f>SUM(CD170*$E170*$F170*$H170*$K170*$CE$10)</f>
        <v>0</v>
      </c>
      <c r="CF170" s="57"/>
      <c r="CG170" s="62">
        <f>SUM(CF170*$E170*$F170*$H170*$K170*$CE$10)</f>
        <v>0</v>
      </c>
      <c r="CH170" s="59"/>
      <c r="CI170" s="62">
        <f>SUM(CH170*$E170*$F170*$H170*$K170*$CE$10)</f>
        <v>0</v>
      </c>
      <c r="CJ170" s="59"/>
      <c r="CK170" s="62">
        <f>SUM(CJ170*$E170*$F170*$H170*$K170*$CE$10)</f>
        <v>0</v>
      </c>
      <c r="CL170" s="59"/>
      <c r="CM170" s="62">
        <f>SUM(CL170*$E170*$F170*$H170*$K170*$CE$10)</f>
        <v>0</v>
      </c>
      <c r="CN170" s="57"/>
      <c r="CO170" s="62">
        <f>SUM(CN170*$E170*$F170*$H170*$K170*$CE$10)</f>
        <v>0</v>
      </c>
      <c r="CP170" s="57"/>
      <c r="CQ170" s="62">
        <f>SUM(CP170*$E170*$F170*$H170*$K170*$CE$10)</f>
        <v>0</v>
      </c>
      <c r="CR170" s="59"/>
      <c r="CS170" s="62"/>
      <c r="CT170" s="57"/>
      <c r="CU170" s="62"/>
      <c r="CV170" s="57"/>
      <c r="CW170" s="62">
        <f>SUM(CV170*$E170*$F170*$H170*$K170*$CE$10)</f>
        <v>0</v>
      </c>
      <c r="CX170" s="57"/>
      <c r="CY170" s="62"/>
      <c r="CZ170" s="57"/>
      <c r="DA170" s="62"/>
      <c r="DB170" s="57"/>
      <c r="DC170" s="62"/>
      <c r="DD170" s="57"/>
      <c r="DE170" s="62">
        <f>SUM(DD170*$E170*$F170*$H170*$K170*$CE$10)</f>
        <v>0</v>
      </c>
      <c r="DF170" s="57"/>
      <c r="DG170" s="62">
        <f>SUM(DF170*$E170*$F170*$H170*$K170*$CE$10)</f>
        <v>0</v>
      </c>
      <c r="DH170" s="57"/>
      <c r="DI170" s="62"/>
      <c r="DJ170" s="57"/>
      <c r="DK170" s="62"/>
      <c r="DL170" s="57"/>
      <c r="DM170" s="62"/>
      <c r="DN170" s="57"/>
      <c r="DO170" s="58">
        <f t="shared" si="1062"/>
        <v>0</v>
      </c>
      <c r="DP170" s="57"/>
      <c r="DQ170" s="58">
        <f t="shared" si="1063"/>
        <v>0</v>
      </c>
      <c r="DR170" s="57"/>
      <c r="DS170" s="59"/>
      <c r="DT170" s="57"/>
      <c r="DU170" s="59"/>
      <c r="DV170" s="57"/>
      <c r="DW170" s="58">
        <f t="shared" si="1064"/>
        <v>0</v>
      </c>
      <c r="DX170" s="57"/>
      <c r="DY170" s="58">
        <f t="shared" si="1065"/>
        <v>0</v>
      </c>
      <c r="DZ170" s="57"/>
      <c r="EA170" s="59"/>
      <c r="EB170" s="63"/>
      <c r="EC170" s="63"/>
      <c r="ED170" s="57"/>
      <c r="EE170" s="57"/>
      <c r="EF170" s="57"/>
      <c r="EG170" s="57"/>
      <c r="EH170" s="57"/>
      <c r="EI170" s="57"/>
      <c r="EJ170" s="64">
        <f t="shared" si="1066"/>
        <v>5</v>
      </c>
      <c r="EK170" s="64">
        <f t="shared" si="1066"/>
        <v>189587.57999999996</v>
      </c>
    </row>
    <row r="171" spans="1:141" s="2" customFormat="1" ht="30" customHeight="1" x14ac:dyDescent="0.25">
      <c r="A171" s="49"/>
      <c r="B171" s="85">
        <v>132</v>
      </c>
      <c r="C171" s="50" t="s">
        <v>459</v>
      </c>
      <c r="D171" s="133" t="s">
        <v>460</v>
      </c>
      <c r="E171" s="52">
        <v>16026</v>
      </c>
      <c r="F171" s="53">
        <v>2.4900000000000002</v>
      </c>
      <c r="G171" s="54"/>
      <c r="H171" s="55">
        <v>1</v>
      </c>
      <c r="I171" s="114"/>
      <c r="J171" s="104">
        <v>1.4</v>
      </c>
      <c r="K171" s="104">
        <v>1.68</v>
      </c>
      <c r="L171" s="104">
        <v>2.23</v>
      </c>
      <c r="M171" s="107">
        <v>2.57</v>
      </c>
      <c r="N171" s="57"/>
      <c r="O171" s="58">
        <f t="shared" si="1034"/>
        <v>0</v>
      </c>
      <c r="P171" s="108"/>
      <c r="Q171" s="58">
        <f t="shared" si="1035"/>
        <v>0</v>
      </c>
      <c r="R171" s="59"/>
      <c r="S171" s="58">
        <f t="shared" si="1036"/>
        <v>0</v>
      </c>
      <c r="T171" s="57"/>
      <c r="U171" s="58">
        <f t="shared" si="1037"/>
        <v>0</v>
      </c>
      <c r="V171" s="57"/>
      <c r="W171" s="58">
        <f t="shared" si="1038"/>
        <v>0</v>
      </c>
      <c r="X171" s="57"/>
      <c r="Y171" s="58">
        <f t="shared" si="1039"/>
        <v>0</v>
      </c>
      <c r="Z171" s="59"/>
      <c r="AA171" s="58">
        <f t="shared" si="1040"/>
        <v>0</v>
      </c>
      <c r="AB171" s="59"/>
      <c r="AC171" s="58">
        <f t="shared" si="1041"/>
        <v>0</v>
      </c>
      <c r="AD171" s="59"/>
      <c r="AE171" s="59">
        <f>SUM(AD171*$E171*$F171*$H171*$K171*$AE$10)</f>
        <v>0</v>
      </c>
      <c r="AF171" s="59"/>
      <c r="AG171" s="62">
        <f>SUM(AF171*$E171*$F171*$H171*$K171*$AG$10)</f>
        <v>0</v>
      </c>
      <c r="AH171" s="57">
        <v>1</v>
      </c>
      <c r="AI171" s="58">
        <f t="shared" si="1042"/>
        <v>55866.636000000006</v>
      </c>
      <c r="AJ171" s="57"/>
      <c r="AK171" s="58">
        <f t="shared" si="1043"/>
        <v>0</v>
      </c>
      <c r="AL171" s="57"/>
      <c r="AM171" s="58">
        <f t="shared" si="1044"/>
        <v>0</v>
      </c>
      <c r="AN171" s="57"/>
      <c r="AO171" s="58">
        <f t="shared" si="1045"/>
        <v>0</v>
      </c>
      <c r="AP171" s="57"/>
      <c r="AQ171" s="58">
        <f t="shared" si="1046"/>
        <v>0</v>
      </c>
      <c r="AR171" s="57"/>
      <c r="AS171" s="58">
        <f t="shared" si="1047"/>
        <v>0</v>
      </c>
      <c r="AT171" s="57"/>
      <c r="AU171" s="58">
        <f t="shared" si="1048"/>
        <v>0</v>
      </c>
      <c r="AV171" s="57"/>
      <c r="AW171" s="58">
        <f t="shared" si="1049"/>
        <v>0</v>
      </c>
      <c r="AX171" s="57"/>
      <c r="AY171" s="58">
        <f t="shared" si="1050"/>
        <v>0</v>
      </c>
      <c r="AZ171" s="57"/>
      <c r="BA171" s="58">
        <f t="shared" si="1051"/>
        <v>0</v>
      </c>
      <c r="BB171" s="57"/>
      <c r="BC171" s="58">
        <f t="shared" si="1052"/>
        <v>0</v>
      </c>
      <c r="BD171" s="57"/>
      <c r="BE171" s="58">
        <f t="shared" si="1053"/>
        <v>0</v>
      </c>
      <c r="BF171" s="57"/>
      <c r="BG171" s="58">
        <f t="shared" si="1054"/>
        <v>0</v>
      </c>
      <c r="BH171" s="57"/>
      <c r="BI171" s="58">
        <f t="shared" si="1055"/>
        <v>0</v>
      </c>
      <c r="BJ171" s="57"/>
      <c r="BK171" s="58">
        <f t="shared" si="1056"/>
        <v>0</v>
      </c>
      <c r="BL171" s="57"/>
      <c r="BM171" s="58">
        <f t="shared" si="1057"/>
        <v>0</v>
      </c>
      <c r="BN171" s="57"/>
      <c r="BO171" s="58">
        <f t="shared" si="1058"/>
        <v>0</v>
      </c>
      <c r="BP171" s="61"/>
      <c r="BQ171" s="58">
        <f t="shared" si="1059"/>
        <v>0</v>
      </c>
      <c r="BR171" s="57"/>
      <c r="BS171" s="58"/>
      <c r="BT171" s="59"/>
      <c r="BU171" s="58"/>
      <c r="BV171" s="57"/>
      <c r="BW171" s="58">
        <f t="shared" si="1060"/>
        <v>0</v>
      </c>
      <c r="BX171" s="57"/>
      <c r="BY171" s="58">
        <f t="shared" si="1061"/>
        <v>0</v>
      </c>
      <c r="BZ171" s="57"/>
      <c r="CA171" s="58"/>
      <c r="CB171" s="76"/>
      <c r="CC171" s="58"/>
      <c r="CD171" s="59"/>
      <c r="CE171" s="62">
        <f>SUM(CD171*$E171*$F171*$H171*$K171*$CE$10)</f>
        <v>0</v>
      </c>
      <c r="CF171" s="57"/>
      <c r="CG171" s="62">
        <f>SUM(CF171*$E171*$F171*$H171*$K171*$CE$10)</f>
        <v>0</v>
      </c>
      <c r="CH171" s="59"/>
      <c r="CI171" s="62">
        <f>SUM(CH171*$E171*$F171*$H171*$K171*$CE$10)</f>
        <v>0</v>
      </c>
      <c r="CJ171" s="59"/>
      <c r="CK171" s="62">
        <f>SUM(CJ171*$E171*$F171*$H171*$K171*$CE$10)</f>
        <v>0</v>
      </c>
      <c r="CL171" s="59"/>
      <c r="CM171" s="62">
        <f>SUM(CL171*$E171*$F171*$H171*$K171*$CE$10)</f>
        <v>0</v>
      </c>
      <c r="CN171" s="57"/>
      <c r="CO171" s="62">
        <f>SUM(CN171*$E171*$F171*$H171*$K171*$CE$10)</f>
        <v>0</v>
      </c>
      <c r="CP171" s="57"/>
      <c r="CQ171" s="62">
        <f>SUM(CP171*$E171*$F171*$H171*$K171*$CE$10)</f>
        <v>0</v>
      </c>
      <c r="CR171" s="59"/>
      <c r="CS171" s="62"/>
      <c r="CT171" s="57"/>
      <c r="CU171" s="62"/>
      <c r="CV171" s="57"/>
      <c r="CW171" s="62">
        <f>SUM(CV171*$E171*$F171*$H171*$K171*$CE$10)</f>
        <v>0</v>
      </c>
      <c r="CX171" s="57"/>
      <c r="CY171" s="62"/>
      <c r="CZ171" s="57"/>
      <c r="DA171" s="62"/>
      <c r="DB171" s="57"/>
      <c r="DC171" s="62"/>
      <c r="DD171" s="57"/>
      <c r="DE171" s="62">
        <f>SUM(DD171*$E171*$F171*$H171*$K171*$CE$10)</f>
        <v>0</v>
      </c>
      <c r="DF171" s="57"/>
      <c r="DG171" s="62">
        <f>SUM(DF171*$E171*$F171*$H171*$K171*$CE$10)</f>
        <v>0</v>
      </c>
      <c r="DH171" s="57"/>
      <c r="DI171" s="62"/>
      <c r="DJ171" s="57"/>
      <c r="DK171" s="62"/>
      <c r="DL171" s="57"/>
      <c r="DM171" s="62"/>
      <c r="DN171" s="57"/>
      <c r="DO171" s="58">
        <f t="shared" si="1062"/>
        <v>0</v>
      </c>
      <c r="DP171" s="57"/>
      <c r="DQ171" s="58">
        <f t="shared" si="1063"/>
        <v>0</v>
      </c>
      <c r="DR171" s="57"/>
      <c r="DS171" s="59"/>
      <c r="DT171" s="57"/>
      <c r="DU171" s="59"/>
      <c r="DV171" s="57"/>
      <c r="DW171" s="58">
        <f t="shared" si="1064"/>
        <v>0</v>
      </c>
      <c r="DX171" s="57"/>
      <c r="DY171" s="58">
        <f t="shared" si="1065"/>
        <v>0</v>
      </c>
      <c r="DZ171" s="57"/>
      <c r="EA171" s="59"/>
      <c r="EB171" s="63"/>
      <c r="EC171" s="63"/>
      <c r="ED171" s="57"/>
      <c r="EE171" s="57"/>
      <c r="EF171" s="57"/>
      <c r="EG171" s="57"/>
      <c r="EH171" s="57"/>
      <c r="EI171" s="57"/>
      <c r="EJ171" s="64">
        <f t="shared" si="1066"/>
        <v>1</v>
      </c>
      <c r="EK171" s="64">
        <f t="shared" si="1066"/>
        <v>55866.636000000006</v>
      </c>
    </row>
    <row r="172" spans="1:141" s="2" customFormat="1" ht="30" x14ac:dyDescent="0.25">
      <c r="A172" s="49"/>
      <c r="B172" s="85">
        <v>133</v>
      </c>
      <c r="C172" s="50" t="s">
        <v>461</v>
      </c>
      <c r="D172" s="133" t="s">
        <v>462</v>
      </c>
      <c r="E172" s="52">
        <v>16026</v>
      </c>
      <c r="F172" s="53">
        <v>1.05</v>
      </c>
      <c r="G172" s="54"/>
      <c r="H172" s="55">
        <v>1</v>
      </c>
      <c r="I172" s="114"/>
      <c r="J172" s="104">
        <v>1.4</v>
      </c>
      <c r="K172" s="104">
        <v>1.68</v>
      </c>
      <c r="L172" s="104">
        <v>2.23</v>
      </c>
      <c r="M172" s="107">
        <v>2.57</v>
      </c>
      <c r="N172" s="57">
        <v>12</v>
      </c>
      <c r="O172" s="58">
        <f t="shared" si="1034"/>
        <v>282698.64</v>
      </c>
      <c r="P172" s="108"/>
      <c r="Q172" s="58">
        <f t="shared" si="1035"/>
        <v>0</v>
      </c>
      <c r="R172" s="59">
        <v>1</v>
      </c>
      <c r="S172" s="58">
        <f t="shared" si="1036"/>
        <v>23558.219999999998</v>
      </c>
      <c r="T172" s="57"/>
      <c r="U172" s="58">
        <f t="shared" si="1037"/>
        <v>0</v>
      </c>
      <c r="V172" s="57"/>
      <c r="W172" s="58">
        <f t="shared" si="1038"/>
        <v>0</v>
      </c>
      <c r="X172" s="57"/>
      <c r="Y172" s="58">
        <f t="shared" si="1039"/>
        <v>0</v>
      </c>
      <c r="Z172" s="59">
        <v>61</v>
      </c>
      <c r="AA172" s="58">
        <f t="shared" si="1040"/>
        <v>1437051.42</v>
      </c>
      <c r="AB172" s="59">
        <v>80</v>
      </c>
      <c r="AC172" s="58">
        <f t="shared" si="1041"/>
        <v>1884657.5999999999</v>
      </c>
      <c r="AD172" s="59"/>
      <c r="AE172" s="59">
        <f>SUM(AD172*$E172*$F172*$H172*$K172*$AE$10)</f>
        <v>0</v>
      </c>
      <c r="AF172" s="59">
        <v>2</v>
      </c>
      <c r="AG172" s="62">
        <f>SUM(AF172*$E172*$F172*$H172*$K172*$AG$10)</f>
        <v>56539.727999999996</v>
      </c>
      <c r="AH172" s="57">
        <v>12</v>
      </c>
      <c r="AI172" s="58">
        <f t="shared" si="1042"/>
        <v>282698.64</v>
      </c>
      <c r="AJ172" s="57"/>
      <c r="AK172" s="58">
        <f t="shared" si="1043"/>
        <v>0</v>
      </c>
      <c r="AL172" s="57">
        <v>40</v>
      </c>
      <c r="AM172" s="58">
        <f t="shared" si="1044"/>
        <v>942328.79999999993</v>
      </c>
      <c r="AN172" s="57"/>
      <c r="AO172" s="58">
        <f t="shared" si="1045"/>
        <v>0</v>
      </c>
      <c r="AP172" s="57">
        <v>20</v>
      </c>
      <c r="AQ172" s="58">
        <f t="shared" si="1046"/>
        <v>471164.39999999997</v>
      </c>
      <c r="AR172" s="57">
        <v>200</v>
      </c>
      <c r="AS172" s="58">
        <f t="shared" si="1047"/>
        <v>4711644</v>
      </c>
      <c r="AT172" s="57">
        <f>120-10</f>
        <v>110</v>
      </c>
      <c r="AU172" s="58">
        <f t="shared" si="1048"/>
        <v>2591404.1999999997</v>
      </c>
      <c r="AV172" s="57"/>
      <c r="AW172" s="58">
        <f t="shared" si="1049"/>
        <v>0</v>
      </c>
      <c r="AX172" s="57"/>
      <c r="AY172" s="58">
        <f t="shared" si="1050"/>
        <v>0</v>
      </c>
      <c r="AZ172" s="57">
        <v>85</v>
      </c>
      <c r="BA172" s="58">
        <f t="shared" si="1051"/>
        <v>2002448.7</v>
      </c>
      <c r="BB172" s="57"/>
      <c r="BC172" s="58">
        <f t="shared" si="1052"/>
        <v>0</v>
      </c>
      <c r="BD172" s="57">
        <v>12</v>
      </c>
      <c r="BE172" s="58">
        <f t="shared" si="1053"/>
        <v>282698.64</v>
      </c>
      <c r="BF172" s="57"/>
      <c r="BG172" s="58">
        <f t="shared" si="1054"/>
        <v>0</v>
      </c>
      <c r="BH172" s="57"/>
      <c r="BI172" s="58">
        <f t="shared" si="1055"/>
        <v>0</v>
      </c>
      <c r="BJ172" s="57"/>
      <c r="BK172" s="58">
        <f t="shared" si="1056"/>
        <v>0</v>
      </c>
      <c r="BL172" s="57"/>
      <c r="BM172" s="58">
        <f t="shared" si="1057"/>
        <v>0</v>
      </c>
      <c r="BN172" s="57"/>
      <c r="BO172" s="58">
        <f t="shared" si="1058"/>
        <v>0</v>
      </c>
      <c r="BP172" s="61"/>
      <c r="BQ172" s="58">
        <f t="shared" si="1059"/>
        <v>0</v>
      </c>
      <c r="BR172" s="57">
        <v>62</v>
      </c>
      <c r="BS172" s="58"/>
      <c r="BT172" s="59"/>
      <c r="BU172" s="58"/>
      <c r="BV172" s="57">
        <v>35</v>
      </c>
      <c r="BW172" s="58">
        <f t="shared" si="1060"/>
        <v>824537.7</v>
      </c>
      <c r="BX172" s="57">
        <v>100</v>
      </c>
      <c r="BY172" s="58">
        <f t="shared" si="1061"/>
        <v>2355822</v>
      </c>
      <c r="BZ172" s="57">
        <v>147</v>
      </c>
      <c r="CA172" s="58"/>
      <c r="CB172" s="57">
        <v>43</v>
      </c>
      <c r="CC172" s="58"/>
      <c r="CD172" s="59">
        <v>74</v>
      </c>
      <c r="CE172" s="62">
        <f>SUM(CD172*$E172*$F172*$H172*$K172*$CE$10)</f>
        <v>2091969.9359999998</v>
      </c>
      <c r="CF172" s="57"/>
      <c r="CG172" s="62">
        <f>SUM(CF172*$E172*$F172*$H172*$K172*$CE$10)</f>
        <v>0</v>
      </c>
      <c r="CH172" s="59"/>
      <c r="CI172" s="62">
        <f>SUM(CH172*$E172*$F172*$H172*$K172*$CE$10)</f>
        <v>0</v>
      </c>
      <c r="CJ172" s="59">
        <v>2</v>
      </c>
      <c r="CK172" s="62">
        <f>SUM(CJ172*$E172*$F172*$H172*$K172*$CE$10)</f>
        <v>56539.727999999996</v>
      </c>
      <c r="CL172" s="59"/>
      <c r="CM172" s="62">
        <f>SUM(CL172*$E172*$F172*$H172*$K172*$CE$10)</f>
        <v>0</v>
      </c>
      <c r="CN172" s="57"/>
      <c r="CO172" s="62">
        <f>SUM(CN172*$E172*$F172*$H172*$K172*$CE$10)</f>
        <v>0</v>
      </c>
      <c r="CP172" s="57">
        <v>20</v>
      </c>
      <c r="CQ172" s="62">
        <f>SUM(CP172*$E172*$F172*$H172*$K172*$CE$10)</f>
        <v>565397.28</v>
      </c>
      <c r="CR172" s="59">
        <v>144</v>
      </c>
      <c r="CS172" s="62"/>
      <c r="CT172" s="57">
        <v>85</v>
      </c>
      <c r="CU172" s="62"/>
      <c r="CV172" s="57">
        <v>40</v>
      </c>
      <c r="CW172" s="62">
        <f>SUM(CV172*$E172*$F172*$H172*$K172*$CE$10)</f>
        <v>1130794.56</v>
      </c>
      <c r="CX172" s="57">
        <v>10</v>
      </c>
      <c r="CY172" s="62"/>
      <c r="CZ172" s="57">
        <v>58</v>
      </c>
      <c r="DA172" s="62"/>
      <c r="DB172" s="57">
        <v>10</v>
      </c>
      <c r="DC172" s="62"/>
      <c r="DD172" s="57"/>
      <c r="DE172" s="62">
        <f>SUM(DD172*$E172*$F172*$H172*$K172*$CE$10)</f>
        <v>0</v>
      </c>
      <c r="DF172" s="57">
        <v>10</v>
      </c>
      <c r="DG172" s="62">
        <f>SUM(DF172*$E172*$F172*$H172*$K172*$CE$10)</f>
        <v>282698.64</v>
      </c>
      <c r="DH172" s="57">
        <v>4</v>
      </c>
      <c r="DI172" s="62"/>
      <c r="DJ172" s="57">
        <v>2</v>
      </c>
      <c r="DK172" s="62"/>
      <c r="DL172" s="57">
        <v>15</v>
      </c>
      <c r="DM172" s="62"/>
      <c r="DN172" s="57"/>
      <c r="DO172" s="58">
        <f t="shared" si="1062"/>
        <v>0</v>
      </c>
      <c r="DP172" s="57"/>
      <c r="DQ172" s="58">
        <f t="shared" si="1063"/>
        <v>0</v>
      </c>
      <c r="DR172" s="57"/>
      <c r="DS172" s="59"/>
      <c r="DT172" s="57"/>
      <c r="DU172" s="59"/>
      <c r="DV172" s="57"/>
      <c r="DW172" s="58">
        <f t="shared" si="1064"/>
        <v>0</v>
      </c>
      <c r="DX172" s="57"/>
      <c r="DY172" s="58">
        <f t="shared" si="1065"/>
        <v>0</v>
      </c>
      <c r="DZ172" s="57"/>
      <c r="EA172" s="59"/>
      <c r="EB172" s="63"/>
      <c r="EC172" s="63"/>
      <c r="ED172" s="57"/>
      <c r="EE172" s="57"/>
      <c r="EF172" s="57"/>
      <c r="EG172" s="57"/>
      <c r="EH172" s="57"/>
      <c r="EI172" s="57"/>
      <c r="EJ172" s="64">
        <f t="shared" si="1066"/>
        <v>1496</v>
      </c>
      <c r="EK172" s="64">
        <f t="shared" si="1066"/>
        <v>22276652.832000002</v>
      </c>
    </row>
    <row r="173" spans="1:141" s="102" customFormat="1" ht="15" x14ac:dyDescent="0.25">
      <c r="A173" s="41">
        <v>30</v>
      </c>
      <c r="B173" s="41"/>
      <c r="C173" s="112" t="s">
        <v>463</v>
      </c>
      <c r="D173" s="134" t="s">
        <v>464</v>
      </c>
      <c r="E173" s="52">
        <v>16026</v>
      </c>
      <c r="F173" s="110"/>
      <c r="G173" s="54"/>
      <c r="H173" s="44"/>
      <c r="I173" s="99"/>
      <c r="J173" s="111">
        <v>1.4</v>
      </c>
      <c r="K173" s="111">
        <v>1.68</v>
      </c>
      <c r="L173" s="111">
        <v>2.23</v>
      </c>
      <c r="M173" s="101">
        <v>2.57</v>
      </c>
      <c r="N173" s="84">
        <f t="shared" ref="N173:BY173" si="1067">SUM(N174:N179)</f>
        <v>0</v>
      </c>
      <c r="O173" s="84">
        <f t="shared" si="1067"/>
        <v>0</v>
      </c>
      <c r="P173" s="84">
        <f t="shared" si="1067"/>
        <v>0</v>
      </c>
      <c r="Q173" s="84">
        <f t="shared" si="1067"/>
        <v>0</v>
      </c>
      <c r="R173" s="84">
        <f t="shared" si="1067"/>
        <v>0</v>
      </c>
      <c r="S173" s="84">
        <f t="shared" si="1067"/>
        <v>0</v>
      </c>
      <c r="T173" s="84">
        <f t="shared" si="1067"/>
        <v>0</v>
      </c>
      <c r="U173" s="84">
        <f t="shared" si="1067"/>
        <v>0</v>
      </c>
      <c r="V173" s="84">
        <f t="shared" si="1067"/>
        <v>0</v>
      </c>
      <c r="W173" s="84">
        <f t="shared" si="1067"/>
        <v>0</v>
      </c>
      <c r="X173" s="84">
        <f t="shared" si="1067"/>
        <v>0</v>
      </c>
      <c r="Y173" s="84">
        <f t="shared" si="1067"/>
        <v>0</v>
      </c>
      <c r="Z173" s="84">
        <f t="shared" si="1067"/>
        <v>10</v>
      </c>
      <c r="AA173" s="84">
        <f t="shared" si="1067"/>
        <v>489113.52</v>
      </c>
      <c r="AB173" s="84">
        <f t="shared" si="1067"/>
        <v>10</v>
      </c>
      <c r="AC173" s="84">
        <f t="shared" si="1067"/>
        <v>179491.19999999998</v>
      </c>
      <c r="AD173" s="84">
        <f t="shared" si="1067"/>
        <v>0</v>
      </c>
      <c r="AE173" s="84">
        <f t="shared" si="1067"/>
        <v>0</v>
      </c>
      <c r="AF173" s="84">
        <f t="shared" si="1067"/>
        <v>0</v>
      </c>
      <c r="AG173" s="84">
        <f t="shared" si="1067"/>
        <v>0</v>
      </c>
      <c r="AH173" s="84">
        <f t="shared" si="1067"/>
        <v>12</v>
      </c>
      <c r="AI173" s="84">
        <f t="shared" si="1067"/>
        <v>586936.22400000005</v>
      </c>
      <c r="AJ173" s="84">
        <f t="shared" si="1067"/>
        <v>0</v>
      </c>
      <c r="AK173" s="84">
        <f t="shared" si="1067"/>
        <v>0</v>
      </c>
      <c r="AL173" s="84">
        <f t="shared" si="1067"/>
        <v>0</v>
      </c>
      <c r="AM173" s="84">
        <f t="shared" si="1067"/>
        <v>0</v>
      </c>
      <c r="AN173" s="84">
        <f t="shared" si="1067"/>
        <v>0</v>
      </c>
      <c r="AO173" s="84">
        <f t="shared" si="1067"/>
        <v>0</v>
      </c>
      <c r="AP173" s="84">
        <f t="shared" si="1067"/>
        <v>121</v>
      </c>
      <c r="AQ173" s="84">
        <f t="shared" si="1067"/>
        <v>5289605.6639999989</v>
      </c>
      <c r="AR173" s="84">
        <f t="shared" si="1067"/>
        <v>0</v>
      </c>
      <c r="AS173" s="84">
        <f t="shared" si="1067"/>
        <v>0</v>
      </c>
      <c r="AT173" s="84">
        <f t="shared" si="1067"/>
        <v>0</v>
      </c>
      <c r="AU173" s="84">
        <f t="shared" si="1067"/>
        <v>0</v>
      </c>
      <c r="AV173" s="84">
        <f t="shared" si="1067"/>
        <v>0</v>
      </c>
      <c r="AW173" s="84">
        <f t="shared" si="1067"/>
        <v>0</v>
      </c>
      <c r="AX173" s="84">
        <f t="shared" si="1067"/>
        <v>0</v>
      </c>
      <c r="AY173" s="84">
        <f t="shared" si="1067"/>
        <v>0</v>
      </c>
      <c r="AZ173" s="84">
        <f t="shared" si="1067"/>
        <v>0</v>
      </c>
      <c r="BA173" s="84">
        <f t="shared" si="1067"/>
        <v>0</v>
      </c>
      <c r="BB173" s="84">
        <f t="shared" si="1067"/>
        <v>0</v>
      </c>
      <c r="BC173" s="84">
        <f t="shared" si="1067"/>
        <v>0</v>
      </c>
      <c r="BD173" s="84">
        <f t="shared" si="1067"/>
        <v>0</v>
      </c>
      <c r="BE173" s="84">
        <f t="shared" si="1067"/>
        <v>0</v>
      </c>
      <c r="BF173" s="84">
        <f t="shared" si="1067"/>
        <v>0</v>
      </c>
      <c r="BG173" s="84">
        <f t="shared" si="1067"/>
        <v>0</v>
      </c>
      <c r="BH173" s="84">
        <f t="shared" si="1067"/>
        <v>4</v>
      </c>
      <c r="BI173" s="84">
        <f t="shared" si="1067"/>
        <v>71796.479999999996</v>
      </c>
      <c r="BJ173" s="84">
        <f t="shared" si="1067"/>
        <v>0</v>
      </c>
      <c r="BK173" s="84">
        <f t="shared" si="1067"/>
        <v>0</v>
      </c>
      <c r="BL173" s="84">
        <f t="shared" si="1067"/>
        <v>0</v>
      </c>
      <c r="BM173" s="84">
        <f t="shared" si="1067"/>
        <v>0</v>
      </c>
      <c r="BN173" s="84">
        <f t="shared" si="1067"/>
        <v>0</v>
      </c>
      <c r="BO173" s="84">
        <f t="shared" si="1067"/>
        <v>0</v>
      </c>
      <c r="BP173" s="84">
        <f t="shared" si="1067"/>
        <v>0</v>
      </c>
      <c r="BQ173" s="84">
        <f t="shared" si="1067"/>
        <v>0</v>
      </c>
      <c r="BR173" s="84">
        <f t="shared" si="1067"/>
        <v>0</v>
      </c>
      <c r="BS173" s="84"/>
      <c r="BT173" s="84">
        <f t="shared" si="1067"/>
        <v>0</v>
      </c>
      <c r="BU173" s="84"/>
      <c r="BV173" s="84">
        <f t="shared" si="1067"/>
        <v>0</v>
      </c>
      <c r="BW173" s="84">
        <f t="shared" si="1067"/>
        <v>0</v>
      </c>
      <c r="BX173" s="84">
        <f t="shared" si="1067"/>
        <v>0</v>
      </c>
      <c r="BY173" s="84">
        <f t="shared" si="1067"/>
        <v>0</v>
      </c>
      <c r="BZ173" s="84">
        <f t="shared" ref="BZ173:EK173" si="1068">SUM(BZ174:BZ179)</f>
        <v>3</v>
      </c>
      <c r="CA173" s="84"/>
      <c r="CB173" s="84">
        <f t="shared" si="1068"/>
        <v>0</v>
      </c>
      <c r="CC173" s="84"/>
      <c r="CD173" s="84">
        <f t="shared" si="1068"/>
        <v>0</v>
      </c>
      <c r="CE173" s="84">
        <f t="shared" si="1068"/>
        <v>0</v>
      </c>
      <c r="CF173" s="84">
        <f t="shared" si="1068"/>
        <v>0</v>
      </c>
      <c r="CG173" s="84">
        <f t="shared" si="1068"/>
        <v>0</v>
      </c>
      <c r="CH173" s="84">
        <f t="shared" si="1068"/>
        <v>0</v>
      </c>
      <c r="CI173" s="84">
        <f t="shared" si="1068"/>
        <v>0</v>
      </c>
      <c r="CJ173" s="84">
        <f t="shared" si="1068"/>
        <v>7</v>
      </c>
      <c r="CK173" s="84">
        <f t="shared" si="1068"/>
        <v>150772.60800000001</v>
      </c>
      <c r="CL173" s="84">
        <f t="shared" si="1068"/>
        <v>0</v>
      </c>
      <c r="CM173" s="84">
        <f t="shared" si="1068"/>
        <v>0</v>
      </c>
      <c r="CN173" s="84">
        <f t="shared" si="1068"/>
        <v>0</v>
      </c>
      <c r="CO173" s="84">
        <f t="shared" si="1068"/>
        <v>0</v>
      </c>
      <c r="CP173" s="84">
        <f t="shared" si="1068"/>
        <v>0</v>
      </c>
      <c r="CQ173" s="84">
        <f t="shared" si="1068"/>
        <v>0</v>
      </c>
      <c r="CR173" s="84">
        <f t="shared" si="1068"/>
        <v>0</v>
      </c>
      <c r="CS173" s="84"/>
      <c r="CT173" s="84">
        <f t="shared" si="1068"/>
        <v>20</v>
      </c>
      <c r="CU173" s="84"/>
      <c r="CV173" s="84">
        <f t="shared" si="1068"/>
        <v>0</v>
      </c>
      <c r="CW173" s="84">
        <f t="shared" si="1068"/>
        <v>0</v>
      </c>
      <c r="CX173" s="84">
        <f t="shared" si="1068"/>
        <v>0</v>
      </c>
      <c r="CY173" s="84"/>
      <c r="CZ173" s="84">
        <f t="shared" si="1068"/>
        <v>0</v>
      </c>
      <c r="DA173" s="84"/>
      <c r="DB173" s="84">
        <f t="shared" si="1068"/>
        <v>0</v>
      </c>
      <c r="DC173" s="84"/>
      <c r="DD173" s="84">
        <f t="shared" si="1068"/>
        <v>0</v>
      </c>
      <c r="DE173" s="84">
        <f t="shared" si="1068"/>
        <v>0</v>
      </c>
      <c r="DF173" s="84">
        <f t="shared" si="1068"/>
        <v>0</v>
      </c>
      <c r="DG173" s="84">
        <f t="shared" si="1068"/>
        <v>0</v>
      </c>
      <c r="DH173" s="84">
        <f t="shared" si="1068"/>
        <v>1</v>
      </c>
      <c r="DI173" s="84"/>
      <c r="DJ173" s="84">
        <f t="shared" si="1068"/>
        <v>0</v>
      </c>
      <c r="DK173" s="84"/>
      <c r="DL173" s="84">
        <f t="shared" si="1068"/>
        <v>0</v>
      </c>
      <c r="DM173" s="84"/>
      <c r="DN173" s="84">
        <f t="shared" si="1068"/>
        <v>0</v>
      </c>
      <c r="DO173" s="84">
        <f t="shared" si="1068"/>
        <v>0</v>
      </c>
      <c r="DP173" s="84">
        <f t="shared" si="1068"/>
        <v>0</v>
      </c>
      <c r="DQ173" s="84">
        <f t="shared" si="1068"/>
        <v>0</v>
      </c>
      <c r="DR173" s="84">
        <f t="shared" si="1068"/>
        <v>0</v>
      </c>
      <c r="DS173" s="84">
        <f t="shared" si="1068"/>
        <v>0</v>
      </c>
      <c r="DT173" s="84">
        <f t="shared" si="1068"/>
        <v>0</v>
      </c>
      <c r="DU173" s="84">
        <f t="shared" si="1068"/>
        <v>0</v>
      </c>
      <c r="DV173" s="84">
        <f t="shared" si="1068"/>
        <v>0</v>
      </c>
      <c r="DW173" s="84">
        <f t="shared" si="1068"/>
        <v>0</v>
      </c>
      <c r="DX173" s="84">
        <f t="shared" si="1068"/>
        <v>0</v>
      </c>
      <c r="DY173" s="84">
        <f t="shared" si="1068"/>
        <v>0</v>
      </c>
      <c r="DZ173" s="84">
        <f t="shared" si="1068"/>
        <v>0</v>
      </c>
      <c r="EA173" s="84">
        <f t="shared" si="1068"/>
        <v>0</v>
      </c>
      <c r="EB173" s="84">
        <f t="shared" si="1068"/>
        <v>0</v>
      </c>
      <c r="EC173" s="84">
        <f t="shared" si="1068"/>
        <v>0</v>
      </c>
      <c r="ED173" s="84">
        <f t="shared" si="1068"/>
        <v>0</v>
      </c>
      <c r="EE173" s="84">
        <f t="shared" si="1068"/>
        <v>0</v>
      </c>
      <c r="EF173" s="84">
        <f t="shared" si="1068"/>
        <v>0</v>
      </c>
      <c r="EG173" s="84">
        <f t="shared" si="1068"/>
        <v>0</v>
      </c>
      <c r="EH173" s="84"/>
      <c r="EI173" s="84"/>
      <c r="EJ173" s="84">
        <f t="shared" si="1068"/>
        <v>188</v>
      </c>
      <c r="EK173" s="84">
        <f t="shared" si="1068"/>
        <v>6767715.6959999986</v>
      </c>
    </row>
    <row r="174" spans="1:141" s="2" customFormat="1" ht="45" x14ac:dyDescent="0.25">
      <c r="A174" s="49"/>
      <c r="B174" s="85">
        <v>134</v>
      </c>
      <c r="C174" s="50" t="s">
        <v>465</v>
      </c>
      <c r="D174" s="133" t="s">
        <v>466</v>
      </c>
      <c r="E174" s="52">
        <v>16026</v>
      </c>
      <c r="F174" s="53">
        <v>0.8</v>
      </c>
      <c r="G174" s="54"/>
      <c r="H174" s="55">
        <v>1</v>
      </c>
      <c r="I174" s="114"/>
      <c r="J174" s="104">
        <v>1.4</v>
      </c>
      <c r="K174" s="104">
        <v>1.68</v>
      </c>
      <c r="L174" s="104">
        <v>2.23</v>
      </c>
      <c r="M174" s="107">
        <v>2.57</v>
      </c>
      <c r="N174" s="57"/>
      <c r="O174" s="58">
        <f t="shared" ref="O174:O179" si="1069">N174*$E174*$F174*$H174*$J174*O$10</f>
        <v>0</v>
      </c>
      <c r="P174" s="108"/>
      <c r="Q174" s="58">
        <f t="shared" ref="Q174:Q179" si="1070">P174*$E174*$F174*$H174*$J174*Q$10</f>
        <v>0</v>
      </c>
      <c r="R174" s="59"/>
      <c r="S174" s="58">
        <f t="shared" ref="S174:S179" si="1071">R174*$E174*$F174*$H174*$J174*S$10</f>
        <v>0</v>
      </c>
      <c r="T174" s="57"/>
      <c r="U174" s="58">
        <f t="shared" ref="U174:U179" si="1072">T174*$E174*$F174*$H174*$J174*U$10</f>
        <v>0</v>
      </c>
      <c r="V174" s="57"/>
      <c r="W174" s="58">
        <f t="shared" ref="W174:W179" si="1073">V174*$E174*$F174*$H174*$J174*W$10</f>
        <v>0</v>
      </c>
      <c r="X174" s="57"/>
      <c r="Y174" s="58">
        <f t="shared" ref="Y174:Y179" si="1074">X174*$E174*$F174*$H174*$J174*Y$10</f>
        <v>0</v>
      </c>
      <c r="Z174" s="59"/>
      <c r="AA174" s="58">
        <f t="shared" ref="AA174:AA179" si="1075">Z174*$E174*$F174*$H174*$J174*AA$10</f>
        <v>0</v>
      </c>
      <c r="AB174" s="59">
        <v>10</v>
      </c>
      <c r="AC174" s="58">
        <f t="shared" ref="AC174:AC179" si="1076">AB174*$E174*$F174*$H174*$J174*AC$10</f>
        <v>179491.19999999998</v>
      </c>
      <c r="AD174" s="59"/>
      <c r="AE174" s="59">
        <f t="shared" ref="AE174:AE179" si="1077">SUM(AD174*$E174*$F174*$H174*$K174*$AE$10)</f>
        <v>0</v>
      </c>
      <c r="AF174" s="59"/>
      <c r="AG174" s="62">
        <f t="shared" ref="AG174:AG179" si="1078">SUM(AF174*$E174*$F174*$H174*$K174*$AG$10)</f>
        <v>0</v>
      </c>
      <c r="AH174" s="57"/>
      <c r="AI174" s="58">
        <f t="shared" ref="AI174:AI179" si="1079">AH174*$E174*$F174*$H174*$J174*AI$10</f>
        <v>0</v>
      </c>
      <c r="AJ174" s="57"/>
      <c r="AK174" s="58">
        <f t="shared" ref="AK174:AK179" si="1080">AJ174*$E174*$F174*$H174*$J174*AK$10</f>
        <v>0</v>
      </c>
      <c r="AL174" s="57"/>
      <c r="AM174" s="58">
        <f t="shared" ref="AM174:AM179" si="1081">AL174*$E174*$F174*$H174*$J174*AM$10</f>
        <v>0</v>
      </c>
      <c r="AN174" s="57"/>
      <c r="AO174" s="58">
        <f t="shared" ref="AO174:AO179" si="1082">AN174*$E174*$F174*$H174*$J174*AO$10</f>
        <v>0</v>
      </c>
      <c r="AP174" s="57">
        <v>30</v>
      </c>
      <c r="AQ174" s="58">
        <f t="shared" ref="AQ174:AQ179" si="1083">AP174*$E174*$F174*$H174*$J174*AQ$10</f>
        <v>538473.6</v>
      </c>
      <c r="AR174" s="57"/>
      <c r="AS174" s="58">
        <f t="shared" ref="AS174:AS179" si="1084">AR174*$E174*$F174*$H174*$J174*AS$10</f>
        <v>0</v>
      </c>
      <c r="AT174" s="57"/>
      <c r="AU174" s="58">
        <f t="shared" ref="AU174:AU179" si="1085">AT174*$E174*$F174*$H174*$J174*AU$10</f>
        <v>0</v>
      </c>
      <c r="AV174" s="57"/>
      <c r="AW174" s="58">
        <f t="shared" ref="AW174:AW179" si="1086">AV174*$E174*$F174*$H174*$J174*AW$10</f>
        <v>0</v>
      </c>
      <c r="AX174" s="57"/>
      <c r="AY174" s="58">
        <f t="shared" ref="AY174:AY179" si="1087">AX174*$E174*$F174*$H174*$J174*AY$10</f>
        <v>0</v>
      </c>
      <c r="AZ174" s="57"/>
      <c r="BA174" s="58">
        <f t="shared" ref="BA174:BA179" si="1088">AZ174*$E174*$F174*$H174*$J174*BA$10</f>
        <v>0</v>
      </c>
      <c r="BB174" s="57"/>
      <c r="BC174" s="58">
        <f t="shared" ref="BC174:BC179" si="1089">BB174*$E174*$F174*$H174*$J174*BC$10</f>
        <v>0</v>
      </c>
      <c r="BD174" s="57"/>
      <c r="BE174" s="58">
        <f t="shared" ref="BE174:BE179" si="1090">BD174*$E174*$F174*$H174*$J174*BE$10</f>
        <v>0</v>
      </c>
      <c r="BF174" s="57"/>
      <c r="BG174" s="58">
        <f t="shared" ref="BG174:BG179" si="1091">BF174*$E174*$F174*$H174*$J174*BG$10</f>
        <v>0</v>
      </c>
      <c r="BH174" s="57">
        <v>4</v>
      </c>
      <c r="BI174" s="58">
        <f t="shared" ref="BI174:BI179" si="1092">BH174*$E174*$F174*$H174*$J174*BI$10</f>
        <v>71796.479999999996</v>
      </c>
      <c r="BJ174" s="57"/>
      <c r="BK174" s="58">
        <f t="shared" ref="BK174:BK179" si="1093">BJ174*$E174*$F174*$H174*$J174*BK$10</f>
        <v>0</v>
      </c>
      <c r="BL174" s="57"/>
      <c r="BM174" s="58">
        <f t="shared" ref="BM174:BM179" si="1094">BL174*$E174*$F174*$H174*$J174*BM$10</f>
        <v>0</v>
      </c>
      <c r="BN174" s="57"/>
      <c r="BO174" s="58">
        <f t="shared" ref="BO174:BO179" si="1095">BN174*$E174*$F174*$H174*$J174*BO$10</f>
        <v>0</v>
      </c>
      <c r="BP174" s="61"/>
      <c r="BQ174" s="58">
        <f t="shared" ref="BQ174:BQ179" si="1096">BP174*$E174*$F174*$H174*$J174*BQ$10</f>
        <v>0</v>
      </c>
      <c r="BR174" s="57"/>
      <c r="BS174" s="58"/>
      <c r="BT174" s="59"/>
      <c r="BU174" s="58"/>
      <c r="BV174" s="57"/>
      <c r="BW174" s="58">
        <f t="shared" ref="BW174:BW179" si="1097">BV174*$E174*$F174*$H174*$J174*BW$10</f>
        <v>0</v>
      </c>
      <c r="BX174" s="57"/>
      <c r="BY174" s="58">
        <f t="shared" ref="BY174:BY179" si="1098">BX174*$E174*$F174*$H174*$J174*BY$10</f>
        <v>0</v>
      </c>
      <c r="BZ174" s="57">
        <v>3</v>
      </c>
      <c r="CA174" s="58"/>
      <c r="CB174" s="57"/>
      <c r="CC174" s="58"/>
      <c r="CD174" s="59"/>
      <c r="CE174" s="62">
        <f t="shared" ref="CE174:CE179" si="1099">SUM(CD174*$E174*$F174*$H174*$K174*$CE$10)</f>
        <v>0</v>
      </c>
      <c r="CF174" s="57"/>
      <c r="CG174" s="62">
        <f t="shared" ref="CG174:CG179" si="1100">SUM(CF174*$E174*$F174*$H174*$K174*$CE$10)</f>
        <v>0</v>
      </c>
      <c r="CH174" s="59"/>
      <c r="CI174" s="62">
        <f t="shared" ref="CI174:CI179" si="1101">SUM(CH174*$E174*$F174*$H174*$K174*$CE$10)</f>
        <v>0</v>
      </c>
      <c r="CJ174" s="59">
        <v>7</v>
      </c>
      <c r="CK174" s="62">
        <f t="shared" ref="CK174:CK179" si="1102">SUM(CJ174*$E174*$F174*$H174*$K174*$CE$10)</f>
        <v>150772.60800000001</v>
      </c>
      <c r="CL174" s="59"/>
      <c r="CM174" s="62">
        <f t="shared" ref="CM174:CM179" si="1103">SUM(CL174*$E174*$F174*$H174*$K174*$CE$10)</f>
        <v>0</v>
      </c>
      <c r="CN174" s="57"/>
      <c r="CO174" s="62">
        <f t="shared" ref="CO174:CO179" si="1104">SUM(CN174*$E174*$F174*$H174*$K174*$CE$10)</f>
        <v>0</v>
      </c>
      <c r="CP174" s="57"/>
      <c r="CQ174" s="62">
        <f t="shared" ref="CQ174:CQ179" si="1105">SUM(CP174*$E174*$F174*$H174*$K174*$CE$10)</f>
        <v>0</v>
      </c>
      <c r="CR174" s="59"/>
      <c r="CS174" s="62"/>
      <c r="CT174" s="57"/>
      <c r="CU174" s="62"/>
      <c r="CV174" s="57"/>
      <c r="CW174" s="62">
        <f t="shared" ref="CW174:CW179" si="1106">SUM(CV174*$E174*$F174*$H174*$K174*$CE$10)</f>
        <v>0</v>
      </c>
      <c r="CX174" s="57"/>
      <c r="CY174" s="62"/>
      <c r="CZ174" s="57"/>
      <c r="DA174" s="62"/>
      <c r="DB174" s="57"/>
      <c r="DC174" s="62"/>
      <c r="DD174" s="57"/>
      <c r="DE174" s="62">
        <f t="shared" ref="DE174:DE179" si="1107">SUM(DD174*$E174*$F174*$H174*$K174*$CE$10)</f>
        <v>0</v>
      </c>
      <c r="DF174" s="57"/>
      <c r="DG174" s="62">
        <f t="shared" ref="DG174:DG179" si="1108">SUM(DF174*$E174*$F174*$H174*$K174*$CE$10)</f>
        <v>0</v>
      </c>
      <c r="DH174" s="57">
        <v>1</v>
      </c>
      <c r="DI174" s="62"/>
      <c r="DJ174" s="57"/>
      <c r="DK174" s="62"/>
      <c r="DL174" s="57"/>
      <c r="DM174" s="62"/>
      <c r="DN174" s="57"/>
      <c r="DO174" s="58">
        <f t="shared" ref="DO174:DO179" si="1109">DN174*$E174*$F174*$H174*$J174*DO$10</f>
        <v>0</v>
      </c>
      <c r="DP174" s="57"/>
      <c r="DQ174" s="58">
        <f t="shared" ref="DQ174:DQ179" si="1110">DP174*$E174*$F174*$H174*$J174*DQ$10</f>
        <v>0</v>
      </c>
      <c r="DR174" s="57"/>
      <c r="DS174" s="59"/>
      <c r="DT174" s="57"/>
      <c r="DU174" s="59"/>
      <c r="DV174" s="57"/>
      <c r="DW174" s="58">
        <f t="shared" ref="DW174:DW179" si="1111">DV174*$E174*$F174*$H174*$J174*DW$10</f>
        <v>0</v>
      </c>
      <c r="DX174" s="57"/>
      <c r="DY174" s="58">
        <f t="shared" ref="DY174:DY179" si="1112">DX174*$E174*$F174*$H174*$J174*DY$10</f>
        <v>0</v>
      </c>
      <c r="DZ174" s="57"/>
      <c r="EA174" s="59"/>
      <c r="EB174" s="63"/>
      <c r="EC174" s="63"/>
      <c r="ED174" s="57"/>
      <c r="EE174" s="57"/>
      <c r="EF174" s="57"/>
      <c r="EG174" s="57"/>
      <c r="EH174" s="57"/>
      <c r="EI174" s="57"/>
      <c r="EJ174" s="64">
        <f t="shared" ref="EJ174:EK179" si="1113">SUM(N174,P174,R174,T174,V174,X174,Z174,AB174,AD174,AF174,AH174,AJ174,AL174,AN174,AP174,AR174,AT174,AV174,AX174,AZ174,BB174,BD174,BF174,BH174,BJ174,BL174,BN174,BP174,BR174,BT174,BV174,BX174,BZ174,CB174,CD174,CF174,CH174,CJ174,CL174,CN174,CP174,CR174,CT174,CV174,CX174,CZ174,DB174,DD174,DF174,DH174,DJ174,DL174,DN174,DP174,DR174,DT174,DV174,DX174,DZ174,EB174,ED174,EF174)</f>
        <v>55</v>
      </c>
      <c r="EK174" s="64">
        <f t="shared" si="1113"/>
        <v>940533.88799999992</v>
      </c>
    </row>
    <row r="175" spans="1:141" s="2" customFormat="1" ht="30" customHeight="1" x14ac:dyDescent="0.25">
      <c r="A175" s="49"/>
      <c r="B175" s="85">
        <v>135</v>
      </c>
      <c r="C175" s="50" t="s">
        <v>467</v>
      </c>
      <c r="D175" s="135" t="s">
        <v>468</v>
      </c>
      <c r="E175" s="52">
        <v>16026</v>
      </c>
      <c r="F175" s="53">
        <v>2.1800000000000002</v>
      </c>
      <c r="G175" s="54"/>
      <c r="H175" s="55">
        <v>1</v>
      </c>
      <c r="I175" s="114"/>
      <c r="J175" s="104">
        <v>1.4</v>
      </c>
      <c r="K175" s="104">
        <v>1.68</v>
      </c>
      <c r="L175" s="104">
        <v>2.23</v>
      </c>
      <c r="M175" s="107">
        <v>2.57</v>
      </c>
      <c r="N175" s="57"/>
      <c r="O175" s="58">
        <f t="shared" si="1069"/>
        <v>0</v>
      </c>
      <c r="P175" s="108"/>
      <c r="Q175" s="58">
        <f t="shared" si="1070"/>
        <v>0</v>
      </c>
      <c r="R175" s="59"/>
      <c r="S175" s="58">
        <f t="shared" si="1071"/>
        <v>0</v>
      </c>
      <c r="T175" s="57"/>
      <c r="U175" s="58">
        <f t="shared" si="1072"/>
        <v>0</v>
      </c>
      <c r="V175" s="57"/>
      <c r="W175" s="58">
        <f t="shared" si="1073"/>
        <v>0</v>
      </c>
      <c r="X175" s="57"/>
      <c r="Y175" s="58">
        <f t="shared" si="1074"/>
        <v>0</v>
      </c>
      <c r="Z175" s="59">
        <v>10</v>
      </c>
      <c r="AA175" s="58">
        <f t="shared" si="1075"/>
        <v>489113.52</v>
      </c>
      <c r="AB175" s="59"/>
      <c r="AC175" s="58">
        <f t="shared" si="1076"/>
        <v>0</v>
      </c>
      <c r="AD175" s="59"/>
      <c r="AE175" s="59">
        <f t="shared" si="1077"/>
        <v>0</v>
      </c>
      <c r="AF175" s="59"/>
      <c r="AG175" s="62">
        <f t="shared" si="1078"/>
        <v>0</v>
      </c>
      <c r="AH175" s="57">
        <v>12</v>
      </c>
      <c r="AI175" s="58">
        <f t="shared" si="1079"/>
        <v>586936.22400000005</v>
      </c>
      <c r="AJ175" s="57"/>
      <c r="AK175" s="58">
        <f t="shared" si="1080"/>
        <v>0</v>
      </c>
      <c r="AL175" s="115"/>
      <c r="AM175" s="58">
        <f t="shared" si="1081"/>
        <v>0</v>
      </c>
      <c r="AN175" s="57"/>
      <c r="AO175" s="58">
        <f t="shared" si="1082"/>
        <v>0</v>
      </c>
      <c r="AP175" s="57">
        <v>24</v>
      </c>
      <c r="AQ175" s="58">
        <f t="shared" si="1083"/>
        <v>1173872.4480000001</v>
      </c>
      <c r="AR175" s="57"/>
      <c r="AS175" s="58">
        <f t="shared" si="1084"/>
        <v>0</v>
      </c>
      <c r="AT175" s="57"/>
      <c r="AU175" s="58">
        <f t="shared" si="1085"/>
        <v>0</v>
      </c>
      <c r="AV175" s="57"/>
      <c r="AW175" s="58">
        <f t="shared" si="1086"/>
        <v>0</v>
      </c>
      <c r="AX175" s="57"/>
      <c r="AY175" s="58">
        <f t="shared" si="1087"/>
        <v>0</v>
      </c>
      <c r="AZ175" s="57"/>
      <c r="BA175" s="58">
        <f t="shared" si="1088"/>
        <v>0</v>
      </c>
      <c r="BB175" s="57"/>
      <c r="BC175" s="58">
        <f t="shared" si="1089"/>
        <v>0</v>
      </c>
      <c r="BD175" s="57"/>
      <c r="BE175" s="58">
        <f t="shared" si="1090"/>
        <v>0</v>
      </c>
      <c r="BF175" s="57"/>
      <c r="BG175" s="58">
        <f t="shared" si="1091"/>
        <v>0</v>
      </c>
      <c r="BH175" s="57"/>
      <c r="BI175" s="58">
        <f t="shared" si="1092"/>
        <v>0</v>
      </c>
      <c r="BJ175" s="57"/>
      <c r="BK175" s="58">
        <f t="shared" si="1093"/>
        <v>0</v>
      </c>
      <c r="BL175" s="57"/>
      <c r="BM175" s="58">
        <f t="shared" si="1094"/>
        <v>0</v>
      </c>
      <c r="BN175" s="57"/>
      <c r="BO175" s="58">
        <f t="shared" si="1095"/>
        <v>0</v>
      </c>
      <c r="BP175" s="61"/>
      <c r="BQ175" s="58">
        <f t="shared" si="1096"/>
        <v>0</v>
      </c>
      <c r="BR175" s="57"/>
      <c r="BS175" s="58"/>
      <c r="BT175" s="59"/>
      <c r="BU175" s="58"/>
      <c r="BV175" s="57"/>
      <c r="BW175" s="58">
        <f t="shared" si="1097"/>
        <v>0</v>
      </c>
      <c r="BX175" s="57"/>
      <c r="BY175" s="58">
        <f t="shared" si="1098"/>
        <v>0</v>
      </c>
      <c r="BZ175" s="57"/>
      <c r="CA175" s="58"/>
      <c r="CB175" s="57"/>
      <c r="CC175" s="58"/>
      <c r="CD175" s="59"/>
      <c r="CE175" s="62">
        <f t="shared" si="1099"/>
        <v>0</v>
      </c>
      <c r="CF175" s="57"/>
      <c r="CG175" s="62">
        <f t="shared" si="1100"/>
        <v>0</v>
      </c>
      <c r="CH175" s="59"/>
      <c r="CI175" s="62">
        <f t="shared" si="1101"/>
        <v>0</v>
      </c>
      <c r="CJ175" s="59"/>
      <c r="CK175" s="62">
        <f t="shared" si="1102"/>
        <v>0</v>
      </c>
      <c r="CL175" s="59"/>
      <c r="CM175" s="62">
        <f t="shared" si="1103"/>
        <v>0</v>
      </c>
      <c r="CN175" s="57"/>
      <c r="CO175" s="62">
        <f t="shared" si="1104"/>
        <v>0</v>
      </c>
      <c r="CP175" s="57"/>
      <c r="CQ175" s="62">
        <f t="shared" si="1105"/>
        <v>0</v>
      </c>
      <c r="CR175" s="59"/>
      <c r="CS175" s="62"/>
      <c r="CT175" s="57">
        <v>20</v>
      </c>
      <c r="CU175" s="62"/>
      <c r="CV175" s="57"/>
      <c r="CW175" s="62">
        <f t="shared" si="1106"/>
        <v>0</v>
      </c>
      <c r="CX175" s="57"/>
      <c r="CY175" s="62"/>
      <c r="CZ175" s="57"/>
      <c r="DA175" s="62"/>
      <c r="DB175" s="57"/>
      <c r="DC175" s="62"/>
      <c r="DD175" s="57"/>
      <c r="DE175" s="62">
        <f t="shared" si="1107"/>
        <v>0</v>
      </c>
      <c r="DF175" s="57"/>
      <c r="DG175" s="62">
        <f t="shared" si="1108"/>
        <v>0</v>
      </c>
      <c r="DH175" s="57"/>
      <c r="DI175" s="62"/>
      <c r="DJ175" s="57"/>
      <c r="DK175" s="62"/>
      <c r="DL175" s="57"/>
      <c r="DM175" s="62"/>
      <c r="DN175" s="57"/>
      <c r="DO175" s="58">
        <f t="shared" si="1109"/>
        <v>0</v>
      </c>
      <c r="DP175" s="57"/>
      <c r="DQ175" s="58">
        <f t="shared" si="1110"/>
        <v>0</v>
      </c>
      <c r="DR175" s="57"/>
      <c r="DS175" s="59"/>
      <c r="DT175" s="57"/>
      <c r="DU175" s="59"/>
      <c r="DV175" s="57"/>
      <c r="DW175" s="58">
        <f t="shared" si="1111"/>
        <v>0</v>
      </c>
      <c r="DX175" s="57"/>
      <c r="DY175" s="58">
        <f t="shared" si="1112"/>
        <v>0</v>
      </c>
      <c r="DZ175" s="57"/>
      <c r="EA175" s="59"/>
      <c r="EB175" s="63"/>
      <c r="EC175" s="63"/>
      <c r="ED175" s="57"/>
      <c r="EE175" s="57"/>
      <c r="EF175" s="57"/>
      <c r="EG175" s="57"/>
      <c r="EH175" s="57"/>
      <c r="EI175" s="57"/>
      <c r="EJ175" s="64">
        <f t="shared" si="1113"/>
        <v>66</v>
      </c>
      <c r="EK175" s="64">
        <f t="shared" si="1113"/>
        <v>2249922.1919999998</v>
      </c>
    </row>
    <row r="176" spans="1:141" s="116" customFormat="1" ht="30" customHeight="1" x14ac:dyDescent="0.25">
      <c r="A176" s="49"/>
      <c r="B176" s="85">
        <v>136</v>
      </c>
      <c r="C176" s="50" t="s">
        <v>469</v>
      </c>
      <c r="D176" s="135" t="s">
        <v>470</v>
      </c>
      <c r="E176" s="52">
        <v>16026</v>
      </c>
      <c r="F176" s="53">
        <v>2.58</v>
      </c>
      <c r="G176" s="54"/>
      <c r="H176" s="55">
        <v>1</v>
      </c>
      <c r="I176" s="114"/>
      <c r="J176" s="104">
        <v>1.4</v>
      </c>
      <c r="K176" s="104">
        <v>1.68</v>
      </c>
      <c r="L176" s="104">
        <v>2.23</v>
      </c>
      <c r="M176" s="107">
        <v>2.57</v>
      </c>
      <c r="N176" s="57"/>
      <c r="O176" s="58">
        <f t="shared" si="1069"/>
        <v>0</v>
      </c>
      <c r="P176" s="108"/>
      <c r="Q176" s="58">
        <f t="shared" si="1070"/>
        <v>0</v>
      </c>
      <c r="R176" s="59"/>
      <c r="S176" s="58">
        <f t="shared" si="1071"/>
        <v>0</v>
      </c>
      <c r="T176" s="57"/>
      <c r="U176" s="58">
        <f t="shared" si="1072"/>
        <v>0</v>
      </c>
      <c r="V176" s="57"/>
      <c r="W176" s="58">
        <f t="shared" si="1073"/>
        <v>0</v>
      </c>
      <c r="X176" s="57"/>
      <c r="Y176" s="58">
        <f t="shared" si="1074"/>
        <v>0</v>
      </c>
      <c r="Z176" s="59"/>
      <c r="AA176" s="58">
        <f t="shared" si="1075"/>
        <v>0</v>
      </c>
      <c r="AB176" s="59"/>
      <c r="AC176" s="58">
        <f t="shared" si="1076"/>
        <v>0</v>
      </c>
      <c r="AD176" s="59"/>
      <c r="AE176" s="59">
        <f t="shared" si="1077"/>
        <v>0</v>
      </c>
      <c r="AF176" s="59"/>
      <c r="AG176" s="62">
        <f t="shared" si="1078"/>
        <v>0</v>
      </c>
      <c r="AH176" s="57"/>
      <c r="AI176" s="58">
        <f t="shared" si="1079"/>
        <v>0</v>
      </c>
      <c r="AJ176" s="57"/>
      <c r="AK176" s="58">
        <f t="shared" si="1080"/>
        <v>0</v>
      </c>
      <c r="AL176" s="115"/>
      <c r="AM176" s="58">
        <f t="shared" si="1081"/>
        <v>0</v>
      </c>
      <c r="AN176" s="57"/>
      <c r="AO176" s="58">
        <f t="shared" si="1082"/>
        <v>0</v>
      </c>
      <c r="AP176" s="57">
        <v>45</v>
      </c>
      <c r="AQ176" s="58">
        <f t="shared" si="1083"/>
        <v>2604866.04</v>
      </c>
      <c r="AR176" s="57"/>
      <c r="AS176" s="58">
        <f t="shared" si="1084"/>
        <v>0</v>
      </c>
      <c r="AT176" s="57"/>
      <c r="AU176" s="58">
        <f t="shared" si="1085"/>
        <v>0</v>
      </c>
      <c r="AV176" s="57"/>
      <c r="AW176" s="58">
        <f t="shared" si="1086"/>
        <v>0</v>
      </c>
      <c r="AX176" s="57"/>
      <c r="AY176" s="58">
        <f t="shared" si="1087"/>
        <v>0</v>
      </c>
      <c r="AZ176" s="57"/>
      <c r="BA176" s="58">
        <f t="shared" si="1088"/>
        <v>0</v>
      </c>
      <c r="BB176" s="57"/>
      <c r="BC176" s="58">
        <f t="shared" si="1089"/>
        <v>0</v>
      </c>
      <c r="BD176" s="57"/>
      <c r="BE176" s="58">
        <f t="shared" si="1090"/>
        <v>0</v>
      </c>
      <c r="BF176" s="57"/>
      <c r="BG176" s="58">
        <f t="shared" si="1091"/>
        <v>0</v>
      </c>
      <c r="BH176" s="57"/>
      <c r="BI176" s="58">
        <f t="shared" si="1092"/>
        <v>0</v>
      </c>
      <c r="BJ176" s="57"/>
      <c r="BK176" s="58">
        <f t="shared" si="1093"/>
        <v>0</v>
      </c>
      <c r="BL176" s="57"/>
      <c r="BM176" s="58">
        <f t="shared" si="1094"/>
        <v>0</v>
      </c>
      <c r="BN176" s="57"/>
      <c r="BO176" s="58">
        <f t="shared" si="1095"/>
        <v>0</v>
      </c>
      <c r="BP176" s="61"/>
      <c r="BQ176" s="58">
        <f t="shared" si="1096"/>
        <v>0</v>
      </c>
      <c r="BR176" s="57"/>
      <c r="BS176" s="58"/>
      <c r="BT176" s="59"/>
      <c r="BU176" s="58"/>
      <c r="BV176" s="57"/>
      <c r="BW176" s="58">
        <f t="shared" si="1097"/>
        <v>0</v>
      </c>
      <c r="BX176" s="57"/>
      <c r="BY176" s="58">
        <f t="shared" si="1098"/>
        <v>0</v>
      </c>
      <c r="BZ176" s="57"/>
      <c r="CA176" s="58"/>
      <c r="CB176" s="76"/>
      <c r="CC176" s="58"/>
      <c r="CD176" s="59"/>
      <c r="CE176" s="62">
        <f t="shared" si="1099"/>
        <v>0</v>
      </c>
      <c r="CF176" s="57"/>
      <c r="CG176" s="62">
        <f t="shared" si="1100"/>
        <v>0</v>
      </c>
      <c r="CH176" s="59"/>
      <c r="CI176" s="62">
        <f t="shared" si="1101"/>
        <v>0</v>
      </c>
      <c r="CJ176" s="59"/>
      <c r="CK176" s="62">
        <f t="shared" si="1102"/>
        <v>0</v>
      </c>
      <c r="CL176" s="59"/>
      <c r="CM176" s="62">
        <f t="shared" si="1103"/>
        <v>0</v>
      </c>
      <c r="CN176" s="57"/>
      <c r="CO176" s="62">
        <f t="shared" si="1104"/>
        <v>0</v>
      </c>
      <c r="CP176" s="57"/>
      <c r="CQ176" s="62">
        <f t="shared" si="1105"/>
        <v>0</v>
      </c>
      <c r="CR176" s="59"/>
      <c r="CS176" s="62"/>
      <c r="CT176" s="57"/>
      <c r="CU176" s="62"/>
      <c r="CV176" s="57"/>
      <c r="CW176" s="62">
        <f t="shared" si="1106"/>
        <v>0</v>
      </c>
      <c r="CX176" s="57"/>
      <c r="CY176" s="62"/>
      <c r="CZ176" s="57"/>
      <c r="DA176" s="62"/>
      <c r="DB176" s="57"/>
      <c r="DC176" s="62"/>
      <c r="DD176" s="57"/>
      <c r="DE176" s="62">
        <f t="shared" si="1107"/>
        <v>0</v>
      </c>
      <c r="DF176" s="57"/>
      <c r="DG176" s="62">
        <f t="shared" si="1108"/>
        <v>0</v>
      </c>
      <c r="DH176" s="57"/>
      <c r="DI176" s="62"/>
      <c r="DJ176" s="57"/>
      <c r="DK176" s="62"/>
      <c r="DL176" s="57"/>
      <c r="DM176" s="62"/>
      <c r="DN176" s="122"/>
      <c r="DO176" s="58">
        <f t="shared" si="1109"/>
        <v>0</v>
      </c>
      <c r="DP176" s="57"/>
      <c r="DQ176" s="58">
        <f t="shared" si="1110"/>
        <v>0</v>
      </c>
      <c r="DR176" s="57"/>
      <c r="DS176" s="59"/>
      <c r="DT176" s="57"/>
      <c r="DU176" s="59"/>
      <c r="DV176" s="57"/>
      <c r="DW176" s="58">
        <f t="shared" si="1111"/>
        <v>0</v>
      </c>
      <c r="DX176" s="57"/>
      <c r="DY176" s="58">
        <f t="shared" si="1112"/>
        <v>0</v>
      </c>
      <c r="DZ176" s="57"/>
      <c r="EA176" s="59"/>
      <c r="EB176" s="63"/>
      <c r="EC176" s="63"/>
      <c r="ED176" s="57"/>
      <c r="EE176" s="57"/>
      <c r="EF176" s="57"/>
      <c r="EG176" s="57"/>
      <c r="EH176" s="57"/>
      <c r="EI176" s="57"/>
      <c r="EJ176" s="64">
        <f t="shared" si="1113"/>
        <v>45</v>
      </c>
      <c r="EK176" s="64">
        <f t="shared" si="1113"/>
        <v>2604866.04</v>
      </c>
    </row>
    <row r="177" spans="1:141" s="2" customFormat="1" ht="30" customHeight="1" x14ac:dyDescent="0.25">
      <c r="A177" s="49"/>
      <c r="B177" s="85">
        <v>137</v>
      </c>
      <c r="C177" s="50" t="s">
        <v>471</v>
      </c>
      <c r="D177" s="135" t="s">
        <v>472</v>
      </c>
      <c r="E177" s="52">
        <v>16026</v>
      </c>
      <c r="F177" s="53">
        <v>1.97</v>
      </c>
      <c r="G177" s="54"/>
      <c r="H177" s="55">
        <v>1</v>
      </c>
      <c r="I177" s="114"/>
      <c r="J177" s="104">
        <v>1.4</v>
      </c>
      <c r="K177" s="104">
        <v>1.68</v>
      </c>
      <c r="L177" s="104">
        <v>2.23</v>
      </c>
      <c r="M177" s="107">
        <v>2.57</v>
      </c>
      <c r="N177" s="57"/>
      <c r="O177" s="58">
        <f t="shared" si="1069"/>
        <v>0</v>
      </c>
      <c r="P177" s="108"/>
      <c r="Q177" s="58">
        <f t="shared" si="1070"/>
        <v>0</v>
      </c>
      <c r="R177" s="59"/>
      <c r="S177" s="58">
        <f t="shared" si="1071"/>
        <v>0</v>
      </c>
      <c r="T177" s="57"/>
      <c r="U177" s="58">
        <f t="shared" si="1072"/>
        <v>0</v>
      </c>
      <c r="V177" s="57"/>
      <c r="W177" s="58">
        <f t="shared" si="1073"/>
        <v>0</v>
      </c>
      <c r="X177" s="57"/>
      <c r="Y177" s="58">
        <f t="shared" si="1074"/>
        <v>0</v>
      </c>
      <c r="Z177" s="59"/>
      <c r="AA177" s="58">
        <f t="shared" si="1075"/>
        <v>0</v>
      </c>
      <c r="AB177" s="59"/>
      <c r="AC177" s="58">
        <f t="shared" si="1076"/>
        <v>0</v>
      </c>
      <c r="AD177" s="59"/>
      <c r="AE177" s="59">
        <f t="shared" si="1077"/>
        <v>0</v>
      </c>
      <c r="AF177" s="59"/>
      <c r="AG177" s="62">
        <f t="shared" si="1078"/>
        <v>0</v>
      </c>
      <c r="AH177" s="57"/>
      <c r="AI177" s="58">
        <f t="shared" si="1079"/>
        <v>0</v>
      </c>
      <c r="AJ177" s="57"/>
      <c r="AK177" s="58">
        <f t="shared" si="1080"/>
        <v>0</v>
      </c>
      <c r="AL177" s="115"/>
      <c r="AM177" s="58">
        <f t="shared" si="1081"/>
        <v>0</v>
      </c>
      <c r="AN177" s="57"/>
      <c r="AO177" s="58">
        <f t="shared" si="1082"/>
        <v>0</v>
      </c>
      <c r="AP177" s="57">
        <v>22</v>
      </c>
      <c r="AQ177" s="58">
        <f t="shared" si="1083"/>
        <v>972393.57599999988</v>
      </c>
      <c r="AR177" s="57"/>
      <c r="AS177" s="58">
        <f t="shared" si="1084"/>
        <v>0</v>
      </c>
      <c r="AT177" s="57"/>
      <c r="AU177" s="58">
        <f t="shared" si="1085"/>
        <v>0</v>
      </c>
      <c r="AV177" s="57"/>
      <c r="AW177" s="58">
        <f t="shared" si="1086"/>
        <v>0</v>
      </c>
      <c r="AX177" s="57"/>
      <c r="AY177" s="58">
        <f t="shared" si="1087"/>
        <v>0</v>
      </c>
      <c r="AZ177" s="57"/>
      <c r="BA177" s="58">
        <f t="shared" si="1088"/>
        <v>0</v>
      </c>
      <c r="BB177" s="57"/>
      <c r="BC177" s="58">
        <f t="shared" si="1089"/>
        <v>0</v>
      </c>
      <c r="BD177" s="57"/>
      <c r="BE177" s="58">
        <f t="shared" si="1090"/>
        <v>0</v>
      </c>
      <c r="BF177" s="57"/>
      <c r="BG177" s="58">
        <f t="shared" si="1091"/>
        <v>0</v>
      </c>
      <c r="BH177" s="57"/>
      <c r="BI177" s="58">
        <f t="shared" si="1092"/>
        <v>0</v>
      </c>
      <c r="BJ177" s="57"/>
      <c r="BK177" s="58">
        <f t="shared" si="1093"/>
        <v>0</v>
      </c>
      <c r="BL177" s="57"/>
      <c r="BM177" s="58">
        <f t="shared" si="1094"/>
        <v>0</v>
      </c>
      <c r="BN177" s="57"/>
      <c r="BO177" s="58">
        <f t="shared" si="1095"/>
        <v>0</v>
      </c>
      <c r="BP177" s="61"/>
      <c r="BQ177" s="58">
        <f t="shared" si="1096"/>
        <v>0</v>
      </c>
      <c r="BR177" s="57"/>
      <c r="BS177" s="58"/>
      <c r="BT177" s="59"/>
      <c r="BU177" s="58"/>
      <c r="BV177" s="57"/>
      <c r="BW177" s="58">
        <f t="shared" si="1097"/>
        <v>0</v>
      </c>
      <c r="BX177" s="57"/>
      <c r="BY177" s="58">
        <f t="shared" si="1098"/>
        <v>0</v>
      </c>
      <c r="BZ177" s="57"/>
      <c r="CA177" s="58"/>
      <c r="CB177" s="76"/>
      <c r="CC177" s="58"/>
      <c r="CD177" s="59"/>
      <c r="CE177" s="62">
        <f t="shared" si="1099"/>
        <v>0</v>
      </c>
      <c r="CF177" s="57"/>
      <c r="CG177" s="62">
        <f t="shared" si="1100"/>
        <v>0</v>
      </c>
      <c r="CH177" s="59"/>
      <c r="CI177" s="62">
        <f t="shared" si="1101"/>
        <v>0</v>
      </c>
      <c r="CJ177" s="59"/>
      <c r="CK177" s="62">
        <f t="shared" si="1102"/>
        <v>0</v>
      </c>
      <c r="CL177" s="59"/>
      <c r="CM177" s="62">
        <f t="shared" si="1103"/>
        <v>0</v>
      </c>
      <c r="CN177" s="57"/>
      <c r="CO177" s="62">
        <f t="shared" si="1104"/>
        <v>0</v>
      </c>
      <c r="CP177" s="57"/>
      <c r="CQ177" s="62">
        <f t="shared" si="1105"/>
        <v>0</v>
      </c>
      <c r="CR177" s="59"/>
      <c r="CS177" s="62"/>
      <c r="CT177" s="57"/>
      <c r="CU177" s="62"/>
      <c r="CV177" s="57"/>
      <c r="CW177" s="62">
        <f t="shared" si="1106"/>
        <v>0</v>
      </c>
      <c r="CX177" s="57"/>
      <c r="CY177" s="62"/>
      <c r="CZ177" s="57"/>
      <c r="DA177" s="62"/>
      <c r="DB177" s="57"/>
      <c r="DC177" s="62"/>
      <c r="DD177" s="57"/>
      <c r="DE177" s="62">
        <f t="shared" si="1107"/>
        <v>0</v>
      </c>
      <c r="DF177" s="57"/>
      <c r="DG177" s="62">
        <f t="shared" si="1108"/>
        <v>0</v>
      </c>
      <c r="DH177" s="57"/>
      <c r="DI177" s="62"/>
      <c r="DJ177" s="57"/>
      <c r="DK177" s="62"/>
      <c r="DL177" s="57"/>
      <c r="DM177" s="62"/>
      <c r="DN177" s="57"/>
      <c r="DO177" s="58">
        <f t="shared" si="1109"/>
        <v>0</v>
      </c>
      <c r="DP177" s="57"/>
      <c r="DQ177" s="58">
        <f t="shared" si="1110"/>
        <v>0</v>
      </c>
      <c r="DR177" s="57"/>
      <c r="DS177" s="59"/>
      <c r="DT177" s="57"/>
      <c r="DU177" s="59"/>
      <c r="DV177" s="57"/>
      <c r="DW177" s="58">
        <f t="shared" si="1111"/>
        <v>0</v>
      </c>
      <c r="DX177" s="57"/>
      <c r="DY177" s="58">
        <f t="shared" si="1112"/>
        <v>0</v>
      </c>
      <c r="DZ177" s="57"/>
      <c r="EA177" s="59"/>
      <c r="EB177" s="63"/>
      <c r="EC177" s="63"/>
      <c r="ED177" s="57"/>
      <c r="EE177" s="57"/>
      <c r="EF177" s="57"/>
      <c r="EG177" s="57"/>
      <c r="EH177" s="57"/>
      <c r="EI177" s="57"/>
      <c r="EJ177" s="64">
        <f t="shared" si="1113"/>
        <v>22</v>
      </c>
      <c r="EK177" s="64">
        <f t="shared" si="1113"/>
        <v>972393.57599999988</v>
      </c>
    </row>
    <row r="178" spans="1:141" s="2" customFormat="1" ht="30" customHeight="1" x14ac:dyDescent="0.25">
      <c r="A178" s="49"/>
      <c r="B178" s="85">
        <v>138</v>
      </c>
      <c r="C178" s="50" t="s">
        <v>473</v>
      </c>
      <c r="D178" s="135" t="s">
        <v>474</v>
      </c>
      <c r="E178" s="52">
        <v>16026</v>
      </c>
      <c r="F178" s="53">
        <v>2.04</v>
      </c>
      <c r="G178" s="54"/>
      <c r="H178" s="55">
        <v>1</v>
      </c>
      <c r="I178" s="114"/>
      <c r="J178" s="104">
        <v>1.4</v>
      </c>
      <c r="K178" s="104">
        <v>1.68</v>
      </c>
      <c r="L178" s="104">
        <v>2.23</v>
      </c>
      <c r="M178" s="107">
        <v>2.57</v>
      </c>
      <c r="N178" s="57"/>
      <c r="O178" s="58">
        <f t="shared" si="1069"/>
        <v>0</v>
      </c>
      <c r="P178" s="108"/>
      <c r="Q178" s="58">
        <f t="shared" si="1070"/>
        <v>0</v>
      </c>
      <c r="R178" s="59"/>
      <c r="S178" s="58">
        <f t="shared" si="1071"/>
        <v>0</v>
      </c>
      <c r="T178" s="57"/>
      <c r="U178" s="58">
        <f t="shared" si="1072"/>
        <v>0</v>
      </c>
      <c r="V178" s="57"/>
      <c r="W178" s="58">
        <f t="shared" si="1073"/>
        <v>0</v>
      </c>
      <c r="X178" s="57"/>
      <c r="Y178" s="58">
        <f t="shared" si="1074"/>
        <v>0</v>
      </c>
      <c r="Z178" s="59"/>
      <c r="AA178" s="58">
        <f t="shared" si="1075"/>
        <v>0</v>
      </c>
      <c r="AB178" s="59"/>
      <c r="AC178" s="58">
        <f t="shared" si="1076"/>
        <v>0</v>
      </c>
      <c r="AD178" s="59"/>
      <c r="AE178" s="59">
        <f t="shared" si="1077"/>
        <v>0</v>
      </c>
      <c r="AF178" s="59"/>
      <c r="AG178" s="62">
        <f t="shared" si="1078"/>
        <v>0</v>
      </c>
      <c r="AH178" s="57"/>
      <c r="AI178" s="58">
        <f t="shared" si="1079"/>
        <v>0</v>
      </c>
      <c r="AJ178" s="57"/>
      <c r="AK178" s="58">
        <f t="shared" si="1080"/>
        <v>0</v>
      </c>
      <c r="AL178" s="115"/>
      <c r="AM178" s="58">
        <f t="shared" si="1081"/>
        <v>0</v>
      </c>
      <c r="AN178" s="57"/>
      <c r="AO178" s="58">
        <f t="shared" si="1082"/>
        <v>0</v>
      </c>
      <c r="AP178" s="57">
        <v>0</v>
      </c>
      <c r="AQ178" s="58">
        <f t="shared" si="1083"/>
        <v>0</v>
      </c>
      <c r="AR178" s="57"/>
      <c r="AS178" s="58">
        <f t="shared" si="1084"/>
        <v>0</v>
      </c>
      <c r="AT178" s="57"/>
      <c r="AU178" s="58">
        <f t="shared" si="1085"/>
        <v>0</v>
      </c>
      <c r="AV178" s="57"/>
      <c r="AW178" s="58">
        <f t="shared" si="1086"/>
        <v>0</v>
      </c>
      <c r="AX178" s="57"/>
      <c r="AY178" s="58">
        <f t="shared" si="1087"/>
        <v>0</v>
      </c>
      <c r="AZ178" s="57"/>
      <c r="BA178" s="58">
        <f t="shared" si="1088"/>
        <v>0</v>
      </c>
      <c r="BB178" s="57"/>
      <c r="BC178" s="58">
        <f t="shared" si="1089"/>
        <v>0</v>
      </c>
      <c r="BD178" s="57"/>
      <c r="BE178" s="58">
        <f t="shared" si="1090"/>
        <v>0</v>
      </c>
      <c r="BF178" s="57"/>
      <c r="BG178" s="58">
        <f t="shared" si="1091"/>
        <v>0</v>
      </c>
      <c r="BH178" s="57"/>
      <c r="BI178" s="58">
        <f t="shared" si="1092"/>
        <v>0</v>
      </c>
      <c r="BJ178" s="57"/>
      <c r="BK178" s="58">
        <f t="shared" si="1093"/>
        <v>0</v>
      </c>
      <c r="BL178" s="57"/>
      <c r="BM178" s="58">
        <f t="shared" si="1094"/>
        <v>0</v>
      </c>
      <c r="BN178" s="57"/>
      <c r="BO178" s="58">
        <f t="shared" si="1095"/>
        <v>0</v>
      </c>
      <c r="BP178" s="61"/>
      <c r="BQ178" s="58">
        <f t="shared" si="1096"/>
        <v>0</v>
      </c>
      <c r="BR178" s="57"/>
      <c r="BS178" s="58"/>
      <c r="BT178" s="59"/>
      <c r="BU178" s="58"/>
      <c r="BV178" s="57"/>
      <c r="BW178" s="58">
        <f t="shared" si="1097"/>
        <v>0</v>
      </c>
      <c r="BX178" s="57"/>
      <c r="BY178" s="58">
        <f t="shared" si="1098"/>
        <v>0</v>
      </c>
      <c r="BZ178" s="57"/>
      <c r="CA178" s="58"/>
      <c r="CB178" s="76"/>
      <c r="CC178" s="58"/>
      <c r="CD178" s="59"/>
      <c r="CE178" s="62">
        <f t="shared" si="1099"/>
        <v>0</v>
      </c>
      <c r="CF178" s="57"/>
      <c r="CG178" s="62">
        <f t="shared" si="1100"/>
        <v>0</v>
      </c>
      <c r="CH178" s="59"/>
      <c r="CI178" s="62">
        <f t="shared" si="1101"/>
        <v>0</v>
      </c>
      <c r="CJ178" s="59"/>
      <c r="CK178" s="62">
        <f t="shared" si="1102"/>
        <v>0</v>
      </c>
      <c r="CL178" s="59"/>
      <c r="CM178" s="62">
        <f t="shared" si="1103"/>
        <v>0</v>
      </c>
      <c r="CN178" s="57"/>
      <c r="CO178" s="62">
        <f t="shared" si="1104"/>
        <v>0</v>
      </c>
      <c r="CP178" s="57"/>
      <c r="CQ178" s="62">
        <f t="shared" si="1105"/>
        <v>0</v>
      </c>
      <c r="CR178" s="59"/>
      <c r="CS178" s="62"/>
      <c r="CT178" s="57"/>
      <c r="CU178" s="62"/>
      <c r="CV178" s="57"/>
      <c r="CW178" s="62">
        <f t="shared" si="1106"/>
        <v>0</v>
      </c>
      <c r="CX178" s="57"/>
      <c r="CY178" s="62"/>
      <c r="CZ178" s="57"/>
      <c r="DA178" s="62"/>
      <c r="DB178" s="57"/>
      <c r="DC178" s="62"/>
      <c r="DD178" s="57"/>
      <c r="DE178" s="62">
        <f t="shared" si="1107"/>
        <v>0</v>
      </c>
      <c r="DF178" s="57"/>
      <c r="DG178" s="62">
        <f t="shared" si="1108"/>
        <v>0</v>
      </c>
      <c r="DH178" s="57"/>
      <c r="DI178" s="62"/>
      <c r="DJ178" s="57"/>
      <c r="DK178" s="62"/>
      <c r="DL178" s="57"/>
      <c r="DM178" s="62"/>
      <c r="DN178" s="57"/>
      <c r="DO178" s="58">
        <f t="shared" si="1109"/>
        <v>0</v>
      </c>
      <c r="DP178" s="57"/>
      <c r="DQ178" s="58">
        <f t="shared" si="1110"/>
        <v>0</v>
      </c>
      <c r="DR178" s="57"/>
      <c r="DS178" s="59"/>
      <c r="DT178" s="57"/>
      <c r="DU178" s="59"/>
      <c r="DV178" s="57"/>
      <c r="DW178" s="58">
        <f t="shared" si="1111"/>
        <v>0</v>
      </c>
      <c r="DX178" s="57"/>
      <c r="DY178" s="58">
        <f t="shared" si="1112"/>
        <v>0</v>
      </c>
      <c r="DZ178" s="57"/>
      <c r="EA178" s="59"/>
      <c r="EB178" s="63"/>
      <c r="EC178" s="63"/>
      <c r="ED178" s="57"/>
      <c r="EE178" s="57"/>
      <c r="EF178" s="57"/>
      <c r="EG178" s="57"/>
      <c r="EH178" s="57"/>
      <c r="EI178" s="57"/>
      <c r="EJ178" s="64">
        <f t="shared" si="1113"/>
        <v>0</v>
      </c>
      <c r="EK178" s="64">
        <f t="shared" si="1113"/>
        <v>0</v>
      </c>
    </row>
    <row r="179" spans="1:141" s="2" customFormat="1" ht="30" customHeight="1" x14ac:dyDescent="0.25">
      <c r="A179" s="49"/>
      <c r="B179" s="85">
        <v>139</v>
      </c>
      <c r="C179" s="50" t="s">
        <v>475</v>
      </c>
      <c r="D179" s="135" t="s">
        <v>476</v>
      </c>
      <c r="E179" s="52">
        <v>16026</v>
      </c>
      <c r="F179" s="53">
        <v>2.95</v>
      </c>
      <c r="G179" s="54"/>
      <c r="H179" s="55">
        <v>1</v>
      </c>
      <c r="I179" s="114"/>
      <c r="J179" s="104">
        <v>1.4</v>
      </c>
      <c r="K179" s="104">
        <v>1.68</v>
      </c>
      <c r="L179" s="104">
        <v>2.23</v>
      </c>
      <c r="M179" s="107">
        <v>2.57</v>
      </c>
      <c r="N179" s="57"/>
      <c r="O179" s="58">
        <f t="shared" si="1069"/>
        <v>0</v>
      </c>
      <c r="P179" s="108"/>
      <c r="Q179" s="58">
        <f t="shared" si="1070"/>
        <v>0</v>
      </c>
      <c r="R179" s="59"/>
      <c r="S179" s="58">
        <f t="shared" si="1071"/>
        <v>0</v>
      </c>
      <c r="T179" s="57"/>
      <c r="U179" s="58">
        <f t="shared" si="1072"/>
        <v>0</v>
      </c>
      <c r="V179" s="57"/>
      <c r="W179" s="58">
        <f t="shared" si="1073"/>
        <v>0</v>
      </c>
      <c r="X179" s="57"/>
      <c r="Y179" s="58">
        <f t="shared" si="1074"/>
        <v>0</v>
      </c>
      <c r="Z179" s="59"/>
      <c r="AA179" s="58">
        <f t="shared" si="1075"/>
        <v>0</v>
      </c>
      <c r="AB179" s="59"/>
      <c r="AC179" s="58">
        <f t="shared" si="1076"/>
        <v>0</v>
      </c>
      <c r="AD179" s="59"/>
      <c r="AE179" s="59">
        <f t="shared" si="1077"/>
        <v>0</v>
      </c>
      <c r="AF179" s="59"/>
      <c r="AG179" s="62">
        <f t="shared" si="1078"/>
        <v>0</v>
      </c>
      <c r="AH179" s="57"/>
      <c r="AI179" s="58">
        <f t="shared" si="1079"/>
        <v>0</v>
      </c>
      <c r="AJ179" s="57"/>
      <c r="AK179" s="58">
        <f t="shared" si="1080"/>
        <v>0</v>
      </c>
      <c r="AL179" s="115"/>
      <c r="AM179" s="58">
        <f t="shared" si="1081"/>
        <v>0</v>
      </c>
      <c r="AN179" s="57"/>
      <c r="AO179" s="58">
        <f t="shared" si="1082"/>
        <v>0</v>
      </c>
      <c r="AP179" s="57"/>
      <c r="AQ179" s="58">
        <f t="shared" si="1083"/>
        <v>0</v>
      </c>
      <c r="AR179" s="57"/>
      <c r="AS179" s="58">
        <f t="shared" si="1084"/>
        <v>0</v>
      </c>
      <c r="AT179" s="57"/>
      <c r="AU179" s="58">
        <f t="shared" si="1085"/>
        <v>0</v>
      </c>
      <c r="AV179" s="57"/>
      <c r="AW179" s="58">
        <f t="shared" si="1086"/>
        <v>0</v>
      </c>
      <c r="AX179" s="57"/>
      <c r="AY179" s="58">
        <f t="shared" si="1087"/>
        <v>0</v>
      </c>
      <c r="AZ179" s="57"/>
      <c r="BA179" s="58">
        <f t="shared" si="1088"/>
        <v>0</v>
      </c>
      <c r="BB179" s="57"/>
      <c r="BC179" s="58">
        <f t="shared" si="1089"/>
        <v>0</v>
      </c>
      <c r="BD179" s="57"/>
      <c r="BE179" s="58">
        <f t="shared" si="1090"/>
        <v>0</v>
      </c>
      <c r="BF179" s="57"/>
      <c r="BG179" s="58">
        <f t="shared" si="1091"/>
        <v>0</v>
      </c>
      <c r="BH179" s="57"/>
      <c r="BI179" s="58">
        <f t="shared" si="1092"/>
        <v>0</v>
      </c>
      <c r="BJ179" s="57"/>
      <c r="BK179" s="58">
        <f t="shared" si="1093"/>
        <v>0</v>
      </c>
      <c r="BL179" s="57"/>
      <c r="BM179" s="58">
        <f t="shared" si="1094"/>
        <v>0</v>
      </c>
      <c r="BN179" s="57"/>
      <c r="BO179" s="58">
        <f t="shared" si="1095"/>
        <v>0</v>
      </c>
      <c r="BP179" s="61"/>
      <c r="BQ179" s="58">
        <f t="shared" si="1096"/>
        <v>0</v>
      </c>
      <c r="BR179" s="57"/>
      <c r="BS179" s="58"/>
      <c r="BT179" s="59"/>
      <c r="BU179" s="58"/>
      <c r="BV179" s="57"/>
      <c r="BW179" s="58">
        <f t="shared" si="1097"/>
        <v>0</v>
      </c>
      <c r="BX179" s="57"/>
      <c r="BY179" s="58">
        <f t="shared" si="1098"/>
        <v>0</v>
      </c>
      <c r="BZ179" s="57"/>
      <c r="CA179" s="58"/>
      <c r="CB179" s="76"/>
      <c r="CC179" s="58"/>
      <c r="CD179" s="59"/>
      <c r="CE179" s="62">
        <f t="shared" si="1099"/>
        <v>0</v>
      </c>
      <c r="CF179" s="57"/>
      <c r="CG179" s="62">
        <f t="shared" si="1100"/>
        <v>0</v>
      </c>
      <c r="CH179" s="59"/>
      <c r="CI179" s="62">
        <f t="shared" si="1101"/>
        <v>0</v>
      </c>
      <c r="CJ179" s="59"/>
      <c r="CK179" s="62">
        <f t="shared" si="1102"/>
        <v>0</v>
      </c>
      <c r="CL179" s="59"/>
      <c r="CM179" s="62">
        <f t="shared" si="1103"/>
        <v>0</v>
      </c>
      <c r="CN179" s="57"/>
      <c r="CO179" s="62">
        <f t="shared" si="1104"/>
        <v>0</v>
      </c>
      <c r="CP179" s="57"/>
      <c r="CQ179" s="62">
        <f t="shared" si="1105"/>
        <v>0</v>
      </c>
      <c r="CR179" s="59"/>
      <c r="CS179" s="62"/>
      <c r="CT179" s="57"/>
      <c r="CU179" s="62"/>
      <c r="CV179" s="57"/>
      <c r="CW179" s="62">
        <f t="shared" si="1106"/>
        <v>0</v>
      </c>
      <c r="CX179" s="57"/>
      <c r="CY179" s="62"/>
      <c r="CZ179" s="57"/>
      <c r="DA179" s="62"/>
      <c r="DB179" s="57"/>
      <c r="DC179" s="62"/>
      <c r="DD179" s="57"/>
      <c r="DE179" s="62">
        <f t="shared" si="1107"/>
        <v>0</v>
      </c>
      <c r="DF179" s="57"/>
      <c r="DG179" s="62">
        <f t="shared" si="1108"/>
        <v>0</v>
      </c>
      <c r="DH179" s="57"/>
      <c r="DI179" s="62"/>
      <c r="DJ179" s="57"/>
      <c r="DK179" s="62"/>
      <c r="DL179" s="57"/>
      <c r="DM179" s="62"/>
      <c r="DN179" s="57"/>
      <c r="DO179" s="58">
        <f t="shared" si="1109"/>
        <v>0</v>
      </c>
      <c r="DP179" s="57"/>
      <c r="DQ179" s="58">
        <f t="shared" si="1110"/>
        <v>0</v>
      </c>
      <c r="DR179" s="57"/>
      <c r="DS179" s="59"/>
      <c r="DT179" s="57"/>
      <c r="DU179" s="59"/>
      <c r="DV179" s="57"/>
      <c r="DW179" s="58">
        <f t="shared" si="1111"/>
        <v>0</v>
      </c>
      <c r="DX179" s="57"/>
      <c r="DY179" s="58">
        <f t="shared" si="1112"/>
        <v>0</v>
      </c>
      <c r="DZ179" s="57"/>
      <c r="EA179" s="59"/>
      <c r="EB179" s="63"/>
      <c r="EC179" s="63"/>
      <c r="ED179" s="76"/>
      <c r="EE179" s="76"/>
      <c r="EF179" s="76"/>
      <c r="EG179" s="76"/>
      <c r="EH179" s="76"/>
      <c r="EI179" s="76"/>
      <c r="EJ179" s="64">
        <f t="shared" si="1113"/>
        <v>0</v>
      </c>
      <c r="EK179" s="64">
        <f t="shared" si="1113"/>
        <v>0</v>
      </c>
    </row>
    <row r="180" spans="1:141" s="102" customFormat="1" ht="15" customHeight="1" x14ac:dyDescent="0.25">
      <c r="A180" s="41">
        <v>31</v>
      </c>
      <c r="B180" s="41"/>
      <c r="C180" s="112" t="s">
        <v>477</v>
      </c>
      <c r="D180" s="134" t="s">
        <v>478</v>
      </c>
      <c r="E180" s="52">
        <v>16026</v>
      </c>
      <c r="F180" s="110"/>
      <c r="G180" s="54"/>
      <c r="H180" s="44"/>
      <c r="I180" s="99"/>
      <c r="J180" s="111">
        <v>1.4</v>
      </c>
      <c r="K180" s="111">
        <v>1.68</v>
      </c>
      <c r="L180" s="111">
        <v>2.23</v>
      </c>
      <c r="M180" s="101">
        <v>2.57</v>
      </c>
      <c r="N180" s="84">
        <f t="shared" ref="N180:BY180" si="1114">SUM(N181:N186)</f>
        <v>0</v>
      </c>
      <c r="O180" s="84">
        <f t="shared" si="1114"/>
        <v>0</v>
      </c>
      <c r="P180" s="84">
        <f t="shared" si="1114"/>
        <v>136</v>
      </c>
      <c r="Q180" s="84">
        <f t="shared" si="1114"/>
        <v>2619449.6999999997</v>
      </c>
      <c r="R180" s="84">
        <f t="shared" si="1114"/>
        <v>163</v>
      </c>
      <c r="S180" s="84">
        <f t="shared" si="1114"/>
        <v>7438788.4199999999</v>
      </c>
      <c r="T180" s="84">
        <f t="shared" si="1114"/>
        <v>0</v>
      </c>
      <c r="U180" s="84">
        <f t="shared" si="1114"/>
        <v>0</v>
      </c>
      <c r="V180" s="84">
        <f t="shared" si="1114"/>
        <v>0</v>
      </c>
      <c r="W180" s="84">
        <f t="shared" si="1114"/>
        <v>0</v>
      </c>
      <c r="X180" s="84">
        <f t="shared" si="1114"/>
        <v>0</v>
      </c>
      <c r="Y180" s="84">
        <f t="shared" si="1114"/>
        <v>0</v>
      </c>
      <c r="Z180" s="84">
        <f t="shared" si="1114"/>
        <v>70</v>
      </c>
      <c r="AA180" s="84">
        <f t="shared" si="1114"/>
        <v>2123605.2599999998</v>
      </c>
      <c r="AB180" s="84">
        <f t="shared" si="1114"/>
        <v>2</v>
      </c>
      <c r="AC180" s="84">
        <f t="shared" si="1114"/>
        <v>39936.791999999994</v>
      </c>
      <c r="AD180" s="84">
        <f t="shared" si="1114"/>
        <v>170</v>
      </c>
      <c r="AE180" s="84">
        <f t="shared" si="1114"/>
        <v>3849817.0032000002</v>
      </c>
      <c r="AF180" s="84">
        <f t="shared" si="1114"/>
        <v>0</v>
      </c>
      <c r="AG180" s="84">
        <f t="shared" si="1114"/>
        <v>0</v>
      </c>
      <c r="AH180" s="84">
        <f t="shared" si="1114"/>
        <v>763</v>
      </c>
      <c r="AI180" s="84">
        <f t="shared" si="1114"/>
        <v>17683248.66</v>
      </c>
      <c r="AJ180" s="84">
        <f t="shared" si="1114"/>
        <v>0</v>
      </c>
      <c r="AK180" s="84">
        <f t="shared" si="1114"/>
        <v>0</v>
      </c>
      <c r="AL180" s="84">
        <f t="shared" si="1114"/>
        <v>0</v>
      </c>
      <c r="AM180" s="84">
        <f t="shared" si="1114"/>
        <v>0</v>
      </c>
      <c r="AN180" s="84">
        <f t="shared" si="1114"/>
        <v>0</v>
      </c>
      <c r="AO180" s="84">
        <f t="shared" si="1114"/>
        <v>0</v>
      </c>
      <c r="AP180" s="84">
        <f t="shared" si="1114"/>
        <v>1346</v>
      </c>
      <c r="AQ180" s="84">
        <f t="shared" si="1114"/>
        <v>30046826.879999999</v>
      </c>
      <c r="AR180" s="84">
        <f t="shared" si="1114"/>
        <v>800</v>
      </c>
      <c r="AS180" s="84">
        <f t="shared" si="1114"/>
        <v>14864115</v>
      </c>
      <c r="AT180" s="84">
        <f t="shared" si="1114"/>
        <v>0</v>
      </c>
      <c r="AU180" s="84">
        <f t="shared" si="1114"/>
        <v>0</v>
      </c>
      <c r="AV180" s="84">
        <f t="shared" si="1114"/>
        <v>0</v>
      </c>
      <c r="AW180" s="84">
        <f t="shared" si="1114"/>
        <v>0</v>
      </c>
      <c r="AX180" s="84">
        <f t="shared" si="1114"/>
        <v>0</v>
      </c>
      <c r="AY180" s="84">
        <f t="shared" si="1114"/>
        <v>0</v>
      </c>
      <c r="AZ180" s="84">
        <f t="shared" si="1114"/>
        <v>0</v>
      </c>
      <c r="BA180" s="84">
        <f t="shared" si="1114"/>
        <v>0</v>
      </c>
      <c r="BB180" s="84">
        <f t="shared" si="1114"/>
        <v>0</v>
      </c>
      <c r="BC180" s="84">
        <f t="shared" si="1114"/>
        <v>0</v>
      </c>
      <c r="BD180" s="84">
        <f t="shared" si="1114"/>
        <v>0</v>
      </c>
      <c r="BE180" s="84">
        <f t="shared" si="1114"/>
        <v>0</v>
      </c>
      <c r="BF180" s="84">
        <f t="shared" si="1114"/>
        <v>70</v>
      </c>
      <c r="BG180" s="84">
        <f t="shared" si="1114"/>
        <v>1234002</v>
      </c>
      <c r="BH180" s="84">
        <f t="shared" si="1114"/>
        <v>0</v>
      </c>
      <c r="BI180" s="84">
        <f t="shared" si="1114"/>
        <v>0</v>
      </c>
      <c r="BJ180" s="84">
        <f t="shared" si="1114"/>
        <v>0</v>
      </c>
      <c r="BK180" s="84">
        <f t="shared" si="1114"/>
        <v>0</v>
      </c>
      <c r="BL180" s="84">
        <f t="shared" si="1114"/>
        <v>42</v>
      </c>
      <c r="BM180" s="84">
        <f t="shared" si="1114"/>
        <v>740401.2</v>
      </c>
      <c r="BN180" s="84">
        <f t="shared" si="1114"/>
        <v>0</v>
      </c>
      <c r="BO180" s="84">
        <f t="shared" si="1114"/>
        <v>0</v>
      </c>
      <c r="BP180" s="84">
        <f t="shared" si="1114"/>
        <v>0</v>
      </c>
      <c r="BQ180" s="84">
        <f t="shared" si="1114"/>
        <v>0</v>
      </c>
      <c r="BR180" s="84">
        <f t="shared" si="1114"/>
        <v>0</v>
      </c>
      <c r="BS180" s="84"/>
      <c r="BT180" s="84">
        <f t="shared" si="1114"/>
        <v>0</v>
      </c>
      <c r="BU180" s="84"/>
      <c r="BV180" s="84">
        <f t="shared" si="1114"/>
        <v>0</v>
      </c>
      <c r="BW180" s="84">
        <f t="shared" si="1114"/>
        <v>0</v>
      </c>
      <c r="BX180" s="84">
        <f t="shared" si="1114"/>
        <v>0</v>
      </c>
      <c r="BY180" s="84">
        <f t="shared" si="1114"/>
        <v>0</v>
      </c>
      <c r="BZ180" s="84">
        <f t="shared" ref="BZ180:EK180" si="1115">SUM(BZ181:BZ186)</f>
        <v>20</v>
      </c>
      <c r="CA180" s="84"/>
      <c r="CB180" s="84">
        <f t="shared" si="1115"/>
        <v>420</v>
      </c>
      <c r="CC180" s="84"/>
      <c r="CD180" s="84">
        <f t="shared" si="1115"/>
        <v>0</v>
      </c>
      <c r="CE180" s="84">
        <f t="shared" si="1115"/>
        <v>0</v>
      </c>
      <c r="CF180" s="84">
        <f t="shared" si="1115"/>
        <v>0</v>
      </c>
      <c r="CG180" s="84">
        <f t="shared" si="1115"/>
        <v>0</v>
      </c>
      <c r="CH180" s="84">
        <f t="shared" si="1115"/>
        <v>0</v>
      </c>
      <c r="CI180" s="84">
        <f t="shared" si="1115"/>
        <v>0</v>
      </c>
      <c r="CJ180" s="84">
        <f t="shared" si="1115"/>
        <v>0</v>
      </c>
      <c r="CK180" s="84">
        <f t="shared" si="1115"/>
        <v>0</v>
      </c>
      <c r="CL180" s="84">
        <f t="shared" si="1115"/>
        <v>0</v>
      </c>
      <c r="CM180" s="84">
        <f t="shared" si="1115"/>
        <v>0</v>
      </c>
      <c r="CN180" s="84">
        <f t="shared" si="1115"/>
        <v>0</v>
      </c>
      <c r="CO180" s="84">
        <f t="shared" si="1115"/>
        <v>0</v>
      </c>
      <c r="CP180" s="84">
        <f t="shared" si="1115"/>
        <v>0</v>
      </c>
      <c r="CQ180" s="84">
        <f t="shared" si="1115"/>
        <v>0</v>
      </c>
      <c r="CR180" s="84">
        <f t="shared" si="1115"/>
        <v>0</v>
      </c>
      <c r="CS180" s="84"/>
      <c r="CT180" s="84">
        <f t="shared" si="1115"/>
        <v>40</v>
      </c>
      <c r="CU180" s="84"/>
      <c r="CV180" s="84">
        <f t="shared" si="1115"/>
        <v>0</v>
      </c>
      <c r="CW180" s="84">
        <f t="shared" si="1115"/>
        <v>0</v>
      </c>
      <c r="CX180" s="84">
        <f t="shared" si="1115"/>
        <v>0</v>
      </c>
      <c r="CY180" s="84"/>
      <c r="CZ180" s="84">
        <f t="shared" si="1115"/>
        <v>0</v>
      </c>
      <c r="DA180" s="84"/>
      <c r="DB180" s="84">
        <f t="shared" si="1115"/>
        <v>0</v>
      </c>
      <c r="DC180" s="84"/>
      <c r="DD180" s="84">
        <f t="shared" si="1115"/>
        <v>0</v>
      </c>
      <c r="DE180" s="84">
        <f t="shared" si="1115"/>
        <v>0</v>
      </c>
      <c r="DF180" s="84">
        <f t="shared" si="1115"/>
        <v>0</v>
      </c>
      <c r="DG180" s="84">
        <f t="shared" si="1115"/>
        <v>0</v>
      </c>
      <c r="DH180" s="84">
        <f t="shared" si="1115"/>
        <v>0</v>
      </c>
      <c r="DI180" s="84"/>
      <c r="DJ180" s="84">
        <f t="shared" si="1115"/>
        <v>0</v>
      </c>
      <c r="DK180" s="84"/>
      <c r="DL180" s="84">
        <f t="shared" si="1115"/>
        <v>0</v>
      </c>
      <c r="DM180" s="84"/>
      <c r="DN180" s="84">
        <f t="shared" si="1115"/>
        <v>0</v>
      </c>
      <c r="DO180" s="84">
        <f t="shared" si="1115"/>
        <v>0</v>
      </c>
      <c r="DP180" s="84">
        <f t="shared" si="1115"/>
        <v>0</v>
      </c>
      <c r="DQ180" s="84">
        <f t="shared" si="1115"/>
        <v>0</v>
      </c>
      <c r="DR180" s="84">
        <f t="shared" si="1115"/>
        <v>0</v>
      </c>
      <c r="DS180" s="84">
        <f t="shared" si="1115"/>
        <v>0</v>
      </c>
      <c r="DT180" s="84">
        <f t="shared" si="1115"/>
        <v>0</v>
      </c>
      <c r="DU180" s="84">
        <f t="shared" si="1115"/>
        <v>0</v>
      </c>
      <c r="DV180" s="84">
        <f t="shared" si="1115"/>
        <v>0</v>
      </c>
      <c r="DW180" s="84">
        <f t="shared" si="1115"/>
        <v>0</v>
      </c>
      <c r="DX180" s="84">
        <f t="shared" si="1115"/>
        <v>0</v>
      </c>
      <c r="DY180" s="84">
        <f t="shared" si="1115"/>
        <v>0</v>
      </c>
      <c r="DZ180" s="84">
        <f t="shared" si="1115"/>
        <v>0</v>
      </c>
      <c r="EA180" s="84">
        <f t="shared" si="1115"/>
        <v>0</v>
      </c>
      <c r="EB180" s="84">
        <f t="shared" si="1115"/>
        <v>0</v>
      </c>
      <c r="EC180" s="84">
        <f t="shared" si="1115"/>
        <v>0</v>
      </c>
      <c r="ED180" s="84">
        <f t="shared" si="1115"/>
        <v>0</v>
      </c>
      <c r="EE180" s="84">
        <f t="shared" si="1115"/>
        <v>0</v>
      </c>
      <c r="EF180" s="84">
        <f t="shared" si="1115"/>
        <v>0</v>
      </c>
      <c r="EG180" s="84">
        <f t="shared" si="1115"/>
        <v>0</v>
      </c>
      <c r="EH180" s="84"/>
      <c r="EI180" s="84"/>
      <c r="EJ180" s="84">
        <f t="shared" si="1115"/>
        <v>4042</v>
      </c>
      <c r="EK180" s="84">
        <f t="shared" si="1115"/>
        <v>80640190.915199995</v>
      </c>
    </row>
    <row r="181" spans="1:141" s="2" customFormat="1" ht="30" customHeight="1" x14ac:dyDescent="0.25">
      <c r="A181" s="49"/>
      <c r="B181" s="85">
        <v>140</v>
      </c>
      <c r="C181" s="50" t="s">
        <v>479</v>
      </c>
      <c r="D181" s="133" t="s">
        <v>480</v>
      </c>
      <c r="E181" s="52">
        <v>16026</v>
      </c>
      <c r="F181" s="53">
        <v>0.89</v>
      </c>
      <c r="G181" s="54"/>
      <c r="H181" s="55">
        <v>1</v>
      </c>
      <c r="I181" s="114"/>
      <c r="J181" s="104">
        <v>1.4</v>
      </c>
      <c r="K181" s="104">
        <v>1.68</v>
      </c>
      <c r="L181" s="104">
        <v>2.23</v>
      </c>
      <c r="M181" s="107">
        <v>2.57</v>
      </c>
      <c r="N181" s="57"/>
      <c r="O181" s="58">
        <f t="shared" ref="O181:O186" si="1116">N181*$E181*$F181*$H181*$J181*O$10</f>
        <v>0</v>
      </c>
      <c r="P181" s="108"/>
      <c r="Q181" s="58">
        <f t="shared" ref="Q181:Q186" si="1117">P181*$E181*$F181*$H181*$J181*Q$10</f>
        <v>0</v>
      </c>
      <c r="R181" s="59"/>
      <c r="S181" s="58">
        <f t="shared" ref="S181:S186" si="1118">R181*$E181*$F181*$H181*$J181*S$10</f>
        <v>0</v>
      </c>
      <c r="T181" s="57"/>
      <c r="U181" s="58">
        <f t="shared" ref="U181:U186" si="1119">T181*$E181*$F181*$H181*$J181*U$10</f>
        <v>0</v>
      </c>
      <c r="V181" s="57"/>
      <c r="W181" s="58">
        <f t="shared" ref="W181:W186" si="1120">V181*$E181*$F181*$H181*$J181*W$10</f>
        <v>0</v>
      </c>
      <c r="X181" s="57"/>
      <c r="Y181" s="58">
        <f t="shared" ref="Y181:Y186" si="1121">X181*$E181*$F181*$H181*$J181*Y$10</f>
        <v>0</v>
      </c>
      <c r="Z181" s="59"/>
      <c r="AA181" s="58">
        <f t="shared" ref="AA181:AA186" si="1122">Z181*$E181*$F181*$H181*$J181*AA$10</f>
        <v>0</v>
      </c>
      <c r="AB181" s="59">
        <v>2</v>
      </c>
      <c r="AC181" s="58">
        <f t="shared" ref="AC181:AC186" si="1123">AB181*$E181*$F181*$H181*$J181*AC$10</f>
        <v>39936.791999999994</v>
      </c>
      <c r="AD181" s="59"/>
      <c r="AE181" s="59">
        <f t="shared" ref="AE181:AE186" si="1124">SUM(AD181*$E181*$F181*$H181*$K181*$AE$10)</f>
        <v>0</v>
      </c>
      <c r="AF181" s="59">
        <v>0</v>
      </c>
      <c r="AG181" s="62">
        <f t="shared" ref="AG181:AG186" si="1125">SUM(AF181*$E181*$F181*$H181*$K181*$AG$10)</f>
        <v>0</v>
      </c>
      <c r="AH181" s="57"/>
      <c r="AI181" s="58">
        <f t="shared" ref="AI181:AI186" si="1126">AH181*$E181*$F181*$H181*$J181*AI$10</f>
        <v>0</v>
      </c>
      <c r="AJ181" s="57"/>
      <c r="AK181" s="58">
        <f t="shared" ref="AK181:AK186" si="1127">AJ181*$E181*$F181*$H181*$J181*AK$10</f>
        <v>0</v>
      </c>
      <c r="AL181" s="115"/>
      <c r="AM181" s="58">
        <f t="shared" ref="AM181:AM186" si="1128">AL181*$E181*$F181*$H181*$J181*AM$10</f>
        <v>0</v>
      </c>
      <c r="AN181" s="57"/>
      <c r="AO181" s="58">
        <f t="shared" ref="AO181:AO186" si="1129">AN181*$E181*$F181*$H181*$J181*AO$10</f>
        <v>0</v>
      </c>
      <c r="AP181" s="57"/>
      <c r="AQ181" s="58">
        <f t="shared" ref="AQ181:AQ186" si="1130">AP181*$E181*$F181*$H181*$J181*AQ$10</f>
        <v>0</v>
      </c>
      <c r="AR181" s="57"/>
      <c r="AS181" s="58">
        <f t="shared" ref="AS181:AS186" si="1131">AR181*$E181*$F181*$H181*$J181*AS$10</f>
        <v>0</v>
      </c>
      <c r="AT181" s="57"/>
      <c r="AU181" s="58">
        <f t="shared" ref="AU181:AU186" si="1132">AT181*$E181*$F181*$H181*$J181*AU$10</f>
        <v>0</v>
      </c>
      <c r="AV181" s="57"/>
      <c r="AW181" s="58">
        <f t="shared" ref="AW181:AW186" si="1133">AV181*$E181*$F181*$H181*$J181*AW$10</f>
        <v>0</v>
      </c>
      <c r="AX181" s="57"/>
      <c r="AY181" s="58">
        <f t="shared" ref="AY181:AY186" si="1134">AX181*$E181*$F181*$H181*$J181*AY$10</f>
        <v>0</v>
      </c>
      <c r="AZ181" s="57"/>
      <c r="BA181" s="58">
        <f t="shared" ref="BA181:BA186" si="1135">AZ181*$E181*$F181*$H181*$J181*BA$10</f>
        <v>0</v>
      </c>
      <c r="BB181" s="57"/>
      <c r="BC181" s="58">
        <f t="shared" ref="BC181:BC186" si="1136">BB181*$E181*$F181*$H181*$J181*BC$10</f>
        <v>0</v>
      </c>
      <c r="BD181" s="57"/>
      <c r="BE181" s="58">
        <f t="shared" ref="BE181:BE186" si="1137">BD181*$E181*$F181*$H181*$J181*BE$10</f>
        <v>0</v>
      </c>
      <c r="BF181" s="57"/>
      <c r="BG181" s="58">
        <f t="shared" ref="BG181:BG186" si="1138">BF181*$E181*$F181*$H181*$J181*BG$10</f>
        <v>0</v>
      </c>
      <c r="BH181" s="57"/>
      <c r="BI181" s="58">
        <f t="shared" ref="BI181:BI186" si="1139">BH181*$E181*$F181*$H181*$J181*BI$10</f>
        <v>0</v>
      </c>
      <c r="BJ181" s="57"/>
      <c r="BK181" s="58">
        <f t="shared" ref="BK181:BK186" si="1140">BJ181*$E181*$F181*$H181*$J181*BK$10</f>
        <v>0</v>
      </c>
      <c r="BL181" s="57"/>
      <c r="BM181" s="58">
        <f t="shared" ref="BM181:BM186" si="1141">BL181*$E181*$F181*$H181*$J181*BM$10</f>
        <v>0</v>
      </c>
      <c r="BN181" s="57"/>
      <c r="BO181" s="58">
        <f t="shared" ref="BO181:BO186" si="1142">BN181*$E181*$F181*$H181*$J181*BO$10</f>
        <v>0</v>
      </c>
      <c r="BP181" s="61"/>
      <c r="BQ181" s="58">
        <f t="shared" ref="BQ181:BQ186" si="1143">BP181*$E181*$F181*$H181*$J181*BQ$10</f>
        <v>0</v>
      </c>
      <c r="BR181" s="57"/>
      <c r="BS181" s="58"/>
      <c r="BT181" s="59">
        <v>0</v>
      </c>
      <c r="BU181" s="58"/>
      <c r="BV181" s="57"/>
      <c r="BW181" s="58">
        <f t="shared" ref="BW181:BW186" si="1144">BV181*$E181*$F181*$H181*$J181*BW$10</f>
        <v>0</v>
      </c>
      <c r="BX181" s="57"/>
      <c r="BY181" s="58">
        <f t="shared" ref="BY181:BY186" si="1145">BX181*$E181*$F181*$H181*$J181*BY$10</f>
        <v>0</v>
      </c>
      <c r="BZ181" s="57"/>
      <c r="CA181" s="58"/>
      <c r="CB181" s="57"/>
      <c r="CC181" s="58"/>
      <c r="CD181" s="59"/>
      <c r="CE181" s="62">
        <f t="shared" ref="CE181:CE186" si="1146">SUM(CD181*$E181*$F181*$H181*$K181*$CE$10)</f>
        <v>0</v>
      </c>
      <c r="CF181" s="57"/>
      <c r="CG181" s="62">
        <f t="shared" ref="CG181:CG186" si="1147">SUM(CF181*$E181*$F181*$H181*$K181*$CE$10)</f>
        <v>0</v>
      </c>
      <c r="CH181" s="59"/>
      <c r="CI181" s="62">
        <f t="shared" ref="CI181:CI186" si="1148">SUM(CH181*$E181*$F181*$H181*$K181*$CE$10)</f>
        <v>0</v>
      </c>
      <c r="CJ181" s="59"/>
      <c r="CK181" s="62">
        <f t="shared" ref="CK181:CK186" si="1149">SUM(CJ181*$E181*$F181*$H181*$K181*$CE$10)</f>
        <v>0</v>
      </c>
      <c r="CL181" s="59"/>
      <c r="CM181" s="62">
        <f t="shared" ref="CM181:CM186" si="1150">SUM(CL181*$E181*$F181*$H181*$K181*$CE$10)</f>
        <v>0</v>
      </c>
      <c r="CN181" s="57"/>
      <c r="CO181" s="62">
        <f t="shared" ref="CO181:CO186" si="1151">SUM(CN181*$E181*$F181*$H181*$K181*$CE$10)</f>
        <v>0</v>
      </c>
      <c r="CP181" s="57"/>
      <c r="CQ181" s="62">
        <f t="shared" ref="CQ181:CQ186" si="1152">SUM(CP181*$E181*$F181*$H181*$K181*$CE$10)</f>
        <v>0</v>
      </c>
      <c r="CR181" s="59"/>
      <c r="CS181" s="62"/>
      <c r="CT181" s="57"/>
      <c r="CU181" s="62"/>
      <c r="CV181" s="57">
        <v>0</v>
      </c>
      <c r="CW181" s="62">
        <f t="shared" ref="CW181:CW186" si="1153">SUM(CV181*$E181*$F181*$H181*$K181*$CE$10)</f>
        <v>0</v>
      </c>
      <c r="CX181" s="57"/>
      <c r="CY181" s="62"/>
      <c r="CZ181" s="57"/>
      <c r="DA181" s="62"/>
      <c r="DB181" s="57"/>
      <c r="DC181" s="62"/>
      <c r="DD181" s="57"/>
      <c r="DE181" s="62">
        <f t="shared" ref="DE181:DE186" si="1154">SUM(DD181*$E181*$F181*$H181*$K181*$CE$10)</f>
        <v>0</v>
      </c>
      <c r="DF181" s="57"/>
      <c r="DG181" s="62">
        <f t="shared" ref="DG181:DG186" si="1155">SUM(DF181*$E181*$F181*$H181*$K181*$CE$10)</f>
        <v>0</v>
      </c>
      <c r="DH181" s="57"/>
      <c r="DI181" s="62"/>
      <c r="DJ181" s="57"/>
      <c r="DK181" s="62"/>
      <c r="DL181" s="57"/>
      <c r="DM181" s="62"/>
      <c r="DN181" s="57"/>
      <c r="DO181" s="58">
        <f t="shared" ref="DO181:DO186" si="1156">DN181*$E181*$F181*$H181*$J181*DO$10</f>
        <v>0</v>
      </c>
      <c r="DP181" s="57"/>
      <c r="DQ181" s="58">
        <f t="shared" ref="DQ181:DQ186" si="1157">DP181*$E181*$F181*$H181*$J181*DQ$10</f>
        <v>0</v>
      </c>
      <c r="DR181" s="57"/>
      <c r="DS181" s="59"/>
      <c r="DT181" s="57"/>
      <c r="DU181" s="59"/>
      <c r="DV181" s="57"/>
      <c r="DW181" s="58">
        <f t="shared" ref="DW181:DW186" si="1158">DV181*$E181*$F181*$H181*$J181*DW$10</f>
        <v>0</v>
      </c>
      <c r="DX181" s="57"/>
      <c r="DY181" s="58">
        <f t="shared" ref="DY181:DY186" si="1159">DX181*$E181*$F181*$H181*$J181*DY$10</f>
        <v>0</v>
      </c>
      <c r="DZ181" s="57"/>
      <c r="EA181" s="59"/>
      <c r="EB181" s="63"/>
      <c r="EC181" s="63"/>
      <c r="ED181" s="76"/>
      <c r="EE181" s="76"/>
      <c r="EF181" s="76"/>
      <c r="EG181" s="76"/>
      <c r="EH181" s="76"/>
      <c r="EI181" s="76"/>
      <c r="EJ181" s="64">
        <f t="shared" ref="EJ181:EK186" si="1160">SUM(N181,P181,R181,T181,V181,X181,Z181,AB181,AD181,AF181,AH181,AJ181,AL181,AN181,AP181,AR181,AT181,AV181,AX181,AZ181,BB181,BD181,BF181,BH181,BJ181,BL181,BN181,BP181,BR181,BT181,BV181,BX181,BZ181,CB181,CD181,CF181,CH181,CJ181,CL181,CN181,CP181,CR181,CT181,CV181,CX181,CZ181,DB181,DD181,DF181,DH181,DJ181,DL181,DN181,DP181,DR181,DT181,DV181,DX181,DZ181,EB181,ED181,EF181)</f>
        <v>2</v>
      </c>
      <c r="EK181" s="64">
        <f t="shared" si="1160"/>
        <v>39936.791999999994</v>
      </c>
    </row>
    <row r="182" spans="1:141" s="2" customFormat="1" ht="30" customHeight="1" x14ac:dyDescent="0.25">
      <c r="A182" s="49"/>
      <c r="B182" s="85">
        <v>141</v>
      </c>
      <c r="C182" s="50" t="s">
        <v>481</v>
      </c>
      <c r="D182" s="133" t="s">
        <v>482</v>
      </c>
      <c r="E182" s="52">
        <v>16026</v>
      </c>
      <c r="F182" s="53">
        <v>0.75</v>
      </c>
      <c r="G182" s="54"/>
      <c r="H182" s="55">
        <v>1</v>
      </c>
      <c r="I182" s="114"/>
      <c r="J182" s="104">
        <v>1.4</v>
      </c>
      <c r="K182" s="104">
        <v>1.68</v>
      </c>
      <c r="L182" s="104">
        <v>2.23</v>
      </c>
      <c r="M182" s="107">
        <v>2.57</v>
      </c>
      <c r="N182" s="57"/>
      <c r="O182" s="58">
        <f t="shared" si="1116"/>
        <v>0</v>
      </c>
      <c r="P182" s="108">
        <v>77</v>
      </c>
      <c r="Q182" s="58">
        <f t="shared" si="1117"/>
        <v>1295702.0999999999</v>
      </c>
      <c r="R182" s="59">
        <v>35</v>
      </c>
      <c r="S182" s="58">
        <f t="shared" si="1118"/>
        <v>588955.5</v>
      </c>
      <c r="T182" s="57"/>
      <c r="U182" s="58">
        <f t="shared" si="1119"/>
        <v>0</v>
      </c>
      <c r="V182" s="57"/>
      <c r="W182" s="58">
        <f t="shared" si="1120"/>
        <v>0</v>
      </c>
      <c r="X182" s="57"/>
      <c r="Y182" s="58">
        <f t="shared" si="1121"/>
        <v>0</v>
      </c>
      <c r="Z182" s="59">
        <v>35</v>
      </c>
      <c r="AA182" s="58">
        <f t="shared" si="1122"/>
        <v>588955.5</v>
      </c>
      <c r="AB182" s="59"/>
      <c r="AC182" s="58">
        <f t="shared" si="1123"/>
        <v>0</v>
      </c>
      <c r="AD182" s="59">
        <v>154</v>
      </c>
      <c r="AE182" s="59">
        <f t="shared" si="1124"/>
        <v>3109685.04</v>
      </c>
      <c r="AF182" s="59"/>
      <c r="AG182" s="62">
        <f t="shared" si="1125"/>
        <v>0</v>
      </c>
      <c r="AH182" s="57">
        <v>341</v>
      </c>
      <c r="AI182" s="58">
        <f t="shared" si="1126"/>
        <v>5738109.2999999998</v>
      </c>
      <c r="AJ182" s="57"/>
      <c r="AK182" s="58">
        <f t="shared" si="1127"/>
        <v>0</v>
      </c>
      <c r="AL182" s="115"/>
      <c r="AM182" s="58">
        <f t="shared" si="1128"/>
        <v>0</v>
      </c>
      <c r="AN182" s="57"/>
      <c r="AO182" s="58">
        <f t="shared" si="1129"/>
        <v>0</v>
      </c>
      <c r="AP182" s="57">
        <v>490</v>
      </c>
      <c r="AQ182" s="58">
        <f t="shared" si="1130"/>
        <v>8245376.9999999991</v>
      </c>
      <c r="AR182" s="57">
        <v>550</v>
      </c>
      <c r="AS182" s="58">
        <f t="shared" si="1131"/>
        <v>9255015</v>
      </c>
      <c r="AT182" s="57"/>
      <c r="AU182" s="58">
        <f t="shared" si="1132"/>
        <v>0</v>
      </c>
      <c r="AV182" s="57"/>
      <c r="AW182" s="58">
        <f t="shared" si="1133"/>
        <v>0</v>
      </c>
      <c r="AX182" s="57"/>
      <c r="AY182" s="58">
        <f t="shared" si="1134"/>
        <v>0</v>
      </c>
      <c r="AZ182" s="57"/>
      <c r="BA182" s="58">
        <f t="shared" si="1135"/>
        <v>0</v>
      </c>
      <c r="BB182" s="57"/>
      <c r="BC182" s="58">
        <f t="shared" si="1136"/>
        <v>0</v>
      </c>
      <c r="BD182" s="57"/>
      <c r="BE182" s="58">
        <f t="shared" si="1137"/>
        <v>0</v>
      </c>
      <c r="BF182" s="57">
        <v>60</v>
      </c>
      <c r="BG182" s="58">
        <f t="shared" si="1138"/>
        <v>1009637.9999999999</v>
      </c>
      <c r="BH182" s="57"/>
      <c r="BI182" s="58">
        <f t="shared" si="1139"/>
        <v>0</v>
      </c>
      <c r="BJ182" s="57"/>
      <c r="BK182" s="58">
        <f t="shared" si="1140"/>
        <v>0</v>
      </c>
      <c r="BL182" s="57">
        <v>36</v>
      </c>
      <c r="BM182" s="58">
        <f t="shared" si="1141"/>
        <v>605782.79999999993</v>
      </c>
      <c r="BN182" s="57"/>
      <c r="BO182" s="58">
        <f t="shared" si="1142"/>
        <v>0</v>
      </c>
      <c r="BP182" s="61"/>
      <c r="BQ182" s="58">
        <f t="shared" si="1143"/>
        <v>0</v>
      </c>
      <c r="BR182" s="57"/>
      <c r="BS182" s="58"/>
      <c r="BT182" s="59"/>
      <c r="BU182" s="58"/>
      <c r="BV182" s="57"/>
      <c r="BW182" s="58">
        <f t="shared" si="1144"/>
        <v>0</v>
      </c>
      <c r="BX182" s="57"/>
      <c r="BY182" s="58">
        <f t="shared" si="1145"/>
        <v>0</v>
      </c>
      <c r="BZ182" s="57"/>
      <c r="CA182" s="58"/>
      <c r="CB182" s="57">
        <v>200</v>
      </c>
      <c r="CC182" s="58"/>
      <c r="CD182" s="59"/>
      <c r="CE182" s="62">
        <f t="shared" si="1146"/>
        <v>0</v>
      </c>
      <c r="CF182" s="57"/>
      <c r="CG182" s="62">
        <f t="shared" si="1147"/>
        <v>0</v>
      </c>
      <c r="CH182" s="59"/>
      <c r="CI182" s="62">
        <f t="shared" si="1148"/>
        <v>0</v>
      </c>
      <c r="CJ182" s="59"/>
      <c r="CK182" s="62">
        <f t="shared" si="1149"/>
        <v>0</v>
      </c>
      <c r="CL182" s="59"/>
      <c r="CM182" s="62">
        <f t="shared" si="1150"/>
        <v>0</v>
      </c>
      <c r="CN182" s="57"/>
      <c r="CO182" s="62">
        <f t="shared" si="1151"/>
        <v>0</v>
      </c>
      <c r="CP182" s="57"/>
      <c r="CQ182" s="62">
        <f t="shared" si="1152"/>
        <v>0</v>
      </c>
      <c r="CR182" s="59"/>
      <c r="CS182" s="62"/>
      <c r="CT182" s="57">
        <v>40</v>
      </c>
      <c r="CU182" s="62"/>
      <c r="CV182" s="57"/>
      <c r="CW182" s="62">
        <f t="shared" si="1153"/>
        <v>0</v>
      </c>
      <c r="CX182" s="57"/>
      <c r="CY182" s="62"/>
      <c r="CZ182" s="57"/>
      <c r="DA182" s="62"/>
      <c r="DB182" s="57"/>
      <c r="DC182" s="62"/>
      <c r="DD182" s="57"/>
      <c r="DE182" s="62">
        <f t="shared" si="1154"/>
        <v>0</v>
      </c>
      <c r="DF182" s="57"/>
      <c r="DG182" s="62">
        <f t="shared" si="1155"/>
        <v>0</v>
      </c>
      <c r="DH182" s="57"/>
      <c r="DI182" s="62"/>
      <c r="DJ182" s="57"/>
      <c r="DK182" s="62"/>
      <c r="DL182" s="57"/>
      <c r="DM182" s="62"/>
      <c r="DN182" s="57"/>
      <c r="DO182" s="58">
        <f t="shared" si="1156"/>
        <v>0</v>
      </c>
      <c r="DP182" s="57"/>
      <c r="DQ182" s="58">
        <f t="shared" si="1157"/>
        <v>0</v>
      </c>
      <c r="DR182" s="57"/>
      <c r="DS182" s="59"/>
      <c r="DT182" s="57"/>
      <c r="DU182" s="59"/>
      <c r="DV182" s="57"/>
      <c r="DW182" s="58">
        <f t="shared" si="1158"/>
        <v>0</v>
      </c>
      <c r="DX182" s="57"/>
      <c r="DY182" s="58">
        <f t="shared" si="1159"/>
        <v>0</v>
      </c>
      <c r="DZ182" s="57"/>
      <c r="EA182" s="59"/>
      <c r="EB182" s="63"/>
      <c r="EC182" s="63"/>
      <c r="ED182" s="57"/>
      <c r="EE182" s="57"/>
      <c r="EF182" s="57"/>
      <c r="EG182" s="57"/>
      <c r="EH182" s="57"/>
      <c r="EI182" s="57"/>
      <c r="EJ182" s="64">
        <f t="shared" si="1160"/>
        <v>2018</v>
      </c>
      <c r="EK182" s="64">
        <f t="shared" si="1160"/>
        <v>30437220.239999998</v>
      </c>
    </row>
    <row r="183" spans="1:141" s="2" customFormat="1" ht="30" customHeight="1" x14ac:dyDescent="0.25">
      <c r="A183" s="49"/>
      <c r="B183" s="85">
        <v>142</v>
      </c>
      <c r="C183" s="50" t="s">
        <v>483</v>
      </c>
      <c r="D183" s="133" t="s">
        <v>484</v>
      </c>
      <c r="E183" s="52">
        <v>16026</v>
      </c>
      <c r="F183" s="105">
        <v>1</v>
      </c>
      <c r="G183" s="54"/>
      <c r="H183" s="55">
        <v>1</v>
      </c>
      <c r="I183" s="114"/>
      <c r="J183" s="104">
        <v>1.4</v>
      </c>
      <c r="K183" s="104">
        <v>1.68</v>
      </c>
      <c r="L183" s="104">
        <v>2.23</v>
      </c>
      <c r="M183" s="107">
        <v>2.57</v>
      </c>
      <c r="N183" s="57"/>
      <c r="O183" s="58">
        <f t="shared" si="1116"/>
        <v>0</v>
      </c>
      <c r="P183" s="108">
        <v>59</v>
      </c>
      <c r="Q183" s="58">
        <f t="shared" si="1117"/>
        <v>1323747.5999999999</v>
      </c>
      <c r="R183" s="59">
        <v>9</v>
      </c>
      <c r="S183" s="58">
        <f t="shared" si="1118"/>
        <v>201927.59999999998</v>
      </c>
      <c r="T183" s="57"/>
      <c r="U183" s="58">
        <f t="shared" si="1119"/>
        <v>0</v>
      </c>
      <c r="V183" s="57"/>
      <c r="W183" s="58">
        <f t="shared" si="1120"/>
        <v>0</v>
      </c>
      <c r="X183" s="57"/>
      <c r="Y183" s="58">
        <f t="shared" si="1121"/>
        <v>0</v>
      </c>
      <c r="Z183" s="59">
        <v>25</v>
      </c>
      <c r="AA183" s="58">
        <f t="shared" si="1122"/>
        <v>560910</v>
      </c>
      <c r="AB183" s="59"/>
      <c r="AC183" s="58">
        <f t="shared" si="1123"/>
        <v>0</v>
      </c>
      <c r="AD183" s="59">
        <v>8</v>
      </c>
      <c r="AE183" s="59">
        <f t="shared" si="1124"/>
        <v>215389.44</v>
      </c>
      <c r="AF183" s="59"/>
      <c r="AG183" s="62">
        <f t="shared" si="1125"/>
        <v>0</v>
      </c>
      <c r="AH183" s="57">
        <v>353</v>
      </c>
      <c r="AI183" s="58">
        <f t="shared" si="1126"/>
        <v>7920049.1999999993</v>
      </c>
      <c r="AJ183" s="57"/>
      <c r="AK183" s="58">
        <f t="shared" si="1127"/>
        <v>0</v>
      </c>
      <c r="AL183" s="115"/>
      <c r="AM183" s="58">
        <f t="shared" si="1128"/>
        <v>0</v>
      </c>
      <c r="AN183" s="57"/>
      <c r="AO183" s="58">
        <f t="shared" si="1129"/>
        <v>0</v>
      </c>
      <c r="AP183" s="57">
        <v>800</v>
      </c>
      <c r="AQ183" s="58">
        <f t="shared" si="1130"/>
        <v>17949120</v>
      </c>
      <c r="AR183" s="57">
        <v>250</v>
      </c>
      <c r="AS183" s="58">
        <f t="shared" si="1131"/>
        <v>5609100</v>
      </c>
      <c r="AT183" s="57"/>
      <c r="AU183" s="58">
        <f t="shared" si="1132"/>
        <v>0</v>
      </c>
      <c r="AV183" s="57"/>
      <c r="AW183" s="58">
        <f t="shared" si="1133"/>
        <v>0</v>
      </c>
      <c r="AX183" s="57"/>
      <c r="AY183" s="58">
        <f t="shared" si="1134"/>
        <v>0</v>
      </c>
      <c r="AZ183" s="57"/>
      <c r="BA183" s="58">
        <f t="shared" si="1135"/>
        <v>0</v>
      </c>
      <c r="BB183" s="57"/>
      <c r="BC183" s="58">
        <f t="shared" si="1136"/>
        <v>0</v>
      </c>
      <c r="BD183" s="57"/>
      <c r="BE183" s="58">
        <f t="shared" si="1137"/>
        <v>0</v>
      </c>
      <c r="BF183" s="57">
        <v>10</v>
      </c>
      <c r="BG183" s="58">
        <f t="shared" si="1138"/>
        <v>224364</v>
      </c>
      <c r="BH183" s="57"/>
      <c r="BI183" s="58">
        <f t="shared" si="1139"/>
        <v>0</v>
      </c>
      <c r="BJ183" s="57"/>
      <c r="BK183" s="58">
        <f t="shared" si="1140"/>
        <v>0</v>
      </c>
      <c r="BL183" s="57">
        <v>6</v>
      </c>
      <c r="BM183" s="58">
        <f t="shared" si="1141"/>
        <v>134618.4</v>
      </c>
      <c r="BN183" s="57"/>
      <c r="BO183" s="58">
        <f t="shared" si="1142"/>
        <v>0</v>
      </c>
      <c r="BP183" s="61"/>
      <c r="BQ183" s="58">
        <f t="shared" si="1143"/>
        <v>0</v>
      </c>
      <c r="BR183" s="57"/>
      <c r="BS183" s="58"/>
      <c r="BT183" s="59"/>
      <c r="BU183" s="58"/>
      <c r="BV183" s="57"/>
      <c r="BW183" s="58">
        <f t="shared" si="1144"/>
        <v>0</v>
      </c>
      <c r="BX183" s="57"/>
      <c r="BY183" s="58">
        <f t="shared" si="1145"/>
        <v>0</v>
      </c>
      <c r="BZ183" s="57">
        <v>20</v>
      </c>
      <c r="CA183" s="58"/>
      <c r="CB183" s="57">
        <v>220</v>
      </c>
      <c r="CC183" s="58"/>
      <c r="CD183" s="59"/>
      <c r="CE183" s="62">
        <f t="shared" si="1146"/>
        <v>0</v>
      </c>
      <c r="CF183" s="57"/>
      <c r="CG183" s="62">
        <f t="shared" si="1147"/>
        <v>0</v>
      </c>
      <c r="CH183" s="59"/>
      <c r="CI183" s="62">
        <f t="shared" si="1148"/>
        <v>0</v>
      </c>
      <c r="CJ183" s="59"/>
      <c r="CK183" s="62">
        <f t="shared" si="1149"/>
        <v>0</v>
      </c>
      <c r="CL183" s="59"/>
      <c r="CM183" s="62">
        <f t="shared" si="1150"/>
        <v>0</v>
      </c>
      <c r="CN183" s="57"/>
      <c r="CO183" s="62">
        <f t="shared" si="1151"/>
        <v>0</v>
      </c>
      <c r="CP183" s="57"/>
      <c r="CQ183" s="62">
        <f t="shared" si="1152"/>
        <v>0</v>
      </c>
      <c r="CR183" s="59"/>
      <c r="CS183" s="62"/>
      <c r="CT183" s="57"/>
      <c r="CU183" s="62"/>
      <c r="CV183" s="57"/>
      <c r="CW183" s="62">
        <f t="shared" si="1153"/>
        <v>0</v>
      </c>
      <c r="CX183" s="57"/>
      <c r="CY183" s="62"/>
      <c r="CZ183" s="57"/>
      <c r="DA183" s="62"/>
      <c r="DB183" s="57"/>
      <c r="DC183" s="62"/>
      <c r="DD183" s="57"/>
      <c r="DE183" s="62">
        <f t="shared" si="1154"/>
        <v>0</v>
      </c>
      <c r="DF183" s="57"/>
      <c r="DG183" s="62">
        <f t="shared" si="1155"/>
        <v>0</v>
      </c>
      <c r="DH183" s="57"/>
      <c r="DI183" s="62"/>
      <c r="DJ183" s="57"/>
      <c r="DK183" s="62"/>
      <c r="DL183" s="57"/>
      <c r="DM183" s="62"/>
      <c r="DN183" s="57"/>
      <c r="DO183" s="58">
        <f t="shared" si="1156"/>
        <v>0</v>
      </c>
      <c r="DP183" s="57"/>
      <c r="DQ183" s="58">
        <f t="shared" si="1157"/>
        <v>0</v>
      </c>
      <c r="DR183" s="57"/>
      <c r="DS183" s="59"/>
      <c r="DT183" s="57"/>
      <c r="DU183" s="59"/>
      <c r="DV183" s="57"/>
      <c r="DW183" s="58">
        <f t="shared" si="1158"/>
        <v>0</v>
      </c>
      <c r="DX183" s="57"/>
      <c r="DY183" s="58">
        <f t="shared" si="1159"/>
        <v>0</v>
      </c>
      <c r="DZ183" s="57"/>
      <c r="EA183" s="59"/>
      <c r="EB183" s="63"/>
      <c r="EC183" s="63"/>
      <c r="ED183" s="57"/>
      <c r="EE183" s="57"/>
      <c r="EF183" s="57"/>
      <c r="EG183" s="57"/>
      <c r="EH183" s="57"/>
      <c r="EI183" s="57"/>
      <c r="EJ183" s="64">
        <f t="shared" si="1160"/>
        <v>1760</v>
      </c>
      <c r="EK183" s="64">
        <f t="shared" si="1160"/>
        <v>34139226.240000002</v>
      </c>
    </row>
    <row r="184" spans="1:141" s="116" customFormat="1" ht="30" customHeight="1" x14ac:dyDescent="0.25">
      <c r="A184" s="49"/>
      <c r="B184" s="85">
        <v>143</v>
      </c>
      <c r="C184" s="50" t="s">
        <v>485</v>
      </c>
      <c r="D184" s="133" t="s">
        <v>486</v>
      </c>
      <c r="E184" s="52">
        <v>16026</v>
      </c>
      <c r="F184" s="53">
        <v>4.34</v>
      </c>
      <c r="G184" s="54"/>
      <c r="H184" s="55">
        <v>1</v>
      </c>
      <c r="I184" s="114"/>
      <c r="J184" s="104">
        <v>1.4</v>
      </c>
      <c r="K184" s="104">
        <v>1.68</v>
      </c>
      <c r="L184" s="104">
        <v>2.23</v>
      </c>
      <c r="M184" s="107">
        <v>2.57</v>
      </c>
      <c r="N184" s="57"/>
      <c r="O184" s="58">
        <f t="shared" si="1116"/>
        <v>0</v>
      </c>
      <c r="P184" s="108"/>
      <c r="Q184" s="58">
        <f t="shared" si="1117"/>
        <v>0</v>
      </c>
      <c r="R184" s="59"/>
      <c r="S184" s="58">
        <f t="shared" si="1118"/>
        <v>0</v>
      </c>
      <c r="T184" s="57"/>
      <c r="U184" s="58">
        <f t="shared" si="1119"/>
        <v>0</v>
      </c>
      <c r="V184" s="57"/>
      <c r="W184" s="58">
        <f t="shared" si="1120"/>
        <v>0</v>
      </c>
      <c r="X184" s="57"/>
      <c r="Y184" s="58">
        <f t="shared" si="1121"/>
        <v>0</v>
      </c>
      <c r="Z184" s="59">
        <v>10</v>
      </c>
      <c r="AA184" s="58">
        <f t="shared" si="1122"/>
        <v>973739.76</v>
      </c>
      <c r="AB184" s="59"/>
      <c r="AC184" s="58">
        <f t="shared" si="1123"/>
        <v>0</v>
      </c>
      <c r="AD184" s="59"/>
      <c r="AE184" s="59">
        <f t="shared" si="1124"/>
        <v>0</v>
      </c>
      <c r="AF184" s="59"/>
      <c r="AG184" s="62">
        <f t="shared" si="1125"/>
        <v>0</v>
      </c>
      <c r="AH184" s="57"/>
      <c r="AI184" s="58">
        <f t="shared" si="1126"/>
        <v>0</v>
      </c>
      <c r="AJ184" s="57"/>
      <c r="AK184" s="58">
        <f t="shared" si="1127"/>
        <v>0</v>
      </c>
      <c r="AL184" s="115"/>
      <c r="AM184" s="58">
        <f t="shared" si="1128"/>
        <v>0</v>
      </c>
      <c r="AN184" s="57"/>
      <c r="AO184" s="58">
        <f t="shared" si="1129"/>
        <v>0</v>
      </c>
      <c r="AP184" s="57">
        <v>15</v>
      </c>
      <c r="AQ184" s="58">
        <f t="shared" si="1130"/>
        <v>1460609.64</v>
      </c>
      <c r="AR184" s="57"/>
      <c r="AS184" s="58">
        <f t="shared" si="1131"/>
        <v>0</v>
      </c>
      <c r="AT184" s="57"/>
      <c r="AU184" s="58">
        <f t="shared" si="1132"/>
        <v>0</v>
      </c>
      <c r="AV184" s="57"/>
      <c r="AW184" s="58">
        <f t="shared" si="1133"/>
        <v>0</v>
      </c>
      <c r="AX184" s="57"/>
      <c r="AY184" s="58">
        <f t="shared" si="1134"/>
        <v>0</v>
      </c>
      <c r="AZ184" s="57"/>
      <c r="BA184" s="58">
        <f t="shared" si="1135"/>
        <v>0</v>
      </c>
      <c r="BB184" s="57"/>
      <c r="BC184" s="58">
        <f t="shared" si="1136"/>
        <v>0</v>
      </c>
      <c r="BD184" s="57"/>
      <c r="BE184" s="58">
        <f t="shared" si="1137"/>
        <v>0</v>
      </c>
      <c r="BF184" s="57"/>
      <c r="BG184" s="58">
        <f t="shared" si="1138"/>
        <v>0</v>
      </c>
      <c r="BH184" s="57"/>
      <c r="BI184" s="58">
        <f t="shared" si="1139"/>
        <v>0</v>
      </c>
      <c r="BJ184" s="57"/>
      <c r="BK184" s="58">
        <f t="shared" si="1140"/>
        <v>0</v>
      </c>
      <c r="BL184" s="57"/>
      <c r="BM184" s="58">
        <f t="shared" si="1141"/>
        <v>0</v>
      </c>
      <c r="BN184" s="57"/>
      <c r="BO184" s="58">
        <f t="shared" si="1142"/>
        <v>0</v>
      </c>
      <c r="BP184" s="61"/>
      <c r="BQ184" s="58">
        <f t="shared" si="1143"/>
        <v>0</v>
      </c>
      <c r="BR184" s="57"/>
      <c r="BS184" s="58"/>
      <c r="BT184" s="59"/>
      <c r="BU184" s="58"/>
      <c r="BV184" s="57"/>
      <c r="BW184" s="58">
        <f t="shared" si="1144"/>
        <v>0</v>
      </c>
      <c r="BX184" s="57"/>
      <c r="BY184" s="58">
        <f t="shared" si="1145"/>
        <v>0</v>
      </c>
      <c r="BZ184" s="57"/>
      <c r="CA184" s="58"/>
      <c r="CB184" s="57"/>
      <c r="CC184" s="58"/>
      <c r="CD184" s="59"/>
      <c r="CE184" s="62">
        <f t="shared" si="1146"/>
        <v>0</v>
      </c>
      <c r="CF184" s="57"/>
      <c r="CG184" s="62">
        <f t="shared" si="1147"/>
        <v>0</v>
      </c>
      <c r="CH184" s="59"/>
      <c r="CI184" s="62">
        <f t="shared" si="1148"/>
        <v>0</v>
      </c>
      <c r="CJ184" s="59"/>
      <c r="CK184" s="62">
        <f t="shared" si="1149"/>
        <v>0</v>
      </c>
      <c r="CL184" s="59"/>
      <c r="CM184" s="62">
        <f t="shared" si="1150"/>
        <v>0</v>
      </c>
      <c r="CN184" s="57"/>
      <c r="CO184" s="62">
        <f t="shared" si="1151"/>
        <v>0</v>
      </c>
      <c r="CP184" s="57"/>
      <c r="CQ184" s="62">
        <f t="shared" si="1152"/>
        <v>0</v>
      </c>
      <c r="CR184" s="59"/>
      <c r="CS184" s="62"/>
      <c r="CT184" s="57"/>
      <c r="CU184" s="62"/>
      <c r="CV184" s="57"/>
      <c r="CW184" s="62">
        <f t="shared" si="1153"/>
        <v>0</v>
      </c>
      <c r="CX184" s="57"/>
      <c r="CY184" s="62"/>
      <c r="CZ184" s="57"/>
      <c r="DA184" s="62"/>
      <c r="DB184" s="57"/>
      <c r="DC184" s="62"/>
      <c r="DD184" s="57"/>
      <c r="DE184" s="62">
        <f t="shared" si="1154"/>
        <v>0</v>
      </c>
      <c r="DF184" s="57"/>
      <c r="DG184" s="62">
        <f t="shared" si="1155"/>
        <v>0</v>
      </c>
      <c r="DH184" s="57"/>
      <c r="DI184" s="62"/>
      <c r="DJ184" s="57"/>
      <c r="DK184" s="62"/>
      <c r="DL184" s="57"/>
      <c r="DM184" s="62"/>
      <c r="DN184" s="122"/>
      <c r="DO184" s="58">
        <f t="shared" si="1156"/>
        <v>0</v>
      </c>
      <c r="DP184" s="57"/>
      <c r="DQ184" s="58">
        <f t="shared" si="1157"/>
        <v>0</v>
      </c>
      <c r="DR184" s="57"/>
      <c r="DS184" s="59"/>
      <c r="DT184" s="57"/>
      <c r="DU184" s="59"/>
      <c r="DV184" s="57"/>
      <c r="DW184" s="58">
        <f t="shared" si="1158"/>
        <v>0</v>
      </c>
      <c r="DX184" s="57"/>
      <c r="DY184" s="58">
        <f t="shared" si="1159"/>
        <v>0</v>
      </c>
      <c r="DZ184" s="57"/>
      <c r="EA184" s="59"/>
      <c r="EB184" s="63"/>
      <c r="EC184" s="63"/>
      <c r="ED184" s="57"/>
      <c r="EE184" s="57"/>
      <c r="EF184" s="57"/>
      <c r="EG184" s="57"/>
      <c r="EH184" s="57"/>
      <c r="EI184" s="57"/>
      <c r="EJ184" s="64">
        <f t="shared" si="1160"/>
        <v>25</v>
      </c>
      <c r="EK184" s="64">
        <f t="shared" si="1160"/>
        <v>2434349.4</v>
      </c>
    </row>
    <row r="185" spans="1:141" s="2" customFormat="1" ht="30" customHeight="1" x14ac:dyDescent="0.25">
      <c r="A185" s="49"/>
      <c r="B185" s="85">
        <v>144</v>
      </c>
      <c r="C185" s="50" t="s">
        <v>487</v>
      </c>
      <c r="D185" s="135" t="s">
        <v>488</v>
      </c>
      <c r="E185" s="52">
        <v>16026</v>
      </c>
      <c r="F185" s="53">
        <v>1.29</v>
      </c>
      <c r="G185" s="54"/>
      <c r="H185" s="55">
        <v>1</v>
      </c>
      <c r="I185" s="114"/>
      <c r="J185" s="104">
        <v>1.4</v>
      </c>
      <c r="K185" s="104">
        <v>1.68</v>
      </c>
      <c r="L185" s="104">
        <v>2.23</v>
      </c>
      <c r="M185" s="107">
        <v>2.57</v>
      </c>
      <c r="N185" s="57"/>
      <c r="O185" s="58">
        <f t="shared" si="1116"/>
        <v>0</v>
      </c>
      <c r="P185" s="108"/>
      <c r="Q185" s="58">
        <f t="shared" si="1117"/>
        <v>0</v>
      </c>
      <c r="R185" s="59">
        <v>10</v>
      </c>
      <c r="S185" s="58">
        <f t="shared" si="1118"/>
        <v>289429.56</v>
      </c>
      <c r="T185" s="57"/>
      <c r="U185" s="58">
        <f t="shared" si="1119"/>
        <v>0</v>
      </c>
      <c r="V185" s="57"/>
      <c r="W185" s="58">
        <f t="shared" si="1120"/>
        <v>0</v>
      </c>
      <c r="X185" s="57"/>
      <c r="Y185" s="58">
        <f t="shared" si="1121"/>
        <v>0</v>
      </c>
      <c r="Z185" s="59"/>
      <c r="AA185" s="58">
        <f t="shared" si="1122"/>
        <v>0</v>
      </c>
      <c r="AB185" s="59"/>
      <c r="AC185" s="58">
        <f t="shared" si="1123"/>
        <v>0</v>
      </c>
      <c r="AD185" s="59">
        <v>1</v>
      </c>
      <c r="AE185" s="59">
        <f t="shared" si="1124"/>
        <v>34731.547200000001</v>
      </c>
      <c r="AF185" s="59"/>
      <c r="AG185" s="62">
        <f t="shared" si="1125"/>
        <v>0</v>
      </c>
      <c r="AH185" s="57"/>
      <c r="AI185" s="58">
        <f t="shared" si="1126"/>
        <v>0</v>
      </c>
      <c r="AJ185" s="57"/>
      <c r="AK185" s="58">
        <f t="shared" si="1127"/>
        <v>0</v>
      </c>
      <c r="AL185" s="57"/>
      <c r="AM185" s="58">
        <f t="shared" si="1128"/>
        <v>0</v>
      </c>
      <c r="AN185" s="57"/>
      <c r="AO185" s="58">
        <f t="shared" si="1129"/>
        <v>0</v>
      </c>
      <c r="AP185" s="57"/>
      <c r="AQ185" s="58">
        <f t="shared" si="1130"/>
        <v>0</v>
      </c>
      <c r="AR185" s="57"/>
      <c r="AS185" s="58">
        <f t="shared" si="1131"/>
        <v>0</v>
      </c>
      <c r="AT185" s="57"/>
      <c r="AU185" s="58">
        <f t="shared" si="1132"/>
        <v>0</v>
      </c>
      <c r="AV185" s="57"/>
      <c r="AW185" s="58">
        <f t="shared" si="1133"/>
        <v>0</v>
      </c>
      <c r="AX185" s="57"/>
      <c r="AY185" s="58">
        <f t="shared" si="1134"/>
        <v>0</v>
      </c>
      <c r="AZ185" s="57"/>
      <c r="BA185" s="58">
        <f t="shared" si="1135"/>
        <v>0</v>
      </c>
      <c r="BB185" s="57"/>
      <c r="BC185" s="58">
        <f t="shared" si="1136"/>
        <v>0</v>
      </c>
      <c r="BD185" s="57"/>
      <c r="BE185" s="58">
        <f t="shared" si="1137"/>
        <v>0</v>
      </c>
      <c r="BF185" s="57"/>
      <c r="BG185" s="58">
        <f t="shared" si="1138"/>
        <v>0</v>
      </c>
      <c r="BH185" s="57"/>
      <c r="BI185" s="58">
        <f t="shared" si="1139"/>
        <v>0</v>
      </c>
      <c r="BJ185" s="57"/>
      <c r="BK185" s="58">
        <f t="shared" si="1140"/>
        <v>0</v>
      </c>
      <c r="BL185" s="57"/>
      <c r="BM185" s="58">
        <f t="shared" si="1141"/>
        <v>0</v>
      </c>
      <c r="BN185" s="57"/>
      <c r="BO185" s="58">
        <f t="shared" si="1142"/>
        <v>0</v>
      </c>
      <c r="BP185" s="61"/>
      <c r="BQ185" s="58">
        <f t="shared" si="1143"/>
        <v>0</v>
      </c>
      <c r="BR185" s="57"/>
      <c r="BS185" s="58"/>
      <c r="BT185" s="59"/>
      <c r="BU185" s="58"/>
      <c r="BV185" s="57"/>
      <c r="BW185" s="58">
        <f t="shared" si="1144"/>
        <v>0</v>
      </c>
      <c r="BX185" s="57"/>
      <c r="BY185" s="58">
        <f t="shared" si="1145"/>
        <v>0</v>
      </c>
      <c r="BZ185" s="57"/>
      <c r="CA185" s="58"/>
      <c r="CB185" s="57"/>
      <c r="CC185" s="58"/>
      <c r="CD185" s="59"/>
      <c r="CE185" s="62">
        <f t="shared" si="1146"/>
        <v>0</v>
      </c>
      <c r="CF185" s="57"/>
      <c r="CG185" s="62">
        <f t="shared" si="1147"/>
        <v>0</v>
      </c>
      <c r="CH185" s="59"/>
      <c r="CI185" s="62">
        <f t="shared" si="1148"/>
        <v>0</v>
      </c>
      <c r="CJ185" s="59"/>
      <c r="CK185" s="62">
        <f t="shared" si="1149"/>
        <v>0</v>
      </c>
      <c r="CL185" s="59"/>
      <c r="CM185" s="62">
        <f t="shared" si="1150"/>
        <v>0</v>
      </c>
      <c r="CN185" s="57"/>
      <c r="CO185" s="62">
        <f t="shared" si="1151"/>
        <v>0</v>
      </c>
      <c r="CP185" s="57"/>
      <c r="CQ185" s="62">
        <f t="shared" si="1152"/>
        <v>0</v>
      </c>
      <c r="CR185" s="59"/>
      <c r="CS185" s="62"/>
      <c r="CT185" s="57"/>
      <c r="CU185" s="62"/>
      <c r="CV185" s="57"/>
      <c r="CW185" s="62">
        <f t="shared" si="1153"/>
        <v>0</v>
      </c>
      <c r="CX185" s="57"/>
      <c r="CY185" s="62"/>
      <c r="CZ185" s="57"/>
      <c r="DA185" s="62"/>
      <c r="DB185" s="57"/>
      <c r="DC185" s="62"/>
      <c r="DD185" s="57"/>
      <c r="DE185" s="62">
        <f t="shared" si="1154"/>
        <v>0</v>
      </c>
      <c r="DF185" s="57"/>
      <c r="DG185" s="62">
        <f t="shared" si="1155"/>
        <v>0</v>
      </c>
      <c r="DH185" s="57"/>
      <c r="DI185" s="62"/>
      <c r="DJ185" s="57"/>
      <c r="DK185" s="62"/>
      <c r="DL185" s="57"/>
      <c r="DM185" s="62"/>
      <c r="DN185" s="57"/>
      <c r="DO185" s="58">
        <f t="shared" si="1156"/>
        <v>0</v>
      </c>
      <c r="DP185" s="57"/>
      <c r="DQ185" s="58">
        <f t="shared" si="1157"/>
        <v>0</v>
      </c>
      <c r="DR185" s="57"/>
      <c r="DS185" s="59"/>
      <c r="DT185" s="57"/>
      <c r="DU185" s="59"/>
      <c r="DV185" s="57"/>
      <c r="DW185" s="58">
        <f t="shared" si="1158"/>
        <v>0</v>
      </c>
      <c r="DX185" s="57"/>
      <c r="DY185" s="58">
        <f t="shared" si="1159"/>
        <v>0</v>
      </c>
      <c r="DZ185" s="57"/>
      <c r="EA185" s="59"/>
      <c r="EB185" s="63"/>
      <c r="EC185" s="63"/>
      <c r="ED185" s="57"/>
      <c r="EE185" s="57"/>
      <c r="EF185" s="57"/>
      <c r="EG185" s="57"/>
      <c r="EH185" s="57"/>
      <c r="EI185" s="57"/>
      <c r="EJ185" s="64">
        <f t="shared" si="1160"/>
        <v>11</v>
      </c>
      <c r="EK185" s="64">
        <f t="shared" si="1160"/>
        <v>324161.10719999997</v>
      </c>
    </row>
    <row r="186" spans="1:141" s="116" customFormat="1" ht="16.5" customHeight="1" x14ac:dyDescent="0.25">
      <c r="A186" s="49"/>
      <c r="B186" s="85">
        <v>145</v>
      </c>
      <c r="C186" s="50" t="s">
        <v>489</v>
      </c>
      <c r="D186" s="135" t="s">
        <v>490</v>
      </c>
      <c r="E186" s="52">
        <v>16026</v>
      </c>
      <c r="F186" s="53">
        <v>2.6</v>
      </c>
      <c r="G186" s="54"/>
      <c r="H186" s="55">
        <v>1</v>
      </c>
      <c r="I186" s="129"/>
      <c r="J186" s="104">
        <v>1.4</v>
      </c>
      <c r="K186" s="104">
        <v>1.68</v>
      </c>
      <c r="L186" s="104">
        <v>2.23</v>
      </c>
      <c r="M186" s="107">
        <v>2.57</v>
      </c>
      <c r="N186" s="115"/>
      <c r="O186" s="58">
        <f t="shared" si="1116"/>
        <v>0</v>
      </c>
      <c r="P186" s="108"/>
      <c r="Q186" s="58">
        <f t="shared" si="1117"/>
        <v>0</v>
      </c>
      <c r="R186" s="108">
        <v>109</v>
      </c>
      <c r="S186" s="58">
        <f t="shared" si="1118"/>
        <v>6358475.7599999998</v>
      </c>
      <c r="T186" s="115"/>
      <c r="U186" s="58">
        <f t="shared" si="1119"/>
        <v>0</v>
      </c>
      <c r="V186" s="115"/>
      <c r="W186" s="58">
        <f t="shared" si="1120"/>
        <v>0</v>
      </c>
      <c r="X186" s="115"/>
      <c r="Y186" s="58">
        <f t="shared" si="1121"/>
        <v>0</v>
      </c>
      <c r="Z186" s="108"/>
      <c r="AA186" s="58">
        <f t="shared" si="1122"/>
        <v>0</v>
      </c>
      <c r="AB186" s="108"/>
      <c r="AC186" s="58">
        <f t="shared" si="1123"/>
        <v>0</v>
      </c>
      <c r="AD186" s="108">
        <v>7</v>
      </c>
      <c r="AE186" s="59">
        <f t="shared" si="1124"/>
        <v>490010.97600000002</v>
      </c>
      <c r="AF186" s="108"/>
      <c r="AG186" s="62">
        <f t="shared" si="1125"/>
        <v>0</v>
      </c>
      <c r="AH186" s="115">
        <v>69</v>
      </c>
      <c r="AI186" s="58">
        <f t="shared" si="1126"/>
        <v>4025090.1599999997</v>
      </c>
      <c r="AJ186" s="115"/>
      <c r="AK186" s="58">
        <f t="shared" si="1127"/>
        <v>0</v>
      </c>
      <c r="AL186" s="115"/>
      <c r="AM186" s="58">
        <f t="shared" si="1128"/>
        <v>0</v>
      </c>
      <c r="AN186" s="115"/>
      <c r="AO186" s="58">
        <f t="shared" si="1129"/>
        <v>0</v>
      </c>
      <c r="AP186" s="115">
        <v>41</v>
      </c>
      <c r="AQ186" s="58">
        <f t="shared" si="1130"/>
        <v>2391720.2399999998</v>
      </c>
      <c r="AR186" s="115"/>
      <c r="AS186" s="58">
        <f t="shared" si="1131"/>
        <v>0</v>
      </c>
      <c r="AT186" s="115"/>
      <c r="AU186" s="58">
        <f t="shared" si="1132"/>
        <v>0</v>
      </c>
      <c r="AV186" s="115"/>
      <c r="AW186" s="58">
        <f t="shared" si="1133"/>
        <v>0</v>
      </c>
      <c r="AX186" s="115"/>
      <c r="AY186" s="58">
        <f t="shared" si="1134"/>
        <v>0</v>
      </c>
      <c r="AZ186" s="115"/>
      <c r="BA186" s="58">
        <f t="shared" si="1135"/>
        <v>0</v>
      </c>
      <c r="BB186" s="115"/>
      <c r="BC186" s="58">
        <f t="shared" si="1136"/>
        <v>0</v>
      </c>
      <c r="BD186" s="115"/>
      <c r="BE186" s="58">
        <f t="shared" si="1137"/>
        <v>0</v>
      </c>
      <c r="BF186" s="115"/>
      <c r="BG186" s="58">
        <f t="shared" si="1138"/>
        <v>0</v>
      </c>
      <c r="BH186" s="115"/>
      <c r="BI186" s="58">
        <f t="shared" si="1139"/>
        <v>0</v>
      </c>
      <c r="BJ186" s="115"/>
      <c r="BK186" s="58">
        <f t="shared" si="1140"/>
        <v>0</v>
      </c>
      <c r="BL186" s="115"/>
      <c r="BM186" s="58">
        <f t="shared" si="1141"/>
        <v>0</v>
      </c>
      <c r="BN186" s="115"/>
      <c r="BO186" s="58">
        <f t="shared" si="1142"/>
        <v>0</v>
      </c>
      <c r="BP186" s="121"/>
      <c r="BQ186" s="58">
        <f t="shared" si="1143"/>
        <v>0</v>
      </c>
      <c r="BR186" s="115"/>
      <c r="BS186" s="58"/>
      <c r="BT186" s="108"/>
      <c r="BU186" s="58"/>
      <c r="BV186" s="57"/>
      <c r="BW186" s="58">
        <f t="shared" si="1144"/>
        <v>0</v>
      </c>
      <c r="BX186" s="115"/>
      <c r="BY186" s="58">
        <f t="shared" si="1145"/>
        <v>0</v>
      </c>
      <c r="BZ186" s="115"/>
      <c r="CA186" s="58"/>
      <c r="CB186" s="152"/>
      <c r="CC186" s="58"/>
      <c r="CD186" s="108"/>
      <c r="CE186" s="62">
        <f t="shared" si="1146"/>
        <v>0</v>
      </c>
      <c r="CF186" s="115"/>
      <c r="CG186" s="62">
        <f t="shared" si="1147"/>
        <v>0</v>
      </c>
      <c r="CH186" s="108"/>
      <c r="CI186" s="62">
        <f t="shared" si="1148"/>
        <v>0</v>
      </c>
      <c r="CJ186" s="108"/>
      <c r="CK186" s="62">
        <f t="shared" si="1149"/>
        <v>0</v>
      </c>
      <c r="CL186" s="108"/>
      <c r="CM186" s="62">
        <f t="shared" si="1150"/>
        <v>0</v>
      </c>
      <c r="CN186" s="115"/>
      <c r="CO186" s="62">
        <f t="shared" si="1151"/>
        <v>0</v>
      </c>
      <c r="CP186" s="115"/>
      <c r="CQ186" s="62">
        <f t="shared" si="1152"/>
        <v>0</v>
      </c>
      <c r="CR186" s="108"/>
      <c r="CS186" s="62"/>
      <c r="CT186" s="115"/>
      <c r="CU186" s="62"/>
      <c r="CV186" s="115"/>
      <c r="CW186" s="62">
        <f t="shared" si="1153"/>
        <v>0</v>
      </c>
      <c r="CX186" s="115"/>
      <c r="CY186" s="62"/>
      <c r="CZ186" s="57"/>
      <c r="DA186" s="62"/>
      <c r="DB186" s="115"/>
      <c r="DC186" s="62"/>
      <c r="DD186" s="115"/>
      <c r="DE186" s="62">
        <f t="shared" si="1154"/>
        <v>0</v>
      </c>
      <c r="DF186" s="115"/>
      <c r="DG186" s="62">
        <f t="shared" si="1155"/>
        <v>0</v>
      </c>
      <c r="DH186" s="115"/>
      <c r="DI186" s="62"/>
      <c r="DJ186" s="115"/>
      <c r="DK186" s="62"/>
      <c r="DL186" s="115"/>
      <c r="DM186" s="62"/>
      <c r="DN186" s="122"/>
      <c r="DO186" s="58">
        <f t="shared" si="1156"/>
        <v>0</v>
      </c>
      <c r="DP186" s="57"/>
      <c r="DQ186" s="58">
        <f t="shared" si="1157"/>
        <v>0</v>
      </c>
      <c r="DR186" s="115"/>
      <c r="DS186" s="59"/>
      <c r="DT186" s="57"/>
      <c r="DU186" s="59"/>
      <c r="DV186" s="57"/>
      <c r="DW186" s="58">
        <f t="shared" si="1158"/>
        <v>0</v>
      </c>
      <c r="DX186" s="57"/>
      <c r="DY186" s="58">
        <f t="shared" si="1159"/>
        <v>0</v>
      </c>
      <c r="DZ186" s="57"/>
      <c r="EA186" s="59"/>
      <c r="EB186" s="63"/>
      <c r="EC186" s="63"/>
      <c r="ED186" s="57"/>
      <c r="EE186" s="57"/>
      <c r="EF186" s="57"/>
      <c r="EG186" s="57"/>
      <c r="EH186" s="57"/>
      <c r="EI186" s="57"/>
      <c r="EJ186" s="64">
        <f t="shared" si="1160"/>
        <v>226</v>
      </c>
      <c r="EK186" s="64">
        <f t="shared" si="1160"/>
        <v>13265297.136</v>
      </c>
    </row>
    <row r="187" spans="1:141" s="102" customFormat="1" ht="15" customHeight="1" x14ac:dyDescent="0.25">
      <c r="A187" s="41">
        <v>32</v>
      </c>
      <c r="B187" s="41"/>
      <c r="C187" s="112" t="s">
        <v>491</v>
      </c>
      <c r="D187" s="134" t="s">
        <v>492</v>
      </c>
      <c r="E187" s="52">
        <v>16026</v>
      </c>
      <c r="F187" s="110"/>
      <c r="G187" s="54"/>
      <c r="H187" s="44"/>
      <c r="I187" s="99"/>
      <c r="J187" s="111">
        <v>1.4</v>
      </c>
      <c r="K187" s="111">
        <v>1.68</v>
      </c>
      <c r="L187" s="111">
        <v>2.23</v>
      </c>
      <c r="M187" s="101">
        <v>2.57</v>
      </c>
      <c r="N187" s="123">
        <f t="shared" ref="N187:BY187" si="1161">SUM(N188:N195)</f>
        <v>0</v>
      </c>
      <c r="O187" s="123">
        <f t="shared" si="1161"/>
        <v>0</v>
      </c>
      <c r="P187" s="123">
        <f t="shared" si="1161"/>
        <v>0</v>
      </c>
      <c r="Q187" s="123">
        <f t="shared" si="1161"/>
        <v>0</v>
      </c>
      <c r="R187" s="123">
        <f t="shared" si="1161"/>
        <v>75</v>
      </c>
      <c r="S187" s="123">
        <f t="shared" si="1161"/>
        <v>4604622.3719999995</v>
      </c>
      <c r="T187" s="123">
        <f t="shared" si="1161"/>
        <v>0</v>
      </c>
      <c r="U187" s="123">
        <f t="shared" si="1161"/>
        <v>0</v>
      </c>
      <c r="V187" s="123">
        <f t="shared" si="1161"/>
        <v>0</v>
      </c>
      <c r="W187" s="123">
        <f t="shared" si="1161"/>
        <v>0</v>
      </c>
      <c r="X187" s="123">
        <f t="shared" si="1161"/>
        <v>0</v>
      </c>
      <c r="Y187" s="123">
        <f t="shared" si="1161"/>
        <v>0</v>
      </c>
      <c r="Z187" s="123">
        <f t="shared" si="1161"/>
        <v>3</v>
      </c>
      <c r="AA187" s="123">
        <f t="shared" si="1161"/>
        <v>105675.444</v>
      </c>
      <c r="AB187" s="123">
        <f t="shared" si="1161"/>
        <v>0</v>
      </c>
      <c r="AC187" s="123">
        <f t="shared" si="1161"/>
        <v>0</v>
      </c>
      <c r="AD187" s="123">
        <f t="shared" si="1161"/>
        <v>0</v>
      </c>
      <c r="AE187" s="123">
        <f t="shared" si="1161"/>
        <v>0</v>
      </c>
      <c r="AF187" s="123">
        <f t="shared" si="1161"/>
        <v>0</v>
      </c>
      <c r="AG187" s="123">
        <f t="shared" si="1161"/>
        <v>0</v>
      </c>
      <c r="AH187" s="123">
        <f t="shared" si="1161"/>
        <v>73</v>
      </c>
      <c r="AI187" s="123">
        <f t="shared" si="1161"/>
        <v>5362299.5999999996</v>
      </c>
      <c r="AJ187" s="123">
        <f t="shared" si="1161"/>
        <v>0</v>
      </c>
      <c r="AK187" s="123">
        <f t="shared" si="1161"/>
        <v>0</v>
      </c>
      <c r="AL187" s="123">
        <f t="shared" si="1161"/>
        <v>0</v>
      </c>
      <c r="AM187" s="123">
        <f t="shared" si="1161"/>
        <v>0</v>
      </c>
      <c r="AN187" s="123">
        <f t="shared" si="1161"/>
        <v>0</v>
      </c>
      <c r="AO187" s="123">
        <f t="shared" si="1161"/>
        <v>0</v>
      </c>
      <c r="AP187" s="123">
        <f t="shared" si="1161"/>
        <v>0</v>
      </c>
      <c r="AQ187" s="123">
        <f t="shared" si="1161"/>
        <v>0</v>
      </c>
      <c r="AR187" s="123">
        <f t="shared" si="1161"/>
        <v>0</v>
      </c>
      <c r="AS187" s="123">
        <f t="shared" si="1161"/>
        <v>0</v>
      </c>
      <c r="AT187" s="123">
        <f t="shared" si="1161"/>
        <v>0</v>
      </c>
      <c r="AU187" s="123">
        <f t="shared" si="1161"/>
        <v>0</v>
      </c>
      <c r="AV187" s="123">
        <f t="shared" si="1161"/>
        <v>0</v>
      </c>
      <c r="AW187" s="123">
        <f t="shared" si="1161"/>
        <v>0</v>
      </c>
      <c r="AX187" s="123">
        <f t="shared" si="1161"/>
        <v>0</v>
      </c>
      <c r="AY187" s="123">
        <f t="shared" si="1161"/>
        <v>0</v>
      </c>
      <c r="AZ187" s="123">
        <f t="shared" si="1161"/>
        <v>0</v>
      </c>
      <c r="BA187" s="123">
        <f t="shared" si="1161"/>
        <v>0</v>
      </c>
      <c r="BB187" s="123">
        <f t="shared" si="1161"/>
        <v>0</v>
      </c>
      <c r="BC187" s="123">
        <f t="shared" si="1161"/>
        <v>0</v>
      </c>
      <c r="BD187" s="123">
        <f t="shared" si="1161"/>
        <v>0</v>
      </c>
      <c r="BE187" s="123">
        <f t="shared" si="1161"/>
        <v>0</v>
      </c>
      <c r="BF187" s="123">
        <f t="shared" si="1161"/>
        <v>0</v>
      </c>
      <c r="BG187" s="123">
        <f t="shared" si="1161"/>
        <v>0</v>
      </c>
      <c r="BH187" s="123">
        <f t="shared" si="1161"/>
        <v>0</v>
      </c>
      <c r="BI187" s="123">
        <f t="shared" si="1161"/>
        <v>0</v>
      </c>
      <c r="BJ187" s="123">
        <f t="shared" si="1161"/>
        <v>0</v>
      </c>
      <c r="BK187" s="123">
        <f t="shared" si="1161"/>
        <v>0</v>
      </c>
      <c r="BL187" s="123">
        <f t="shared" si="1161"/>
        <v>0</v>
      </c>
      <c r="BM187" s="123">
        <f t="shared" si="1161"/>
        <v>0</v>
      </c>
      <c r="BN187" s="123">
        <f t="shared" si="1161"/>
        <v>0</v>
      </c>
      <c r="BO187" s="123">
        <f t="shared" si="1161"/>
        <v>0</v>
      </c>
      <c r="BP187" s="123">
        <f t="shared" si="1161"/>
        <v>0</v>
      </c>
      <c r="BQ187" s="123">
        <f t="shared" si="1161"/>
        <v>0</v>
      </c>
      <c r="BR187" s="123">
        <f t="shared" si="1161"/>
        <v>0</v>
      </c>
      <c r="BS187" s="123"/>
      <c r="BT187" s="123">
        <f t="shared" si="1161"/>
        <v>0</v>
      </c>
      <c r="BU187" s="123"/>
      <c r="BV187" s="123">
        <f t="shared" si="1161"/>
        <v>0</v>
      </c>
      <c r="BW187" s="123">
        <f t="shared" si="1161"/>
        <v>0</v>
      </c>
      <c r="BX187" s="123">
        <f t="shared" si="1161"/>
        <v>0</v>
      </c>
      <c r="BY187" s="123">
        <f t="shared" si="1161"/>
        <v>0</v>
      </c>
      <c r="BZ187" s="123">
        <f t="shared" ref="BZ187:EK187" si="1162">SUM(BZ188:BZ195)</f>
        <v>0</v>
      </c>
      <c r="CA187" s="123"/>
      <c r="CB187" s="123">
        <f t="shared" si="1162"/>
        <v>3</v>
      </c>
      <c r="CC187" s="123"/>
      <c r="CD187" s="123">
        <f t="shared" si="1162"/>
        <v>0</v>
      </c>
      <c r="CE187" s="123">
        <f t="shared" si="1162"/>
        <v>0</v>
      </c>
      <c r="CF187" s="123">
        <f t="shared" si="1162"/>
        <v>0</v>
      </c>
      <c r="CG187" s="123">
        <f t="shared" si="1162"/>
        <v>0</v>
      </c>
      <c r="CH187" s="123">
        <f t="shared" si="1162"/>
        <v>0</v>
      </c>
      <c r="CI187" s="123">
        <f t="shared" si="1162"/>
        <v>0</v>
      </c>
      <c r="CJ187" s="123">
        <f t="shared" si="1162"/>
        <v>0</v>
      </c>
      <c r="CK187" s="123">
        <f t="shared" si="1162"/>
        <v>0</v>
      </c>
      <c r="CL187" s="123">
        <f t="shared" si="1162"/>
        <v>0</v>
      </c>
      <c r="CM187" s="123">
        <f t="shared" si="1162"/>
        <v>0</v>
      </c>
      <c r="CN187" s="123">
        <f t="shared" si="1162"/>
        <v>0</v>
      </c>
      <c r="CO187" s="123">
        <f t="shared" si="1162"/>
        <v>0</v>
      </c>
      <c r="CP187" s="123">
        <f t="shared" si="1162"/>
        <v>0</v>
      </c>
      <c r="CQ187" s="123">
        <f t="shared" si="1162"/>
        <v>0</v>
      </c>
      <c r="CR187" s="123">
        <f t="shared" si="1162"/>
        <v>0</v>
      </c>
      <c r="CS187" s="123"/>
      <c r="CT187" s="123">
        <f t="shared" si="1162"/>
        <v>0</v>
      </c>
      <c r="CU187" s="123"/>
      <c r="CV187" s="123">
        <f t="shared" si="1162"/>
        <v>0</v>
      </c>
      <c r="CW187" s="123">
        <f t="shared" si="1162"/>
        <v>0</v>
      </c>
      <c r="CX187" s="123">
        <f t="shared" si="1162"/>
        <v>0</v>
      </c>
      <c r="CY187" s="123"/>
      <c r="CZ187" s="123">
        <f t="shared" si="1162"/>
        <v>0</v>
      </c>
      <c r="DA187" s="123"/>
      <c r="DB187" s="123">
        <f t="shared" si="1162"/>
        <v>0</v>
      </c>
      <c r="DC187" s="123"/>
      <c r="DD187" s="123">
        <f t="shared" si="1162"/>
        <v>0</v>
      </c>
      <c r="DE187" s="123">
        <f t="shared" si="1162"/>
        <v>0</v>
      </c>
      <c r="DF187" s="123">
        <f t="shared" si="1162"/>
        <v>0</v>
      </c>
      <c r="DG187" s="123">
        <f t="shared" si="1162"/>
        <v>0</v>
      </c>
      <c r="DH187" s="123">
        <f t="shared" si="1162"/>
        <v>0</v>
      </c>
      <c r="DI187" s="123"/>
      <c r="DJ187" s="123">
        <f t="shared" si="1162"/>
        <v>0</v>
      </c>
      <c r="DK187" s="123"/>
      <c r="DL187" s="123">
        <f t="shared" si="1162"/>
        <v>0</v>
      </c>
      <c r="DM187" s="123"/>
      <c r="DN187" s="123">
        <f t="shared" si="1162"/>
        <v>0</v>
      </c>
      <c r="DO187" s="123">
        <f t="shared" si="1162"/>
        <v>0</v>
      </c>
      <c r="DP187" s="123">
        <f t="shared" si="1162"/>
        <v>0</v>
      </c>
      <c r="DQ187" s="123">
        <f t="shared" si="1162"/>
        <v>0</v>
      </c>
      <c r="DR187" s="123">
        <f t="shared" si="1162"/>
        <v>0</v>
      </c>
      <c r="DS187" s="123">
        <f t="shared" si="1162"/>
        <v>0</v>
      </c>
      <c r="DT187" s="123">
        <f t="shared" si="1162"/>
        <v>0</v>
      </c>
      <c r="DU187" s="123">
        <f t="shared" si="1162"/>
        <v>0</v>
      </c>
      <c r="DV187" s="123">
        <f t="shared" si="1162"/>
        <v>0</v>
      </c>
      <c r="DW187" s="123">
        <f t="shared" si="1162"/>
        <v>0</v>
      </c>
      <c r="DX187" s="123">
        <f t="shared" si="1162"/>
        <v>0</v>
      </c>
      <c r="DY187" s="123">
        <f t="shared" si="1162"/>
        <v>0</v>
      </c>
      <c r="DZ187" s="123">
        <f t="shared" si="1162"/>
        <v>0</v>
      </c>
      <c r="EA187" s="123">
        <f t="shared" si="1162"/>
        <v>0</v>
      </c>
      <c r="EB187" s="123">
        <f t="shared" si="1162"/>
        <v>0</v>
      </c>
      <c r="EC187" s="123">
        <f t="shared" si="1162"/>
        <v>0</v>
      </c>
      <c r="ED187" s="123">
        <f t="shared" si="1162"/>
        <v>0</v>
      </c>
      <c r="EE187" s="123">
        <f t="shared" si="1162"/>
        <v>0</v>
      </c>
      <c r="EF187" s="123">
        <f t="shared" si="1162"/>
        <v>0</v>
      </c>
      <c r="EG187" s="123">
        <f t="shared" si="1162"/>
        <v>0</v>
      </c>
      <c r="EH187" s="123"/>
      <c r="EI187" s="123"/>
      <c r="EJ187" s="123">
        <f t="shared" si="1162"/>
        <v>154</v>
      </c>
      <c r="EK187" s="123">
        <f t="shared" si="1162"/>
        <v>10072597.415999999</v>
      </c>
    </row>
    <row r="188" spans="1:141" s="2" customFormat="1" ht="30" customHeight="1" x14ac:dyDescent="0.25">
      <c r="A188" s="49"/>
      <c r="B188" s="85">
        <v>146</v>
      </c>
      <c r="C188" s="50" t="s">
        <v>493</v>
      </c>
      <c r="D188" s="135" t="s">
        <v>494</v>
      </c>
      <c r="E188" s="52">
        <v>16026</v>
      </c>
      <c r="F188" s="53">
        <v>2.11</v>
      </c>
      <c r="G188" s="54"/>
      <c r="H188" s="55">
        <v>1</v>
      </c>
      <c r="I188" s="114"/>
      <c r="J188" s="104">
        <v>1.4</v>
      </c>
      <c r="K188" s="104">
        <v>1.68</v>
      </c>
      <c r="L188" s="104">
        <v>2.23</v>
      </c>
      <c r="M188" s="107">
        <v>2.57</v>
      </c>
      <c r="N188" s="115"/>
      <c r="O188" s="58">
        <f t="shared" ref="O188:O195" si="1163">N188*$E188*$F188*$H188*$J188*O$10</f>
        <v>0</v>
      </c>
      <c r="P188" s="108"/>
      <c r="Q188" s="58">
        <f t="shared" ref="Q188:Q195" si="1164">P188*$E188*$F188*$H188*$J188*Q$10</f>
        <v>0</v>
      </c>
      <c r="R188" s="108">
        <v>28</v>
      </c>
      <c r="S188" s="58">
        <f t="shared" ref="S188:S195" si="1165">R188*$E188*$F188*$H188*$J188*S$10</f>
        <v>1325542.5119999999</v>
      </c>
      <c r="T188" s="115"/>
      <c r="U188" s="58">
        <f t="shared" ref="U188:U195" si="1166">T188*$E188*$F188*$H188*$J188*U$10</f>
        <v>0</v>
      </c>
      <c r="V188" s="115"/>
      <c r="W188" s="58">
        <f t="shared" ref="W188:W195" si="1167">V188*$E188*$F188*$H188*$J188*W$10</f>
        <v>0</v>
      </c>
      <c r="X188" s="115"/>
      <c r="Y188" s="58">
        <f t="shared" ref="Y188:Y195" si="1168">X188*$E188*$F188*$H188*$J188*Y$10</f>
        <v>0</v>
      </c>
      <c r="Z188" s="108"/>
      <c r="AA188" s="58">
        <f t="shared" ref="AA188:AA195" si="1169">Z188*$E188*$F188*$H188*$J188*AA$10</f>
        <v>0</v>
      </c>
      <c r="AB188" s="108"/>
      <c r="AC188" s="58">
        <f t="shared" ref="AC188:AC195" si="1170">AB188*$E188*$F188*$H188*$J188*AC$10</f>
        <v>0</v>
      </c>
      <c r="AD188" s="108"/>
      <c r="AE188" s="59">
        <f t="shared" ref="AE188:AE195" si="1171">SUM(AD188*$E188*$F188*$H188*$K188*$AE$10)</f>
        <v>0</v>
      </c>
      <c r="AF188" s="108"/>
      <c r="AG188" s="62">
        <f t="shared" ref="AG188:AG195" si="1172">SUM(AF188*$E188*$F188*$H188*$K188*$AG$10)</f>
        <v>0</v>
      </c>
      <c r="AH188" s="115"/>
      <c r="AI188" s="58">
        <f t="shared" ref="AI188:AI195" si="1173">AH188*$E188*$F188*$H188*$J188*AI$10</f>
        <v>0</v>
      </c>
      <c r="AJ188" s="115"/>
      <c r="AK188" s="58">
        <f t="shared" ref="AK188:AK195" si="1174">AJ188*$E188*$F188*$H188*$J188*AK$10</f>
        <v>0</v>
      </c>
      <c r="AL188" s="57"/>
      <c r="AM188" s="58">
        <f t="shared" ref="AM188:AM195" si="1175">AL188*$E188*$F188*$H188*$J188*AM$10</f>
        <v>0</v>
      </c>
      <c r="AN188" s="115"/>
      <c r="AO188" s="58">
        <f t="shared" ref="AO188:AO195" si="1176">AN188*$E188*$F188*$H188*$J188*AO$10</f>
        <v>0</v>
      </c>
      <c r="AP188" s="115"/>
      <c r="AQ188" s="58">
        <f t="shared" ref="AQ188:AQ195" si="1177">AP188*$E188*$F188*$H188*$J188*AQ$10</f>
        <v>0</v>
      </c>
      <c r="AR188" s="115"/>
      <c r="AS188" s="58">
        <f t="shared" ref="AS188:AS195" si="1178">AR188*$E188*$F188*$H188*$J188*AS$10</f>
        <v>0</v>
      </c>
      <c r="AT188" s="115"/>
      <c r="AU188" s="58">
        <f t="shared" ref="AU188:AU195" si="1179">AT188*$E188*$F188*$H188*$J188*AU$10</f>
        <v>0</v>
      </c>
      <c r="AV188" s="115"/>
      <c r="AW188" s="58">
        <f t="shared" ref="AW188:AW195" si="1180">AV188*$E188*$F188*$H188*$J188*AW$10</f>
        <v>0</v>
      </c>
      <c r="AX188" s="115"/>
      <c r="AY188" s="58">
        <f t="shared" ref="AY188:AY195" si="1181">AX188*$E188*$F188*$H188*$J188*AY$10</f>
        <v>0</v>
      </c>
      <c r="AZ188" s="115"/>
      <c r="BA188" s="58">
        <f t="shared" ref="BA188:BA195" si="1182">AZ188*$E188*$F188*$H188*$J188*BA$10</f>
        <v>0</v>
      </c>
      <c r="BB188" s="115"/>
      <c r="BC188" s="58">
        <f t="shared" ref="BC188:BC195" si="1183">BB188*$E188*$F188*$H188*$J188*BC$10</f>
        <v>0</v>
      </c>
      <c r="BD188" s="115"/>
      <c r="BE188" s="58">
        <f t="shared" ref="BE188:BE195" si="1184">BD188*$E188*$F188*$H188*$J188*BE$10</f>
        <v>0</v>
      </c>
      <c r="BF188" s="115"/>
      <c r="BG188" s="58">
        <f t="shared" ref="BG188:BG195" si="1185">BF188*$E188*$F188*$H188*$J188*BG$10</f>
        <v>0</v>
      </c>
      <c r="BH188" s="115"/>
      <c r="BI188" s="58">
        <f t="shared" ref="BI188:BI195" si="1186">BH188*$E188*$F188*$H188*$J188*BI$10</f>
        <v>0</v>
      </c>
      <c r="BJ188" s="115"/>
      <c r="BK188" s="58">
        <f t="shared" ref="BK188:BK195" si="1187">BJ188*$E188*$F188*$H188*$J188*BK$10</f>
        <v>0</v>
      </c>
      <c r="BL188" s="115"/>
      <c r="BM188" s="58">
        <f t="shared" ref="BM188:BM195" si="1188">BL188*$E188*$F188*$H188*$J188*BM$10</f>
        <v>0</v>
      </c>
      <c r="BN188" s="115"/>
      <c r="BO188" s="58">
        <f t="shared" ref="BO188:BO195" si="1189">BN188*$E188*$F188*$H188*$J188*BO$10</f>
        <v>0</v>
      </c>
      <c r="BP188" s="121"/>
      <c r="BQ188" s="58">
        <f t="shared" ref="BQ188:BQ195" si="1190">BP188*$E188*$F188*$H188*$J188*BQ$10</f>
        <v>0</v>
      </c>
      <c r="BR188" s="115"/>
      <c r="BS188" s="58"/>
      <c r="BT188" s="108"/>
      <c r="BU188" s="58"/>
      <c r="BV188" s="57"/>
      <c r="BW188" s="58">
        <f t="shared" ref="BW188:BW195" si="1191">BV188*$E188*$F188*$H188*$J188*BW$10</f>
        <v>0</v>
      </c>
      <c r="BX188" s="115"/>
      <c r="BY188" s="58">
        <f t="shared" ref="BY188:BY195" si="1192">BX188*$E188*$F188*$H188*$J188*BY$10</f>
        <v>0</v>
      </c>
      <c r="BZ188" s="115"/>
      <c r="CA188" s="58"/>
      <c r="CB188" s="152"/>
      <c r="CC188" s="58"/>
      <c r="CD188" s="108"/>
      <c r="CE188" s="62">
        <f t="shared" ref="CE188:CE195" si="1193">SUM(CD188*$E188*$F188*$H188*$K188*$CE$10)</f>
        <v>0</v>
      </c>
      <c r="CF188" s="115"/>
      <c r="CG188" s="62">
        <f t="shared" ref="CG188:CG195" si="1194">SUM(CF188*$E188*$F188*$H188*$K188*$CE$10)</f>
        <v>0</v>
      </c>
      <c r="CH188" s="108"/>
      <c r="CI188" s="62">
        <f t="shared" ref="CI188:CI195" si="1195">SUM(CH188*$E188*$F188*$H188*$K188*$CE$10)</f>
        <v>0</v>
      </c>
      <c r="CJ188" s="108"/>
      <c r="CK188" s="62">
        <f t="shared" ref="CK188:CK195" si="1196">SUM(CJ188*$E188*$F188*$H188*$K188*$CE$10)</f>
        <v>0</v>
      </c>
      <c r="CL188" s="108"/>
      <c r="CM188" s="62">
        <f t="shared" ref="CM188:CM195" si="1197">SUM(CL188*$E188*$F188*$H188*$K188*$CE$10)</f>
        <v>0</v>
      </c>
      <c r="CN188" s="115"/>
      <c r="CO188" s="62">
        <f t="shared" ref="CO188:CO195" si="1198">SUM(CN188*$E188*$F188*$H188*$K188*$CE$10)</f>
        <v>0</v>
      </c>
      <c r="CP188" s="115"/>
      <c r="CQ188" s="62">
        <f t="shared" ref="CQ188:CQ195" si="1199">SUM(CP188*$E188*$F188*$H188*$K188*$CE$10)</f>
        <v>0</v>
      </c>
      <c r="CR188" s="108"/>
      <c r="CS188" s="62"/>
      <c r="CT188" s="115"/>
      <c r="CU188" s="62"/>
      <c r="CV188" s="115"/>
      <c r="CW188" s="62">
        <f t="shared" ref="CW188:CW195" si="1200">SUM(CV188*$E188*$F188*$H188*$K188*$CE$10)</f>
        <v>0</v>
      </c>
      <c r="CX188" s="115"/>
      <c r="CY188" s="62"/>
      <c r="CZ188" s="57"/>
      <c r="DA188" s="62"/>
      <c r="DB188" s="115"/>
      <c r="DC188" s="62"/>
      <c r="DD188" s="115"/>
      <c r="DE188" s="62">
        <f t="shared" ref="DE188:DE195" si="1201">SUM(DD188*$E188*$F188*$H188*$K188*$CE$10)</f>
        <v>0</v>
      </c>
      <c r="DF188" s="115"/>
      <c r="DG188" s="62">
        <f t="shared" ref="DG188:DG195" si="1202">SUM(DF188*$E188*$F188*$H188*$K188*$CE$10)</f>
        <v>0</v>
      </c>
      <c r="DH188" s="115"/>
      <c r="DI188" s="62"/>
      <c r="DJ188" s="115"/>
      <c r="DK188" s="62"/>
      <c r="DL188" s="115"/>
      <c r="DM188" s="62"/>
      <c r="DN188" s="57"/>
      <c r="DO188" s="58">
        <f t="shared" ref="DO188:DO195" si="1203">DN188*$E188*$F188*$H188*$J188*DO$10</f>
        <v>0</v>
      </c>
      <c r="DP188" s="57"/>
      <c r="DQ188" s="58">
        <f t="shared" ref="DQ188:DQ195" si="1204">DP188*$E188*$F188*$H188*$J188*DQ$10</f>
        <v>0</v>
      </c>
      <c r="DR188" s="115"/>
      <c r="DS188" s="59"/>
      <c r="DT188" s="57"/>
      <c r="DU188" s="59"/>
      <c r="DV188" s="57"/>
      <c r="DW188" s="58">
        <f t="shared" ref="DW188:DW195" si="1205">DV188*$E188*$F188*$H188*$J188*DW$10</f>
        <v>0</v>
      </c>
      <c r="DX188" s="57"/>
      <c r="DY188" s="58">
        <f t="shared" ref="DY188:DY195" si="1206">DX188*$E188*$F188*$H188*$J188*DY$10</f>
        <v>0</v>
      </c>
      <c r="DZ188" s="57"/>
      <c r="EA188" s="59"/>
      <c r="EB188" s="63"/>
      <c r="EC188" s="63"/>
      <c r="ED188" s="76"/>
      <c r="EE188" s="76"/>
      <c r="EF188" s="76"/>
      <c r="EG188" s="76"/>
      <c r="EH188" s="76"/>
      <c r="EI188" s="76"/>
      <c r="EJ188" s="64">
        <f t="shared" ref="EJ188:EK195" si="1207">SUM(N188,P188,R188,T188,V188,X188,Z188,AB188,AD188,AF188,AH188,AJ188,AL188,AN188,AP188,AR188,AT188,AV188,AX188,AZ188,BB188,BD188,BF188,BH188,BJ188,BL188,BN188,BP188,BR188,BT188,BV188,BX188,BZ188,CB188,CD188,CF188,CH188,CJ188,CL188,CN188,CP188,CR188,CT188,CV188,CX188,CZ188,DB188,DD188,DF188,DH188,DJ188,DL188,DN188,DP188,DR188,DT188,DV188,DX188,DZ188,EB188,ED188,EF188)</f>
        <v>28</v>
      </c>
      <c r="EK188" s="64">
        <f t="shared" si="1207"/>
        <v>1325542.5119999999</v>
      </c>
    </row>
    <row r="189" spans="1:141" s="2" customFormat="1" ht="30" customHeight="1" x14ac:dyDescent="0.25">
      <c r="A189" s="49"/>
      <c r="B189" s="85">
        <v>147</v>
      </c>
      <c r="C189" s="50" t="s">
        <v>495</v>
      </c>
      <c r="D189" s="135" t="s">
        <v>496</v>
      </c>
      <c r="E189" s="52">
        <v>16026</v>
      </c>
      <c r="F189" s="53">
        <v>3.55</v>
      </c>
      <c r="G189" s="54"/>
      <c r="H189" s="55">
        <v>1</v>
      </c>
      <c r="I189" s="114"/>
      <c r="J189" s="104">
        <v>1.4</v>
      </c>
      <c r="K189" s="104">
        <v>1.68</v>
      </c>
      <c r="L189" s="104">
        <v>2.23</v>
      </c>
      <c r="M189" s="107">
        <v>2.57</v>
      </c>
      <c r="N189" s="115"/>
      <c r="O189" s="58">
        <f t="shared" si="1163"/>
        <v>0</v>
      </c>
      <c r="P189" s="108"/>
      <c r="Q189" s="58">
        <f t="shared" si="1164"/>
        <v>0</v>
      </c>
      <c r="R189" s="108">
        <v>32</v>
      </c>
      <c r="S189" s="58">
        <f t="shared" si="1165"/>
        <v>2548775.0399999996</v>
      </c>
      <c r="T189" s="115"/>
      <c r="U189" s="58">
        <f t="shared" si="1166"/>
        <v>0</v>
      </c>
      <c r="V189" s="115"/>
      <c r="W189" s="58">
        <f t="shared" si="1167"/>
        <v>0</v>
      </c>
      <c r="X189" s="115"/>
      <c r="Y189" s="58">
        <f t="shared" si="1168"/>
        <v>0</v>
      </c>
      <c r="Z189" s="108"/>
      <c r="AA189" s="58">
        <f t="shared" si="1169"/>
        <v>0</v>
      </c>
      <c r="AB189" s="108"/>
      <c r="AC189" s="58">
        <f t="shared" si="1170"/>
        <v>0</v>
      </c>
      <c r="AD189" s="108"/>
      <c r="AE189" s="59">
        <f t="shared" si="1171"/>
        <v>0</v>
      </c>
      <c r="AF189" s="108"/>
      <c r="AG189" s="62">
        <f t="shared" si="1172"/>
        <v>0</v>
      </c>
      <c r="AH189" s="115">
        <v>8</v>
      </c>
      <c r="AI189" s="58">
        <f t="shared" si="1173"/>
        <v>637193.75999999989</v>
      </c>
      <c r="AJ189" s="115"/>
      <c r="AK189" s="58">
        <f t="shared" si="1174"/>
        <v>0</v>
      </c>
      <c r="AL189" s="57"/>
      <c r="AM189" s="58">
        <f t="shared" si="1175"/>
        <v>0</v>
      </c>
      <c r="AN189" s="115"/>
      <c r="AO189" s="58">
        <f t="shared" si="1176"/>
        <v>0</v>
      </c>
      <c r="AP189" s="115"/>
      <c r="AQ189" s="58">
        <f t="shared" si="1177"/>
        <v>0</v>
      </c>
      <c r="AR189" s="115"/>
      <c r="AS189" s="58">
        <f t="shared" si="1178"/>
        <v>0</v>
      </c>
      <c r="AT189" s="115"/>
      <c r="AU189" s="58">
        <f t="shared" si="1179"/>
        <v>0</v>
      </c>
      <c r="AV189" s="115"/>
      <c r="AW189" s="58">
        <f t="shared" si="1180"/>
        <v>0</v>
      </c>
      <c r="AX189" s="115"/>
      <c r="AY189" s="58">
        <f t="shared" si="1181"/>
        <v>0</v>
      </c>
      <c r="AZ189" s="115"/>
      <c r="BA189" s="58">
        <f t="shared" si="1182"/>
        <v>0</v>
      </c>
      <c r="BB189" s="115"/>
      <c r="BC189" s="58">
        <f t="shared" si="1183"/>
        <v>0</v>
      </c>
      <c r="BD189" s="115"/>
      <c r="BE189" s="58">
        <f t="shared" si="1184"/>
        <v>0</v>
      </c>
      <c r="BF189" s="115"/>
      <c r="BG189" s="58">
        <f t="shared" si="1185"/>
        <v>0</v>
      </c>
      <c r="BH189" s="115"/>
      <c r="BI189" s="58">
        <f t="shared" si="1186"/>
        <v>0</v>
      </c>
      <c r="BJ189" s="115"/>
      <c r="BK189" s="58">
        <f t="shared" si="1187"/>
        <v>0</v>
      </c>
      <c r="BL189" s="115"/>
      <c r="BM189" s="58">
        <f t="shared" si="1188"/>
        <v>0</v>
      </c>
      <c r="BN189" s="115"/>
      <c r="BO189" s="58">
        <f t="shared" si="1189"/>
        <v>0</v>
      </c>
      <c r="BP189" s="121"/>
      <c r="BQ189" s="58">
        <f t="shared" si="1190"/>
        <v>0</v>
      </c>
      <c r="BR189" s="115"/>
      <c r="BS189" s="58"/>
      <c r="BT189" s="108"/>
      <c r="BU189" s="58"/>
      <c r="BV189" s="57"/>
      <c r="BW189" s="58">
        <f t="shared" si="1191"/>
        <v>0</v>
      </c>
      <c r="BX189" s="115"/>
      <c r="BY189" s="58">
        <f t="shared" si="1192"/>
        <v>0</v>
      </c>
      <c r="BZ189" s="115"/>
      <c r="CA189" s="58"/>
      <c r="CB189" s="153"/>
      <c r="CC189" s="58"/>
      <c r="CD189" s="108"/>
      <c r="CE189" s="62">
        <f t="shared" si="1193"/>
        <v>0</v>
      </c>
      <c r="CF189" s="115"/>
      <c r="CG189" s="62">
        <f t="shared" si="1194"/>
        <v>0</v>
      </c>
      <c r="CH189" s="108"/>
      <c r="CI189" s="62">
        <f t="shared" si="1195"/>
        <v>0</v>
      </c>
      <c r="CJ189" s="108"/>
      <c r="CK189" s="62">
        <f t="shared" si="1196"/>
        <v>0</v>
      </c>
      <c r="CL189" s="108"/>
      <c r="CM189" s="62">
        <f t="shared" si="1197"/>
        <v>0</v>
      </c>
      <c r="CN189" s="115"/>
      <c r="CO189" s="62">
        <f t="shared" si="1198"/>
        <v>0</v>
      </c>
      <c r="CP189" s="115"/>
      <c r="CQ189" s="62">
        <f t="shared" si="1199"/>
        <v>0</v>
      </c>
      <c r="CR189" s="108"/>
      <c r="CS189" s="62"/>
      <c r="CT189" s="115"/>
      <c r="CU189" s="62"/>
      <c r="CV189" s="115"/>
      <c r="CW189" s="62">
        <f t="shared" si="1200"/>
        <v>0</v>
      </c>
      <c r="CX189" s="115"/>
      <c r="CY189" s="62"/>
      <c r="CZ189" s="57"/>
      <c r="DA189" s="62"/>
      <c r="DB189" s="115"/>
      <c r="DC189" s="62"/>
      <c r="DD189" s="115"/>
      <c r="DE189" s="62">
        <f t="shared" si="1201"/>
        <v>0</v>
      </c>
      <c r="DF189" s="115"/>
      <c r="DG189" s="62">
        <f t="shared" si="1202"/>
        <v>0</v>
      </c>
      <c r="DH189" s="115"/>
      <c r="DI189" s="62"/>
      <c r="DJ189" s="115"/>
      <c r="DK189" s="62"/>
      <c r="DL189" s="115"/>
      <c r="DM189" s="62"/>
      <c r="DN189" s="57"/>
      <c r="DO189" s="58">
        <f t="shared" si="1203"/>
        <v>0</v>
      </c>
      <c r="DP189" s="57"/>
      <c r="DQ189" s="58">
        <f t="shared" si="1204"/>
        <v>0</v>
      </c>
      <c r="DR189" s="115"/>
      <c r="DS189" s="59"/>
      <c r="DT189" s="57"/>
      <c r="DU189" s="59"/>
      <c r="DV189" s="57"/>
      <c r="DW189" s="58">
        <f t="shared" si="1205"/>
        <v>0</v>
      </c>
      <c r="DX189" s="57"/>
      <c r="DY189" s="58">
        <f t="shared" si="1206"/>
        <v>0</v>
      </c>
      <c r="DZ189" s="57"/>
      <c r="EA189" s="59"/>
      <c r="EB189" s="63"/>
      <c r="EC189" s="63"/>
      <c r="ED189" s="57"/>
      <c r="EE189" s="57"/>
      <c r="EF189" s="57"/>
      <c r="EG189" s="57"/>
      <c r="EH189" s="57"/>
      <c r="EI189" s="57"/>
      <c r="EJ189" s="64">
        <f t="shared" si="1207"/>
        <v>40</v>
      </c>
      <c r="EK189" s="64">
        <f t="shared" si="1207"/>
        <v>3185968.7999999993</v>
      </c>
    </row>
    <row r="190" spans="1:141" s="116" customFormat="1" ht="30" customHeight="1" x14ac:dyDescent="0.25">
      <c r="A190" s="49"/>
      <c r="B190" s="85">
        <v>148</v>
      </c>
      <c r="C190" s="50" t="s">
        <v>497</v>
      </c>
      <c r="D190" s="133" t="s">
        <v>498</v>
      </c>
      <c r="E190" s="52">
        <v>16026</v>
      </c>
      <c r="F190" s="53">
        <v>1.57</v>
      </c>
      <c r="G190" s="54"/>
      <c r="H190" s="55">
        <v>1</v>
      </c>
      <c r="I190" s="114"/>
      <c r="J190" s="104">
        <v>1.4</v>
      </c>
      <c r="K190" s="104">
        <v>1.68</v>
      </c>
      <c r="L190" s="104">
        <v>2.23</v>
      </c>
      <c r="M190" s="107">
        <v>2.57</v>
      </c>
      <c r="N190" s="115"/>
      <c r="O190" s="58">
        <f t="shared" si="1163"/>
        <v>0</v>
      </c>
      <c r="P190" s="59"/>
      <c r="Q190" s="58">
        <f t="shared" si="1164"/>
        <v>0</v>
      </c>
      <c r="R190" s="108"/>
      <c r="S190" s="58">
        <f t="shared" si="1165"/>
        <v>0</v>
      </c>
      <c r="T190" s="115"/>
      <c r="U190" s="58">
        <f t="shared" si="1166"/>
        <v>0</v>
      </c>
      <c r="V190" s="115"/>
      <c r="W190" s="58">
        <f t="shared" si="1167"/>
        <v>0</v>
      </c>
      <c r="X190" s="115"/>
      <c r="Y190" s="58">
        <f t="shared" si="1168"/>
        <v>0</v>
      </c>
      <c r="Z190" s="108">
        <v>3</v>
      </c>
      <c r="AA190" s="58">
        <f t="shared" si="1169"/>
        <v>105675.444</v>
      </c>
      <c r="AB190" s="108"/>
      <c r="AC190" s="58">
        <f t="shared" si="1170"/>
        <v>0</v>
      </c>
      <c r="AD190" s="108"/>
      <c r="AE190" s="59">
        <f t="shared" si="1171"/>
        <v>0</v>
      </c>
      <c r="AF190" s="108"/>
      <c r="AG190" s="62">
        <f t="shared" si="1172"/>
        <v>0</v>
      </c>
      <c r="AH190" s="115"/>
      <c r="AI190" s="58">
        <f t="shared" si="1173"/>
        <v>0</v>
      </c>
      <c r="AJ190" s="115"/>
      <c r="AK190" s="58">
        <f t="shared" si="1174"/>
        <v>0</v>
      </c>
      <c r="AL190" s="57"/>
      <c r="AM190" s="58">
        <f t="shared" si="1175"/>
        <v>0</v>
      </c>
      <c r="AN190" s="115"/>
      <c r="AO190" s="58">
        <f t="shared" si="1176"/>
        <v>0</v>
      </c>
      <c r="AP190" s="115"/>
      <c r="AQ190" s="58">
        <f t="shared" si="1177"/>
        <v>0</v>
      </c>
      <c r="AR190" s="115"/>
      <c r="AS190" s="58">
        <f t="shared" si="1178"/>
        <v>0</v>
      </c>
      <c r="AT190" s="115"/>
      <c r="AU190" s="58">
        <f t="shared" si="1179"/>
        <v>0</v>
      </c>
      <c r="AV190" s="115"/>
      <c r="AW190" s="58">
        <f t="shared" si="1180"/>
        <v>0</v>
      </c>
      <c r="AX190" s="115"/>
      <c r="AY190" s="58">
        <f t="shared" si="1181"/>
        <v>0</v>
      </c>
      <c r="AZ190" s="115"/>
      <c r="BA190" s="58">
        <f t="shared" si="1182"/>
        <v>0</v>
      </c>
      <c r="BB190" s="115"/>
      <c r="BC190" s="58">
        <f t="shared" si="1183"/>
        <v>0</v>
      </c>
      <c r="BD190" s="115"/>
      <c r="BE190" s="58">
        <f t="shared" si="1184"/>
        <v>0</v>
      </c>
      <c r="BF190" s="115"/>
      <c r="BG190" s="58">
        <f t="shared" si="1185"/>
        <v>0</v>
      </c>
      <c r="BH190" s="115"/>
      <c r="BI190" s="58">
        <f t="shared" si="1186"/>
        <v>0</v>
      </c>
      <c r="BJ190" s="115"/>
      <c r="BK190" s="58">
        <f t="shared" si="1187"/>
        <v>0</v>
      </c>
      <c r="BL190" s="115"/>
      <c r="BM190" s="58">
        <f t="shared" si="1188"/>
        <v>0</v>
      </c>
      <c r="BN190" s="115"/>
      <c r="BO190" s="58">
        <f t="shared" si="1189"/>
        <v>0</v>
      </c>
      <c r="BP190" s="121"/>
      <c r="BQ190" s="58">
        <f t="shared" si="1190"/>
        <v>0</v>
      </c>
      <c r="BR190" s="115"/>
      <c r="BS190" s="58"/>
      <c r="BT190" s="108"/>
      <c r="BU190" s="58"/>
      <c r="BV190" s="57"/>
      <c r="BW190" s="58">
        <f t="shared" si="1191"/>
        <v>0</v>
      </c>
      <c r="BX190" s="115"/>
      <c r="BY190" s="58">
        <f t="shared" si="1192"/>
        <v>0</v>
      </c>
      <c r="BZ190" s="115"/>
      <c r="CA190" s="58"/>
      <c r="CB190" s="152"/>
      <c r="CC190" s="58"/>
      <c r="CD190" s="108"/>
      <c r="CE190" s="62">
        <f t="shared" si="1193"/>
        <v>0</v>
      </c>
      <c r="CF190" s="115"/>
      <c r="CG190" s="62">
        <f t="shared" si="1194"/>
        <v>0</v>
      </c>
      <c r="CH190" s="108"/>
      <c r="CI190" s="62">
        <f t="shared" si="1195"/>
        <v>0</v>
      </c>
      <c r="CJ190" s="108"/>
      <c r="CK190" s="62">
        <f t="shared" si="1196"/>
        <v>0</v>
      </c>
      <c r="CL190" s="108"/>
      <c r="CM190" s="62">
        <f t="shared" si="1197"/>
        <v>0</v>
      </c>
      <c r="CN190" s="115"/>
      <c r="CO190" s="62">
        <f t="shared" si="1198"/>
        <v>0</v>
      </c>
      <c r="CP190" s="115"/>
      <c r="CQ190" s="62">
        <f t="shared" si="1199"/>
        <v>0</v>
      </c>
      <c r="CR190" s="108"/>
      <c r="CS190" s="62"/>
      <c r="CT190" s="115"/>
      <c r="CU190" s="62"/>
      <c r="CV190" s="115"/>
      <c r="CW190" s="62">
        <f t="shared" si="1200"/>
        <v>0</v>
      </c>
      <c r="CX190" s="115"/>
      <c r="CY190" s="62"/>
      <c r="CZ190" s="57"/>
      <c r="DA190" s="62"/>
      <c r="DB190" s="115"/>
      <c r="DC190" s="62"/>
      <c r="DD190" s="115"/>
      <c r="DE190" s="62">
        <f t="shared" si="1201"/>
        <v>0</v>
      </c>
      <c r="DF190" s="115"/>
      <c r="DG190" s="62">
        <f t="shared" si="1202"/>
        <v>0</v>
      </c>
      <c r="DH190" s="115"/>
      <c r="DI190" s="62"/>
      <c r="DJ190" s="115"/>
      <c r="DK190" s="62"/>
      <c r="DL190" s="115"/>
      <c r="DM190" s="62"/>
      <c r="DN190" s="76"/>
      <c r="DO190" s="58">
        <f t="shared" si="1203"/>
        <v>0</v>
      </c>
      <c r="DP190" s="57"/>
      <c r="DQ190" s="58">
        <f t="shared" si="1204"/>
        <v>0</v>
      </c>
      <c r="DR190" s="115"/>
      <c r="DS190" s="59"/>
      <c r="DT190" s="57"/>
      <c r="DU190" s="59"/>
      <c r="DV190" s="57"/>
      <c r="DW190" s="58">
        <f t="shared" si="1205"/>
        <v>0</v>
      </c>
      <c r="DX190" s="57"/>
      <c r="DY190" s="58">
        <f t="shared" si="1206"/>
        <v>0</v>
      </c>
      <c r="DZ190" s="57"/>
      <c r="EA190" s="59"/>
      <c r="EB190" s="63"/>
      <c r="EC190" s="63"/>
      <c r="ED190" s="57"/>
      <c r="EE190" s="57"/>
      <c r="EF190" s="57"/>
      <c r="EG190" s="57"/>
      <c r="EH190" s="57"/>
      <c r="EI190" s="57"/>
      <c r="EJ190" s="64">
        <f t="shared" si="1207"/>
        <v>3</v>
      </c>
      <c r="EK190" s="64">
        <f t="shared" si="1207"/>
        <v>105675.444</v>
      </c>
    </row>
    <row r="191" spans="1:141" s="2" customFormat="1" ht="30" customHeight="1" x14ac:dyDescent="0.25">
      <c r="A191" s="49"/>
      <c r="B191" s="85">
        <v>149</v>
      </c>
      <c r="C191" s="50" t="s">
        <v>499</v>
      </c>
      <c r="D191" s="133" t="s">
        <v>500</v>
      </c>
      <c r="E191" s="52">
        <v>16026</v>
      </c>
      <c r="F191" s="53">
        <v>2.2599999999999998</v>
      </c>
      <c r="G191" s="54"/>
      <c r="H191" s="55">
        <v>1</v>
      </c>
      <c r="I191" s="114"/>
      <c r="J191" s="104">
        <v>1.4</v>
      </c>
      <c r="K191" s="104">
        <v>1.68</v>
      </c>
      <c r="L191" s="104">
        <v>2.23</v>
      </c>
      <c r="M191" s="107">
        <v>2.57</v>
      </c>
      <c r="N191" s="115"/>
      <c r="O191" s="58">
        <f t="shared" si="1163"/>
        <v>0</v>
      </c>
      <c r="P191" s="108"/>
      <c r="Q191" s="58">
        <f t="shared" si="1164"/>
        <v>0</v>
      </c>
      <c r="R191" s="108"/>
      <c r="S191" s="58">
        <f t="shared" si="1165"/>
        <v>0</v>
      </c>
      <c r="T191" s="115"/>
      <c r="U191" s="58">
        <f t="shared" si="1166"/>
        <v>0</v>
      </c>
      <c r="V191" s="115"/>
      <c r="W191" s="58">
        <f t="shared" si="1167"/>
        <v>0</v>
      </c>
      <c r="X191" s="115"/>
      <c r="Y191" s="58">
        <f t="shared" si="1168"/>
        <v>0</v>
      </c>
      <c r="Z191" s="108"/>
      <c r="AA191" s="58">
        <f t="shared" si="1169"/>
        <v>0</v>
      </c>
      <c r="AB191" s="108"/>
      <c r="AC191" s="58">
        <f t="shared" si="1170"/>
        <v>0</v>
      </c>
      <c r="AD191" s="108"/>
      <c r="AE191" s="59">
        <f t="shared" si="1171"/>
        <v>0</v>
      </c>
      <c r="AF191" s="108"/>
      <c r="AG191" s="62">
        <f t="shared" si="1172"/>
        <v>0</v>
      </c>
      <c r="AH191" s="115"/>
      <c r="AI191" s="58">
        <f t="shared" si="1173"/>
        <v>0</v>
      </c>
      <c r="AJ191" s="115"/>
      <c r="AK191" s="58">
        <f t="shared" si="1174"/>
        <v>0</v>
      </c>
      <c r="AL191" s="57"/>
      <c r="AM191" s="58">
        <f t="shared" si="1175"/>
        <v>0</v>
      </c>
      <c r="AN191" s="115"/>
      <c r="AO191" s="58">
        <f t="shared" si="1176"/>
        <v>0</v>
      </c>
      <c r="AP191" s="115"/>
      <c r="AQ191" s="58">
        <f t="shared" si="1177"/>
        <v>0</v>
      </c>
      <c r="AR191" s="115"/>
      <c r="AS191" s="58">
        <f t="shared" si="1178"/>
        <v>0</v>
      </c>
      <c r="AT191" s="115"/>
      <c r="AU191" s="58">
        <f t="shared" si="1179"/>
        <v>0</v>
      </c>
      <c r="AV191" s="115"/>
      <c r="AW191" s="58">
        <f t="shared" si="1180"/>
        <v>0</v>
      </c>
      <c r="AX191" s="115"/>
      <c r="AY191" s="58">
        <f t="shared" si="1181"/>
        <v>0</v>
      </c>
      <c r="AZ191" s="115"/>
      <c r="BA191" s="58">
        <f t="shared" si="1182"/>
        <v>0</v>
      </c>
      <c r="BB191" s="115"/>
      <c r="BC191" s="58">
        <f t="shared" si="1183"/>
        <v>0</v>
      </c>
      <c r="BD191" s="115"/>
      <c r="BE191" s="58">
        <f t="shared" si="1184"/>
        <v>0</v>
      </c>
      <c r="BF191" s="115"/>
      <c r="BG191" s="58">
        <f t="shared" si="1185"/>
        <v>0</v>
      </c>
      <c r="BH191" s="115"/>
      <c r="BI191" s="58">
        <f t="shared" si="1186"/>
        <v>0</v>
      </c>
      <c r="BJ191" s="115"/>
      <c r="BK191" s="58">
        <f t="shared" si="1187"/>
        <v>0</v>
      </c>
      <c r="BL191" s="115"/>
      <c r="BM191" s="58">
        <f t="shared" si="1188"/>
        <v>0</v>
      </c>
      <c r="BN191" s="115"/>
      <c r="BO191" s="58">
        <f t="shared" si="1189"/>
        <v>0</v>
      </c>
      <c r="BP191" s="121"/>
      <c r="BQ191" s="58">
        <f t="shared" si="1190"/>
        <v>0</v>
      </c>
      <c r="BR191" s="115"/>
      <c r="BS191" s="58"/>
      <c r="BT191" s="108"/>
      <c r="BU191" s="58"/>
      <c r="BV191" s="57"/>
      <c r="BW191" s="58">
        <f t="shared" si="1191"/>
        <v>0</v>
      </c>
      <c r="BX191" s="115"/>
      <c r="BY191" s="58">
        <f t="shared" si="1192"/>
        <v>0</v>
      </c>
      <c r="BZ191" s="115"/>
      <c r="CA191" s="58"/>
      <c r="CB191" s="152"/>
      <c r="CC191" s="58"/>
      <c r="CD191" s="108"/>
      <c r="CE191" s="62">
        <f t="shared" si="1193"/>
        <v>0</v>
      </c>
      <c r="CF191" s="115"/>
      <c r="CG191" s="62">
        <f t="shared" si="1194"/>
        <v>0</v>
      </c>
      <c r="CH191" s="108"/>
      <c r="CI191" s="62">
        <f t="shared" si="1195"/>
        <v>0</v>
      </c>
      <c r="CJ191" s="108"/>
      <c r="CK191" s="62">
        <f t="shared" si="1196"/>
        <v>0</v>
      </c>
      <c r="CL191" s="108"/>
      <c r="CM191" s="62">
        <f t="shared" si="1197"/>
        <v>0</v>
      </c>
      <c r="CN191" s="115"/>
      <c r="CO191" s="62">
        <f t="shared" si="1198"/>
        <v>0</v>
      </c>
      <c r="CP191" s="115"/>
      <c r="CQ191" s="62">
        <f t="shared" si="1199"/>
        <v>0</v>
      </c>
      <c r="CR191" s="108"/>
      <c r="CS191" s="62"/>
      <c r="CT191" s="115"/>
      <c r="CU191" s="62"/>
      <c r="CV191" s="115"/>
      <c r="CW191" s="62">
        <f t="shared" si="1200"/>
        <v>0</v>
      </c>
      <c r="CX191" s="115"/>
      <c r="CY191" s="62"/>
      <c r="CZ191" s="57"/>
      <c r="DA191" s="62"/>
      <c r="DB191" s="115"/>
      <c r="DC191" s="62"/>
      <c r="DD191" s="115"/>
      <c r="DE191" s="62">
        <f t="shared" si="1201"/>
        <v>0</v>
      </c>
      <c r="DF191" s="115"/>
      <c r="DG191" s="62">
        <f t="shared" si="1202"/>
        <v>0</v>
      </c>
      <c r="DH191" s="115"/>
      <c r="DI191" s="62"/>
      <c r="DJ191" s="115"/>
      <c r="DK191" s="62"/>
      <c r="DL191" s="115"/>
      <c r="DM191" s="62"/>
      <c r="DN191" s="57"/>
      <c r="DO191" s="58">
        <f t="shared" si="1203"/>
        <v>0</v>
      </c>
      <c r="DP191" s="57"/>
      <c r="DQ191" s="58">
        <f t="shared" si="1204"/>
        <v>0</v>
      </c>
      <c r="DR191" s="115"/>
      <c r="DS191" s="59"/>
      <c r="DT191" s="57"/>
      <c r="DU191" s="59"/>
      <c r="DV191" s="57"/>
      <c r="DW191" s="58">
        <f t="shared" si="1205"/>
        <v>0</v>
      </c>
      <c r="DX191" s="57"/>
      <c r="DY191" s="58">
        <f t="shared" si="1206"/>
        <v>0</v>
      </c>
      <c r="DZ191" s="57"/>
      <c r="EA191" s="59"/>
      <c r="EB191" s="63"/>
      <c r="EC191" s="63"/>
      <c r="ED191" s="57"/>
      <c r="EE191" s="57"/>
      <c r="EF191" s="57"/>
      <c r="EG191" s="57"/>
      <c r="EH191" s="57"/>
      <c r="EI191" s="57"/>
      <c r="EJ191" s="64">
        <f t="shared" si="1207"/>
        <v>0</v>
      </c>
      <c r="EK191" s="64">
        <f t="shared" si="1207"/>
        <v>0</v>
      </c>
    </row>
    <row r="192" spans="1:141" s="2" customFormat="1" ht="30" customHeight="1" x14ac:dyDescent="0.25">
      <c r="A192" s="49"/>
      <c r="B192" s="85">
        <v>150</v>
      </c>
      <c r="C192" s="50" t="s">
        <v>501</v>
      </c>
      <c r="D192" s="133" t="s">
        <v>502</v>
      </c>
      <c r="E192" s="52">
        <v>16026</v>
      </c>
      <c r="F192" s="53">
        <v>3.24</v>
      </c>
      <c r="G192" s="54"/>
      <c r="H192" s="55">
        <v>1</v>
      </c>
      <c r="I192" s="114"/>
      <c r="J192" s="104">
        <v>1.4</v>
      </c>
      <c r="K192" s="104">
        <v>1.68</v>
      </c>
      <c r="L192" s="104">
        <v>2.23</v>
      </c>
      <c r="M192" s="107">
        <v>2.57</v>
      </c>
      <c r="N192" s="115"/>
      <c r="O192" s="58">
        <f t="shared" si="1163"/>
        <v>0</v>
      </c>
      <c r="P192" s="108"/>
      <c r="Q192" s="58">
        <f t="shared" si="1164"/>
        <v>0</v>
      </c>
      <c r="R192" s="108"/>
      <c r="S192" s="58">
        <f t="shared" si="1165"/>
        <v>0</v>
      </c>
      <c r="T192" s="115"/>
      <c r="U192" s="58">
        <f t="shared" si="1166"/>
        <v>0</v>
      </c>
      <c r="V192" s="115"/>
      <c r="W192" s="58">
        <f t="shared" si="1167"/>
        <v>0</v>
      </c>
      <c r="X192" s="115"/>
      <c r="Y192" s="58">
        <f t="shared" si="1168"/>
        <v>0</v>
      </c>
      <c r="Z192" s="108"/>
      <c r="AA192" s="58">
        <f t="shared" si="1169"/>
        <v>0</v>
      </c>
      <c r="AB192" s="108"/>
      <c r="AC192" s="58">
        <f t="shared" si="1170"/>
        <v>0</v>
      </c>
      <c r="AD192" s="108"/>
      <c r="AE192" s="59">
        <f t="shared" si="1171"/>
        <v>0</v>
      </c>
      <c r="AF192" s="108"/>
      <c r="AG192" s="62">
        <f t="shared" si="1172"/>
        <v>0</v>
      </c>
      <c r="AH192" s="115">
        <v>65</v>
      </c>
      <c r="AI192" s="58">
        <f t="shared" si="1173"/>
        <v>4725105.84</v>
      </c>
      <c r="AJ192" s="115"/>
      <c r="AK192" s="58">
        <f t="shared" si="1174"/>
        <v>0</v>
      </c>
      <c r="AL192" s="57"/>
      <c r="AM192" s="58">
        <f t="shared" si="1175"/>
        <v>0</v>
      </c>
      <c r="AN192" s="115"/>
      <c r="AO192" s="58">
        <f t="shared" si="1176"/>
        <v>0</v>
      </c>
      <c r="AP192" s="115"/>
      <c r="AQ192" s="58">
        <f t="shared" si="1177"/>
        <v>0</v>
      </c>
      <c r="AR192" s="115"/>
      <c r="AS192" s="58">
        <f t="shared" si="1178"/>
        <v>0</v>
      </c>
      <c r="AT192" s="115"/>
      <c r="AU192" s="58">
        <f t="shared" si="1179"/>
        <v>0</v>
      </c>
      <c r="AV192" s="115"/>
      <c r="AW192" s="58">
        <f t="shared" si="1180"/>
        <v>0</v>
      </c>
      <c r="AX192" s="115"/>
      <c r="AY192" s="58">
        <f t="shared" si="1181"/>
        <v>0</v>
      </c>
      <c r="AZ192" s="115"/>
      <c r="BA192" s="58">
        <f t="shared" si="1182"/>
        <v>0</v>
      </c>
      <c r="BB192" s="115"/>
      <c r="BC192" s="58">
        <f t="shared" si="1183"/>
        <v>0</v>
      </c>
      <c r="BD192" s="115"/>
      <c r="BE192" s="58">
        <f t="shared" si="1184"/>
        <v>0</v>
      </c>
      <c r="BF192" s="115"/>
      <c r="BG192" s="58">
        <f t="shared" si="1185"/>
        <v>0</v>
      </c>
      <c r="BH192" s="115"/>
      <c r="BI192" s="58">
        <f t="shared" si="1186"/>
        <v>0</v>
      </c>
      <c r="BJ192" s="115"/>
      <c r="BK192" s="58">
        <f t="shared" si="1187"/>
        <v>0</v>
      </c>
      <c r="BL192" s="115"/>
      <c r="BM192" s="58">
        <f t="shared" si="1188"/>
        <v>0</v>
      </c>
      <c r="BN192" s="115"/>
      <c r="BO192" s="58">
        <f t="shared" si="1189"/>
        <v>0</v>
      </c>
      <c r="BP192" s="121"/>
      <c r="BQ192" s="58">
        <f t="shared" si="1190"/>
        <v>0</v>
      </c>
      <c r="BR192" s="115"/>
      <c r="BS192" s="58"/>
      <c r="BT192" s="108"/>
      <c r="BU192" s="58"/>
      <c r="BV192" s="57"/>
      <c r="BW192" s="58">
        <f t="shared" si="1191"/>
        <v>0</v>
      </c>
      <c r="BX192" s="115"/>
      <c r="BY192" s="58">
        <f t="shared" si="1192"/>
        <v>0</v>
      </c>
      <c r="BZ192" s="115"/>
      <c r="CA192" s="58"/>
      <c r="CB192" s="153"/>
      <c r="CC192" s="58"/>
      <c r="CD192" s="108"/>
      <c r="CE192" s="62">
        <f t="shared" si="1193"/>
        <v>0</v>
      </c>
      <c r="CF192" s="115"/>
      <c r="CG192" s="62">
        <f t="shared" si="1194"/>
        <v>0</v>
      </c>
      <c r="CH192" s="108"/>
      <c r="CI192" s="62">
        <f t="shared" si="1195"/>
        <v>0</v>
      </c>
      <c r="CJ192" s="108"/>
      <c r="CK192" s="62">
        <f t="shared" si="1196"/>
        <v>0</v>
      </c>
      <c r="CL192" s="108"/>
      <c r="CM192" s="62">
        <f t="shared" si="1197"/>
        <v>0</v>
      </c>
      <c r="CN192" s="115"/>
      <c r="CO192" s="62">
        <f t="shared" si="1198"/>
        <v>0</v>
      </c>
      <c r="CP192" s="115"/>
      <c r="CQ192" s="62">
        <f t="shared" si="1199"/>
        <v>0</v>
      </c>
      <c r="CR192" s="108"/>
      <c r="CS192" s="62"/>
      <c r="CT192" s="115"/>
      <c r="CU192" s="62"/>
      <c r="CV192" s="115"/>
      <c r="CW192" s="62">
        <f t="shared" si="1200"/>
        <v>0</v>
      </c>
      <c r="CX192" s="115"/>
      <c r="CY192" s="62"/>
      <c r="CZ192" s="57"/>
      <c r="DA192" s="62"/>
      <c r="DB192" s="115"/>
      <c r="DC192" s="62"/>
      <c r="DD192" s="115"/>
      <c r="DE192" s="62">
        <f t="shared" si="1201"/>
        <v>0</v>
      </c>
      <c r="DF192" s="115"/>
      <c r="DG192" s="62">
        <f t="shared" si="1202"/>
        <v>0</v>
      </c>
      <c r="DH192" s="115"/>
      <c r="DI192" s="62"/>
      <c r="DJ192" s="115"/>
      <c r="DK192" s="62"/>
      <c r="DL192" s="115"/>
      <c r="DM192" s="62"/>
      <c r="DN192" s="57"/>
      <c r="DO192" s="58">
        <f t="shared" si="1203"/>
        <v>0</v>
      </c>
      <c r="DP192" s="57"/>
      <c r="DQ192" s="58">
        <f t="shared" si="1204"/>
        <v>0</v>
      </c>
      <c r="DR192" s="115"/>
      <c r="DS192" s="59"/>
      <c r="DT192" s="57"/>
      <c r="DU192" s="59"/>
      <c r="DV192" s="57"/>
      <c r="DW192" s="58">
        <f t="shared" si="1205"/>
        <v>0</v>
      </c>
      <c r="DX192" s="57"/>
      <c r="DY192" s="58">
        <f t="shared" si="1206"/>
        <v>0</v>
      </c>
      <c r="DZ192" s="57"/>
      <c r="EA192" s="59"/>
      <c r="EB192" s="63"/>
      <c r="EC192" s="63"/>
      <c r="ED192" s="57"/>
      <c r="EE192" s="57"/>
      <c r="EF192" s="57"/>
      <c r="EG192" s="57"/>
      <c r="EH192" s="57"/>
      <c r="EI192" s="57"/>
      <c r="EJ192" s="64">
        <f t="shared" si="1207"/>
        <v>65</v>
      </c>
      <c r="EK192" s="64">
        <f t="shared" si="1207"/>
        <v>4725105.84</v>
      </c>
    </row>
    <row r="193" spans="1:141" s="2" customFormat="1" ht="30" customHeight="1" x14ac:dyDescent="0.25">
      <c r="A193" s="49"/>
      <c r="B193" s="85">
        <v>151</v>
      </c>
      <c r="C193" s="50" t="s">
        <v>503</v>
      </c>
      <c r="D193" s="133" t="s">
        <v>504</v>
      </c>
      <c r="E193" s="52">
        <v>16026</v>
      </c>
      <c r="F193" s="53">
        <v>1.7</v>
      </c>
      <c r="G193" s="54"/>
      <c r="H193" s="55">
        <v>1</v>
      </c>
      <c r="I193" s="114"/>
      <c r="J193" s="104">
        <v>1.4</v>
      </c>
      <c r="K193" s="104">
        <v>1.68</v>
      </c>
      <c r="L193" s="104">
        <v>2.23</v>
      </c>
      <c r="M193" s="107">
        <v>2.57</v>
      </c>
      <c r="N193" s="115"/>
      <c r="O193" s="58">
        <f t="shared" si="1163"/>
        <v>0</v>
      </c>
      <c r="P193" s="108"/>
      <c r="Q193" s="58">
        <f t="shared" si="1164"/>
        <v>0</v>
      </c>
      <c r="R193" s="108"/>
      <c r="S193" s="58">
        <f t="shared" si="1165"/>
        <v>0</v>
      </c>
      <c r="T193" s="115"/>
      <c r="U193" s="58">
        <f t="shared" si="1166"/>
        <v>0</v>
      </c>
      <c r="V193" s="115"/>
      <c r="W193" s="58">
        <f t="shared" si="1167"/>
        <v>0</v>
      </c>
      <c r="X193" s="115"/>
      <c r="Y193" s="58">
        <f t="shared" si="1168"/>
        <v>0</v>
      </c>
      <c r="Z193" s="108"/>
      <c r="AA193" s="58">
        <f t="shared" si="1169"/>
        <v>0</v>
      </c>
      <c r="AB193" s="108"/>
      <c r="AC193" s="58">
        <f t="shared" si="1170"/>
        <v>0</v>
      </c>
      <c r="AD193" s="108"/>
      <c r="AE193" s="59">
        <f t="shared" si="1171"/>
        <v>0</v>
      </c>
      <c r="AF193" s="108"/>
      <c r="AG193" s="62">
        <f t="shared" si="1172"/>
        <v>0</v>
      </c>
      <c r="AH193" s="115"/>
      <c r="AI193" s="58">
        <f t="shared" si="1173"/>
        <v>0</v>
      </c>
      <c r="AJ193" s="115"/>
      <c r="AK193" s="58">
        <f t="shared" si="1174"/>
        <v>0</v>
      </c>
      <c r="AL193" s="115"/>
      <c r="AM193" s="58">
        <f t="shared" si="1175"/>
        <v>0</v>
      </c>
      <c r="AN193" s="115"/>
      <c r="AO193" s="58">
        <f t="shared" si="1176"/>
        <v>0</v>
      </c>
      <c r="AP193" s="115"/>
      <c r="AQ193" s="58">
        <f t="shared" si="1177"/>
        <v>0</v>
      </c>
      <c r="AR193" s="115"/>
      <c r="AS193" s="58">
        <f t="shared" si="1178"/>
        <v>0</v>
      </c>
      <c r="AT193" s="115"/>
      <c r="AU193" s="58">
        <f t="shared" si="1179"/>
        <v>0</v>
      </c>
      <c r="AV193" s="115"/>
      <c r="AW193" s="58">
        <f t="shared" si="1180"/>
        <v>0</v>
      </c>
      <c r="AX193" s="115"/>
      <c r="AY193" s="58">
        <f t="shared" si="1181"/>
        <v>0</v>
      </c>
      <c r="AZ193" s="115"/>
      <c r="BA193" s="58">
        <f t="shared" si="1182"/>
        <v>0</v>
      </c>
      <c r="BB193" s="115"/>
      <c r="BC193" s="58">
        <f t="shared" si="1183"/>
        <v>0</v>
      </c>
      <c r="BD193" s="115"/>
      <c r="BE193" s="58">
        <f t="shared" si="1184"/>
        <v>0</v>
      </c>
      <c r="BF193" s="115"/>
      <c r="BG193" s="58">
        <f t="shared" si="1185"/>
        <v>0</v>
      </c>
      <c r="BH193" s="115"/>
      <c r="BI193" s="58">
        <f t="shared" si="1186"/>
        <v>0</v>
      </c>
      <c r="BJ193" s="115"/>
      <c r="BK193" s="58">
        <f t="shared" si="1187"/>
        <v>0</v>
      </c>
      <c r="BL193" s="115"/>
      <c r="BM193" s="58">
        <f t="shared" si="1188"/>
        <v>0</v>
      </c>
      <c r="BN193" s="115"/>
      <c r="BO193" s="58">
        <f t="shared" si="1189"/>
        <v>0</v>
      </c>
      <c r="BP193" s="121"/>
      <c r="BQ193" s="58">
        <f t="shared" si="1190"/>
        <v>0</v>
      </c>
      <c r="BR193" s="115"/>
      <c r="BS193" s="58"/>
      <c r="BT193" s="108"/>
      <c r="BU193" s="58"/>
      <c r="BV193" s="57"/>
      <c r="BW193" s="58">
        <f t="shared" si="1191"/>
        <v>0</v>
      </c>
      <c r="BX193" s="115"/>
      <c r="BY193" s="58">
        <f t="shared" si="1192"/>
        <v>0</v>
      </c>
      <c r="BZ193" s="115"/>
      <c r="CA193" s="58"/>
      <c r="CB193" s="153"/>
      <c r="CC193" s="58"/>
      <c r="CD193" s="108"/>
      <c r="CE193" s="62">
        <f t="shared" si="1193"/>
        <v>0</v>
      </c>
      <c r="CF193" s="115"/>
      <c r="CG193" s="62">
        <f t="shared" si="1194"/>
        <v>0</v>
      </c>
      <c r="CH193" s="108"/>
      <c r="CI193" s="62">
        <f t="shared" si="1195"/>
        <v>0</v>
      </c>
      <c r="CJ193" s="108"/>
      <c r="CK193" s="62">
        <f t="shared" si="1196"/>
        <v>0</v>
      </c>
      <c r="CL193" s="108"/>
      <c r="CM193" s="62">
        <f t="shared" si="1197"/>
        <v>0</v>
      </c>
      <c r="CN193" s="115"/>
      <c r="CO193" s="62">
        <f t="shared" si="1198"/>
        <v>0</v>
      </c>
      <c r="CP193" s="115"/>
      <c r="CQ193" s="62">
        <f t="shared" si="1199"/>
        <v>0</v>
      </c>
      <c r="CR193" s="108"/>
      <c r="CS193" s="62"/>
      <c r="CT193" s="115"/>
      <c r="CU193" s="62"/>
      <c r="CV193" s="115"/>
      <c r="CW193" s="62">
        <f t="shared" si="1200"/>
        <v>0</v>
      </c>
      <c r="CX193" s="115"/>
      <c r="CY193" s="62"/>
      <c r="CZ193" s="57"/>
      <c r="DA193" s="62"/>
      <c r="DB193" s="115"/>
      <c r="DC193" s="62"/>
      <c r="DD193" s="115"/>
      <c r="DE193" s="62">
        <f t="shared" si="1201"/>
        <v>0</v>
      </c>
      <c r="DF193" s="115"/>
      <c r="DG193" s="62">
        <f t="shared" si="1202"/>
        <v>0</v>
      </c>
      <c r="DH193" s="115"/>
      <c r="DI193" s="62"/>
      <c r="DJ193" s="115"/>
      <c r="DK193" s="62"/>
      <c r="DL193" s="115"/>
      <c r="DM193" s="62"/>
      <c r="DN193" s="57"/>
      <c r="DO193" s="58">
        <f t="shared" si="1203"/>
        <v>0</v>
      </c>
      <c r="DP193" s="57"/>
      <c r="DQ193" s="58">
        <f t="shared" si="1204"/>
        <v>0</v>
      </c>
      <c r="DR193" s="115"/>
      <c r="DS193" s="59"/>
      <c r="DT193" s="57"/>
      <c r="DU193" s="59"/>
      <c r="DV193" s="57"/>
      <c r="DW193" s="58">
        <f t="shared" si="1205"/>
        <v>0</v>
      </c>
      <c r="DX193" s="57"/>
      <c r="DY193" s="58">
        <f t="shared" si="1206"/>
        <v>0</v>
      </c>
      <c r="DZ193" s="57"/>
      <c r="EA193" s="59"/>
      <c r="EB193" s="63"/>
      <c r="EC193" s="63"/>
      <c r="ED193" s="57"/>
      <c r="EE193" s="57"/>
      <c r="EF193" s="57"/>
      <c r="EG193" s="57"/>
      <c r="EH193" s="57"/>
      <c r="EI193" s="57"/>
      <c r="EJ193" s="64">
        <f t="shared" si="1207"/>
        <v>0</v>
      </c>
      <c r="EK193" s="64">
        <f t="shared" si="1207"/>
        <v>0</v>
      </c>
    </row>
    <row r="194" spans="1:141" s="2" customFormat="1" ht="30" customHeight="1" x14ac:dyDescent="0.25">
      <c r="A194" s="49"/>
      <c r="B194" s="85">
        <v>152</v>
      </c>
      <c r="C194" s="50" t="s">
        <v>505</v>
      </c>
      <c r="D194" s="135" t="s">
        <v>506</v>
      </c>
      <c r="E194" s="52">
        <v>16026</v>
      </c>
      <c r="F194" s="53">
        <v>2.06</v>
      </c>
      <c r="G194" s="54"/>
      <c r="H194" s="55">
        <v>1</v>
      </c>
      <c r="I194" s="114"/>
      <c r="J194" s="104">
        <v>1.4</v>
      </c>
      <c r="K194" s="104">
        <v>1.68</v>
      </c>
      <c r="L194" s="104">
        <v>2.23</v>
      </c>
      <c r="M194" s="107">
        <v>2.57</v>
      </c>
      <c r="N194" s="115"/>
      <c r="O194" s="58">
        <f t="shared" si="1163"/>
        <v>0</v>
      </c>
      <c r="P194" s="108"/>
      <c r="Q194" s="58">
        <f t="shared" si="1164"/>
        <v>0</v>
      </c>
      <c r="R194" s="108"/>
      <c r="S194" s="58">
        <f t="shared" si="1165"/>
        <v>0</v>
      </c>
      <c r="T194" s="115"/>
      <c r="U194" s="58">
        <f t="shared" si="1166"/>
        <v>0</v>
      </c>
      <c r="V194" s="115"/>
      <c r="W194" s="58">
        <f t="shared" si="1167"/>
        <v>0</v>
      </c>
      <c r="X194" s="115"/>
      <c r="Y194" s="58">
        <f t="shared" si="1168"/>
        <v>0</v>
      </c>
      <c r="Z194" s="108"/>
      <c r="AA194" s="58">
        <f t="shared" si="1169"/>
        <v>0</v>
      </c>
      <c r="AB194" s="108"/>
      <c r="AC194" s="58">
        <f t="shared" si="1170"/>
        <v>0</v>
      </c>
      <c r="AD194" s="108"/>
      <c r="AE194" s="59">
        <f t="shared" si="1171"/>
        <v>0</v>
      </c>
      <c r="AF194" s="108"/>
      <c r="AG194" s="62">
        <f t="shared" si="1172"/>
        <v>0</v>
      </c>
      <c r="AH194" s="115"/>
      <c r="AI194" s="58">
        <f t="shared" si="1173"/>
        <v>0</v>
      </c>
      <c r="AJ194" s="115"/>
      <c r="AK194" s="58">
        <f t="shared" si="1174"/>
        <v>0</v>
      </c>
      <c r="AL194" s="115"/>
      <c r="AM194" s="58">
        <f t="shared" si="1175"/>
        <v>0</v>
      </c>
      <c r="AN194" s="115"/>
      <c r="AO194" s="58">
        <f t="shared" si="1176"/>
        <v>0</v>
      </c>
      <c r="AP194" s="115"/>
      <c r="AQ194" s="58">
        <f t="shared" si="1177"/>
        <v>0</v>
      </c>
      <c r="AR194" s="115"/>
      <c r="AS194" s="58">
        <f t="shared" si="1178"/>
        <v>0</v>
      </c>
      <c r="AT194" s="115"/>
      <c r="AU194" s="58">
        <f t="shared" si="1179"/>
        <v>0</v>
      </c>
      <c r="AV194" s="115"/>
      <c r="AW194" s="58">
        <f t="shared" si="1180"/>
        <v>0</v>
      </c>
      <c r="AX194" s="115"/>
      <c r="AY194" s="58">
        <f t="shared" si="1181"/>
        <v>0</v>
      </c>
      <c r="AZ194" s="115"/>
      <c r="BA194" s="58">
        <f t="shared" si="1182"/>
        <v>0</v>
      </c>
      <c r="BB194" s="115"/>
      <c r="BC194" s="58">
        <f t="shared" si="1183"/>
        <v>0</v>
      </c>
      <c r="BD194" s="115"/>
      <c r="BE194" s="58">
        <f t="shared" si="1184"/>
        <v>0</v>
      </c>
      <c r="BF194" s="115"/>
      <c r="BG194" s="58">
        <f t="shared" si="1185"/>
        <v>0</v>
      </c>
      <c r="BH194" s="115"/>
      <c r="BI194" s="58">
        <f t="shared" si="1186"/>
        <v>0</v>
      </c>
      <c r="BJ194" s="115"/>
      <c r="BK194" s="58">
        <f t="shared" si="1187"/>
        <v>0</v>
      </c>
      <c r="BL194" s="115"/>
      <c r="BM194" s="58">
        <f t="shared" si="1188"/>
        <v>0</v>
      </c>
      <c r="BN194" s="115"/>
      <c r="BO194" s="58">
        <f t="shared" si="1189"/>
        <v>0</v>
      </c>
      <c r="BP194" s="121"/>
      <c r="BQ194" s="58">
        <f t="shared" si="1190"/>
        <v>0</v>
      </c>
      <c r="BR194" s="115"/>
      <c r="BS194" s="58"/>
      <c r="BT194" s="108"/>
      <c r="BU194" s="58"/>
      <c r="BV194" s="57"/>
      <c r="BW194" s="58">
        <f t="shared" si="1191"/>
        <v>0</v>
      </c>
      <c r="BX194" s="115"/>
      <c r="BY194" s="58">
        <f t="shared" si="1192"/>
        <v>0</v>
      </c>
      <c r="BZ194" s="115"/>
      <c r="CA194" s="58"/>
      <c r="CB194" s="152"/>
      <c r="CC194" s="58"/>
      <c r="CD194" s="108"/>
      <c r="CE194" s="62">
        <f t="shared" si="1193"/>
        <v>0</v>
      </c>
      <c r="CF194" s="115"/>
      <c r="CG194" s="62">
        <f t="shared" si="1194"/>
        <v>0</v>
      </c>
      <c r="CH194" s="108"/>
      <c r="CI194" s="62">
        <f t="shared" si="1195"/>
        <v>0</v>
      </c>
      <c r="CJ194" s="108"/>
      <c r="CK194" s="62">
        <f t="shared" si="1196"/>
        <v>0</v>
      </c>
      <c r="CL194" s="108"/>
      <c r="CM194" s="62">
        <f t="shared" si="1197"/>
        <v>0</v>
      </c>
      <c r="CN194" s="115"/>
      <c r="CO194" s="62">
        <f t="shared" si="1198"/>
        <v>0</v>
      </c>
      <c r="CP194" s="115"/>
      <c r="CQ194" s="62">
        <f t="shared" si="1199"/>
        <v>0</v>
      </c>
      <c r="CR194" s="108"/>
      <c r="CS194" s="62"/>
      <c r="CT194" s="115"/>
      <c r="CU194" s="62"/>
      <c r="CV194" s="115"/>
      <c r="CW194" s="62">
        <f t="shared" si="1200"/>
        <v>0</v>
      </c>
      <c r="CX194" s="115"/>
      <c r="CY194" s="62"/>
      <c r="CZ194" s="57"/>
      <c r="DA194" s="62"/>
      <c r="DB194" s="115"/>
      <c r="DC194" s="62"/>
      <c r="DD194" s="115"/>
      <c r="DE194" s="62">
        <f t="shared" si="1201"/>
        <v>0</v>
      </c>
      <c r="DF194" s="115"/>
      <c r="DG194" s="62">
        <f t="shared" si="1202"/>
        <v>0</v>
      </c>
      <c r="DH194" s="115"/>
      <c r="DI194" s="62"/>
      <c r="DJ194" s="115"/>
      <c r="DK194" s="62"/>
      <c r="DL194" s="115"/>
      <c r="DM194" s="62"/>
      <c r="DN194" s="57"/>
      <c r="DO194" s="58">
        <f t="shared" si="1203"/>
        <v>0</v>
      </c>
      <c r="DP194" s="57"/>
      <c r="DQ194" s="58">
        <f t="shared" si="1204"/>
        <v>0</v>
      </c>
      <c r="DR194" s="115"/>
      <c r="DS194" s="59"/>
      <c r="DT194" s="57"/>
      <c r="DU194" s="59"/>
      <c r="DV194" s="57"/>
      <c r="DW194" s="58">
        <f t="shared" si="1205"/>
        <v>0</v>
      </c>
      <c r="DX194" s="57"/>
      <c r="DY194" s="58">
        <f t="shared" si="1206"/>
        <v>0</v>
      </c>
      <c r="DZ194" s="57"/>
      <c r="EA194" s="59"/>
      <c r="EB194" s="63"/>
      <c r="EC194" s="63"/>
      <c r="ED194" s="57"/>
      <c r="EE194" s="57"/>
      <c r="EF194" s="57"/>
      <c r="EG194" s="57"/>
      <c r="EH194" s="57"/>
      <c r="EI194" s="57"/>
      <c r="EJ194" s="64">
        <f t="shared" si="1207"/>
        <v>0</v>
      </c>
      <c r="EK194" s="64">
        <f t="shared" si="1207"/>
        <v>0</v>
      </c>
    </row>
    <row r="195" spans="1:141" s="116" customFormat="1" ht="30" customHeight="1" x14ac:dyDescent="0.25">
      <c r="A195" s="49"/>
      <c r="B195" s="85">
        <v>153</v>
      </c>
      <c r="C195" s="50" t="s">
        <v>507</v>
      </c>
      <c r="D195" s="135" t="s">
        <v>508</v>
      </c>
      <c r="E195" s="52">
        <v>16026</v>
      </c>
      <c r="F195" s="53">
        <v>2.17</v>
      </c>
      <c r="G195" s="54"/>
      <c r="H195" s="55">
        <v>1</v>
      </c>
      <c r="I195" s="114"/>
      <c r="J195" s="104">
        <v>1.4</v>
      </c>
      <c r="K195" s="104">
        <v>1.68</v>
      </c>
      <c r="L195" s="104">
        <v>2.23</v>
      </c>
      <c r="M195" s="107">
        <v>2.57</v>
      </c>
      <c r="N195" s="115"/>
      <c r="O195" s="58">
        <f t="shared" si="1163"/>
        <v>0</v>
      </c>
      <c r="P195" s="108"/>
      <c r="Q195" s="58">
        <f t="shared" si="1164"/>
        <v>0</v>
      </c>
      <c r="R195" s="108">
        <v>15</v>
      </c>
      <c r="S195" s="58">
        <f t="shared" si="1165"/>
        <v>730304.82</v>
      </c>
      <c r="T195" s="115"/>
      <c r="U195" s="58">
        <f t="shared" si="1166"/>
        <v>0</v>
      </c>
      <c r="V195" s="115"/>
      <c r="W195" s="58">
        <f t="shared" si="1167"/>
        <v>0</v>
      </c>
      <c r="X195" s="115"/>
      <c r="Y195" s="58">
        <f t="shared" si="1168"/>
        <v>0</v>
      </c>
      <c r="Z195" s="108"/>
      <c r="AA195" s="58">
        <f t="shared" si="1169"/>
        <v>0</v>
      </c>
      <c r="AB195" s="108"/>
      <c r="AC195" s="58">
        <f t="shared" si="1170"/>
        <v>0</v>
      </c>
      <c r="AD195" s="108"/>
      <c r="AE195" s="59">
        <f t="shared" si="1171"/>
        <v>0</v>
      </c>
      <c r="AF195" s="108"/>
      <c r="AG195" s="62">
        <f t="shared" si="1172"/>
        <v>0</v>
      </c>
      <c r="AH195" s="115"/>
      <c r="AI195" s="58">
        <f t="shared" si="1173"/>
        <v>0</v>
      </c>
      <c r="AJ195" s="115"/>
      <c r="AK195" s="58">
        <f t="shared" si="1174"/>
        <v>0</v>
      </c>
      <c r="AL195" s="115"/>
      <c r="AM195" s="58">
        <f t="shared" si="1175"/>
        <v>0</v>
      </c>
      <c r="AN195" s="115"/>
      <c r="AO195" s="58">
        <f t="shared" si="1176"/>
        <v>0</v>
      </c>
      <c r="AP195" s="115"/>
      <c r="AQ195" s="58">
        <f t="shared" si="1177"/>
        <v>0</v>
      </c>
      <c r="AR195" s="115"/>
      <c r="AS195" s="58">
        <f t="shared" si="1178"/>
        <v>0</v>
      </c>
      <c r="AT195" s="115"/>
      <c r="AU195" s="58">
        <f t="shared" si="1179"/>
        <v>0</v>
      </c>
      <c r="AV195" s="115"/>
      <c r="AW195" s="58">
        <f t="shared" si="1180"/>
        <v>0</v>
      </c>
      <c r="AX195" s="115"/>
      <c r="AY195" s="58">
        <f t="shared" si="1181"/>
        <v>0</v>
      </c>
      <c r="AZ195" s="115"/>
      <c r="BA195" s="58">
        <f t="shared" si="1182"/>
        <v>0</v>
      </c>
      <c r="BB195" s="115"/>
      <c r="BC195" s="58">
        <f t="shared" si="1183"/>
        <v>0</v>
      </c>
      <c r="BD195" s="115"/>
      <c r="BE195" s="58">
        <f t="shared" si="1184"/>
        <v>0</v>
      </c>
      <c r="BF195" s="115"/>
      <c r="BG195" s="58">
        <f t="shared" si="1185"/>
        <v>0</v>
      </c>
      <c r="BH195" s="115"/>
      <c r="BI195" s="58">
        <f t="shared" si="1186"/>
        <v>0</v>
      </c>
      <c r="BJ195" s="115"/>
      <c r="BK195" s="58">
        <f t="shared" si="1187"/>
        <v>0</v>
      </c>
      <c r="BL195" s="115"/>
      <c r="BM195" s="58">
        <f t="shared" si="1188"/>
        <v>0</v>
      </c>
      <c r="BN195" s="115"/>
      <c r="BO195" s="58">
        <f t="shared" si="1189"/>
        <v>0</v>
      </c>
      <c r="BP195" s="121"/>
      <c r="BQ195" s="58">
        <f t="shared" si="1190"/>
        <v>0</v>
      </c>
      <c r="BR195" s="115"/>
      <c r="BS195" s="58"/>
      <c r="BT195" s="108"/>
      <c r="BU195" s="58"/>
      <c r="BV195" s="57"/>
      <c r="BW195" s="58">
        <f t="shared" si="1191"/>
        <v>0</v>
      </c>
      <c r="BX195" s="115"/>
      <c r="BY195" s="58">
        <f t="shared" si="1192"/>
        <v>0</v>
      </c>
      <c r="BZ195" s="115"/>
      <c r="CA195" s="58"/>
      <c r="CB195" s="153">
        <v>3</v>
      </c>
      <c r="CC195" s="58"/>
      <c r="CD195" s="108"/>
      <c r="CE195" s="62">
        <f t="shared" si="1193"/>
        <v>0</v>
      </c>
      <c r="CF195" s="115"/>
      <c r="CG195" s="62">
        <f t="shared" si="1194"/>
        <v>0</v>
      </c>
      <c r="CH195" s="108"/>
      <c r="CI195" s="62">
        <f t="shared" si="1195"/>
        <v>0</v>
      </c>
      <c r="CJ195" s="108"/>
      <c r="CK195" s="62">
        <f t="shared" si="1196"/>
        <v>0</v>
      </c>
      <c r="CL195" s="108"/>
      <c r="CM195" s="62">
        <f t="shared" si="1197"/>
        <v>0</v>
      </c>
      <c r="CN195" s="115"/>
      <c r="CO195" s="62">
        <f t="shared" si="1198"/>
        <v>0</v>
      </c>
      <c r="CP195" s="115"/>
      <c r="CQ195" s="62">
        <f t="shared" si="1199"/>
        <v>0</v>
      </c>
      <c r="CR195" s="108"/>
      <c r="CS195" s="62"/>
      <c r="CT195" s="115"/>
      <c r="CU195" s="62"/>
      <c r="CV195" s="115"/>
      <c r="CW195" s="62">
        <f t="shared" si="1200"/>
        <v>0</v>
      </c>
      <c r="CX195" s="115"/>
      <c r="CY195" s="62"/>
      <c r="CZ195" s="57"/>
      <c r="DA195" s="62"/>
      <c r="DB195" s="115"/>
      <c r="DC195" s="62"/>
      <c r="DD195" s="115"/>
      <c r="DE195" s="62">
        <f t="shared" si="1201"/>
        <v>0</v>
      </c>
      <c r="DF195" s="115"/>
      <c r="DG195" s="62">
        <f t="shared" si="1202"/>
        <v>0</v>
      </c>
      <c r="DH195" s="115"/>
      <c r="DI195" s="62"/>
      <c r="DJ195" s="115"/>
      <c r="DK195" s="62"/>
      <c r="DL195" s="115"/>
      <c r="DM195" s="62"/>
      <c r="DN195" s="122"/>
      <c r="DO195" s="58">
        <f t="shared" si="1203"/>
        <v>0</v>
      </c>
      <c r="DP195" s="57"/>
      <c r="DQ195" s="58">
        <f t="shared" si="1204"/>
        <v>0</v>
      </c>
      <c r="DR195" s="115"/>
      <c r="DS195" s="59"/>
      <c r="DT195" s="57"/>
      <c r="DU195" s="59"/>
      <c r="DV195" s="57"/>
      <c r="DW195" s="58">
        <f t="shared" si="1205"/>
        <v>0</v>
      </c>
      <c r="DX195" s="57"/>
      <c r="DY195" s="58">
        <f t="shared" si="1206"/>
        <v>0</v>
      </c>
      <c r="DZ195" s="57"/>
      <c r="EA195" s="59"/>
      <c r="EB195" s="63"/>
      <c r="EC195" s="63"/>
      <c r="ED195" s="57"/>
      <c r="EE195" s="57"/>
      <c r="EF195" s="57"/>
      <c r="EG195" s="57"/>
      <c r="EH195" s="57"/>
      <c r="EI195" s="57"/>
      <c r="EJ195" s="64">
        <f t="shared" si="1207"/>
        <v>18</v>
      </c>
      <c r="EK195" s="64">
        <f t="shared" si="1207"/>
        <v>730304.82</v>
      </c>
    </row>
    <row r="196" spans="1:141" s="102" customFormat="1" ht="15" customHeight="1" x14ac:dyDescent="0.25">
      <c r="A196" s="41">
        <v>33</v>
      </c>
      <c r="B196" s="41"/>
      <c r="C196" s="112" t="s">
        <v>509</v>
      </c>
      <c r="D196" s="134" t="s">
        <v>510</v>
      </c>
      <c r="E196" s="52">
        <v>16026</v>
      </c>
      <c r="F196" s="110"/>
      <c r="G196" s="54"/>
      <c r="H196" s="44"/>
      <c r="I196" s="99"/>
      <c r="J196" s="111">
        <v>1.4</v>
      </c>
      <c r="K196" s="111">
        <v>1.68</v>
      </c>
      <c r="L196" s="111">
        <v>2.23</v>
      </c>
      <c r="M196" s="101">
        <v>2.57</v>
      </c>
      <c r="N196" s="123">
        <f t="shared" ref="N196:BY196" si="1208">N197</f>
        <v>0</v>
      </c>
      <c r="O196" s="123">
        <f t="shared" si="1208"/>
        <v>0</v>
      </c>
      <c r="P196" s="123">
        <f t="shared" si="1208"/>
        <v>0</v>
      </c>
      <c r="Q196" s="123">
        <f t="shared" si="1208"/>
        <v>0</v>
      </c>
      <c r="R196" s="123">
        <f t="shared" si="1208"/>
        <v>0</v>
      </c>
      <c r="S196" s="123">
        <f t="shared" si="1208"/>
        <v>0</v>
      </c>
      <c r="T196" s="123">
        <f t="shared" si="1208"/>
        <v>0</v>
      </c>
      <c r="U196" s="123">
        <f t="shared" si="1208"/>
        <v>0</v>
      </c>
      <c r="V196" s="123">
        <f t="shared" si="1208"/>
        <v>0</v>
      </c>
      <c r="W196" s="123">
        <f t="shared" si="1208"/>
        <v>0</v>
      </c>
      <c r="X196" s="123">
        <f t="shared" si="1208"/>
        <v>0</v>
      </c>
      <c r="Y196" s="123">
        <f t="shared" si="1208"/>
        <v>0</v>
      </c>
      <c r="Z196" s="123">
        <f t="shared" si="1208"/>
        <v>0</v>
      </c>
      <c r="AA196" s="123">
        <f t="shared" si="1208"/>
        <v>0</v>
      </c>
      <c r="AB196" s="123">
        <f t="shared" si="1208"/>
        <v>0</v>
      </c>
      <c r="AC196" s="123">
        <f t="shared" si="1208"/>
        <v>0</v>
      </c>
      <c r="AD196" s="123">
        <f t="shared" si="1208"/>
        <v>0</v>
      </c>
      <c r="AE196" s="123">
        <f t="shared" si="1208"/>
        <v>0</v>
      </c>
      <c r="AF196" s="123">
        <f t="shared" si="1208"/>
        <v>0</v>
      </c>
      <c r="AG196" s="123">
        <f t="shared" si="1208"/>
        <v>0</v>
      </c>
      <c r="AH196" s="123">
        <f t="shared" si="1208"/>
        <v>0</v>
      </c>
      <c r="AI196" s="123">
        <f t="shared" si="1208"/>
        <v>0</v>
      </c>
      <c r="AJ196" s="123">
        <f t="shared" si="1208"/>
        <v>0</v>
      </c>
      <c r="AK196" s="123">
        <f t="shared" si="1208"/>
        <v>0</v>
      </c>
      <c r="AL196" s="123">
        <f t="shared" si="1208"/>
        <v>0</v>
      </c>
      <c r="AM196" s="123">
        <f t="shared" si="1208"/>
        <v>0</v>
      </c>
      <c r="AN196" s="123">
        <f t="shared" si="1208"/>
        <v>0</v>
      </c>
      <c r="AO196" s="123">
        <f t="shared" si="1208"/>
        <v>0</v>
      </c>
      <c r="AP196" s="123">
        <f t="shared" si="1208"/>
        <v>0</v>
      </c>
      <c r="AQ196" s="123">
        <f t="shared" si="1208"/>
        <v>0</v>
      </c>
      <c r="AR196" s="123">
        <f t="shared" si="1208"/>
        <v>0</v>
      </c>
      <c r="AS196" s="123">
        <f t="shared" si="1208"/>
        <v>0</v>
      </c>
      <c r="AT196" s="123">
        <f t="shared" si="1208"/>
        <v>0</v>
      </c>
      <c r="AU196" s="123">
        <f t="shared" si="1208"/>
        <v>0</v>
      </c>
      <c r="AV196" s="123">
        <f t="shared" si="1208"/>
        <v>0</v>
      </c>
      <c r="AW196" s="123">
        <f t="shared" si="1208"/>
        <v>0</v>
      </c>
      <c r="AX196" s="123">
        <f t="shared" si="1208"/>
        <v>0</v>
      </c>
      <c r="AY196" s="123">
        <f t="shared" si="1208"/>
        <v>0</v>
      </c>
      <c r="AZ196" s="123">
        <f t="shared" si="1208"/>
        <v>0</v>
      </c>
      <c r="BA196" s="123">
        <f t="shared" si="1208"/>
        <v>0</v>
      </c>
      <c r="BB196" s="123">
        <f t="shared" si="1208"/>
        <v>0</v>
      </c>
      <c r="BC196" s="123">
        <f t="shared" si="1208"/>
        <v>0</v>
      </c>
      <c r="BD196" s="123">
        <f t="shared" si="1208"/>
        <v>0</v>
      </c>
      <c r="BE196" s="123">
        <f t="shared" si="1208"/>
        <v>0</v>
      </c>
      <c r="BF196" s="123">
        <f t="shared" si="1208"/>
        <v>0</v>
      </c>
      <c r="BG196" s="123">
        <f t="shared" si="1208"/>
        <v>0</v>
      </c>
      <c r="BH196" s="123">
        <f t="shared" si="1208"/>
        <v>0</v>
      </c>
      <c r="BI196" s="123">
        <f t="shared" si="1208"/>
        <v>0</v>
      </c>
      <c r="BJ196" s="123">
        <f t="shared" si="1208"/>
        <v>0</v>
      </c>
      <c r="BK196" s="123">
        <f t="shared" si="1208"/>
        <v>0</v>
      </c>
      <c r="BL196" s="123">
        <f t="shared" si="1208"/>
        <v>0</v>
      </c>
      <c r="BM196" s="123">
        <f t="shared" si="1208"/>
        <v>0</v>
      </c>
      <c r="BN196" s="123">
        <f t="shared" si="1208"/>
        <v>0</v>
      </c>
      <c r="BO196" s="123">
        <f t="shared" si="1208"/>
        <v>0</v>
      </c>
      <c r="BP196" s="123">
        <f t="shared" si="1208"/>
        <v>0</v>
      </c>
      <c r="BQ196" s="123">
        <f t="shared" si="1208"/>
        <v>0</v>
      </c>
      <c r="BR196" s="123">
        <f t="shared" si="1208"/>
        <v>0</v>
      </c>
      <c r="BS196" s="123"/>
      <c r="BT196" s="123">
        <f t="shared" si="1208"/>
        <v>0</v>
      </c>
      <c r="BU196" s="123"/>
      <c r="BV196" s="123">
        <f t="shared" si="1208"/>
        <v>0</v>
      </c>
      <c r="BW196" s="123">
        <f t="shared" si="1208"/>
        <v>0</v>
      </c>
      <c r="BX196" s="123">
        <f t="shared" si="1208"/>
        <v>0</v>
      </c>
      <c r="BY196" s="123">
        <f t="shared" si="1208"/>
        <v>0</v>
      </c>
      <c r="BZ196" s="123">
        <f t="shared" ref="BZ196:EK196" si="1209">BZ197</f>
        <v>0</v>
      </c>
      <c r="CA196" s="123"/>
      <c r="CB196" s="123">
        <f t="shared" si="1209"/>
        <v>0</v>
      </c>
      <c r="CC196" s="123"/>
      <c r="CD196" s="123">
        <f t="shared" si="1209"/>
        <v>0</v>
      </c>
      <c r="CE196" s="123">
        <f t="shared" si="1209"/>
        <v>0</v>
      </c>
      <c r="CF196" s="123">
        <f t="shared" si="1209"/>
        <v>0</v>
      </c>
      <c r="CG196" s="123">
        <f t="shared" si="1209"/>
        <v>0</v>
      </c>
      <c r="CH196" s="123">
        <f t="shared" si="1209"/>
        <v>0</v>
      </c>
      <c r="CI196" s="123">
        <f t="shared" si="1209"/>
        <v>0</v>
      </c>
      <c r="CJ196" s="123">
        <f t="shared" si="1209"/>
        <v>0</v>
      </c>
      <c r="CK196" s="123">
        <f t="shared" si="1209"/>
        <v>0</v>
      </c>
      <c r="CL196" s="123">
        <f t="shared" si="1209"/>
        <v>0</v>
      </c>
      <c r="CM196" s="123">
        <f t="shared" si="1209"/>
        <v>0</v>
      </c>
      <c r="CN196" s="123">
        <f t="shared" si="1209"/>
        <v>0</v>
      </c>
      <c r="CO196" s="123">
        <f t="shared" si="1209"/>
        <v>0</v>
      </c>
      <c r="CP196" s="123">
        <f t="shared" si="1209"/>
        <v>0</v>
      </c>
      <c r="CQ196" s="123">
        <f t="shared" si="1209"/>
        <v>0</v>
      </c>
      <c r="CR196" s="123">
        <f t="shared" si="1209"/>
        <v>0</v>
      </c>
      <c r="CS196" s="123"/>
      <c r="CT196" s="123">
        <f t="shared" si="1209"/>
        <v>0</v>
      </c>
      <c r="CU196" s="123"/>
      <c r="CV196" s="123">
        <f t="shared" si="1209"/>
        <v>0</v>
      </c>
      <c r="CW196" s="123">
        <f t="shared" si="1209"/>
        <v>0</v>
      </c>
      <c r="CX196" s="123">
        <f t="shared" si="1209"/>
        <v>0</v>
      </c>
      <c r="CY196" s="123"/>
      <c r="CZ196" s="123">
        <f t="shared" si="1209"/>
        <v>0</v>
      </c>
      <c r="DA196" s="123"/>
      <c r="DB196" s="123">
        <f t="shared" si="1209"/>
        <v>0</v>
      </c>
      <c r="DC196" s="123"/>
      <c r="DD196" s="123">
        <f t="shared" si="1209"/>
        <v>0</v>
      </c>
      <c r="DE196" s="123">
        <f t="shared" si="1209"/>
        <v>0</v>
      </c>
      <c r="DF196" s="123">
        <f t="shared" si="1209"/>
        <v>0</v>
      </c>
      <c r="DG196" s="123">
        <f t="shared" si="1209"/>
        <v>0</v>
      </c>
      <c r="DH196" s="123">
        <f t="shared" si="1209"/>
        <v>0</v>
      </c>
      <c r="DI196" s="123"/>
      <c r="DJ196" s="123">
        <f t="shared" si="1209"/>
        <v>0</v>
      </c>
      <c r="DK196" s="123"/>
      <c r="DL196" s="123">
        <f t="shared" si="1209"/>
        <v>4</v>
      </c>
      <c r="DM196" s="123"/>
      <c r="DN196" s="123">
        <f t="shared" si="1209"/>
        <v>0</v>
      </c>
      <c r="DO196" s="123">
        <f t="shared" si="1209"/>
        <v>0</v>
      </c>
      <c r="DP196" s="123">
        <f t="shared" si="1209"/>
        <v>0</v>
      </c>
      <c r="DQ196" s="123">
        <f t="shared" si="1209"/>
        <v>0</v>
      </c>
      <c r="DR196" s="123">
        <f t="shared" si="1209"/>
        <v>0</v>
      </c>
      <c r="DS196" s="123">
        <f t="shared" si="1209"/>
        <v>0</v>
      </c>
      <c r="DT196" s="123">
        <f t="shared" si="1209"/>
        <v>0</v>
      </c>
      <c r="DU196" s="123">
        <f t="shared" si="1209"/>
        <v>0</v>
      </c>
      <c r="DV196" s="123">
        <f t="shared" si="1209"/>
        <v>0</v>
      </c>
      <c r="DW196" s="123">
        <f t="shared" si="1209"/>
        <v>0</v>
      </c>
      <c r="DX196" s="123">
        <f t="shared" si="1209"/>
        <v>0</v>
      </c>
      <c r="DY196" s="123">
        <f t="shared" si="1209"/>
        <v>0</v>
      </c>
      <c r="DZ196" s="123">
        <f t="shared" si="1209"/>
        <v>0</v>
      </c>
      <c r="EA196" s="123">
        <f t="shared" si="1209"/>
        <v>0</v>
      </c>
      <c r="EB196" s="123">
        <f t="shared" si="1209"/>
        <v>0</v>
      </c>
      <c r="EC196" s="123">
        <f t="shared" si="1209"/>
        <v>0</v>
      </c>
      <c r="ED196" s="123">
        <f t="shared" si="1209"/>
        <v>0</v>
      </c>
      <c r="EE196" s="123">
        <f t="shared" si="1209"/>
        <v>0</v>
      </c>
      <c r="EF196" s="123">
        <f t="shared" si="1209"/>
        <v>0</v>
      </c>
      <c r="EG196" s="123">
        <f t="shared" si="1209"/>
        <v>0</v>
      </c>
      <c r="EH196" s="123"/>
      <c r="EI196" s="123"/>
      <c r="EJ196" s="123">
        <f t="shared" si="1209"/>
        <v>4</v>
      </c>
      <c r="EK196" s="123">
        <f t="shared" si="1209"/>
        <v>0</v>
      </c>
    </row>
    <row r="197" spans="1:141" s="2" customFormat="1" ht="15.75" customHeight="1" x14ac:dyDescent="0.25">
      <c r="A197" s="49"/>
      <c r="B197" s="85">
        <v>154</v>
      </c>
      <c r="C197" s="50" t="s">
        <v>511</v>
      </c>
      <c r="D197" s="135" t="s">
        <v>512</v>
      </c>
      <c r="E197" s="52">
        <v>16026</v>
      </c>
      <c r="F197" s="53">
        <v>1.1000000000000001</v>
      </c>
      <c r="G197" s="54"/>
      <c r="H197" s="55">
        <v>1</v>
      </c>
      <c r="I197" s="114"/>
      <c r="J197" s="104">
        <v>1.4</v>
      </c>
      <c r="K197" s="104">
        <v>1.68</v>
      </c>
      <c r="L197" s="104">
        <v>2.23</v>
      </c>
      <c r="M197" s="107">
        <v>2.57</v>
      </c>
      <c r="N197" s="57"/>
      <c r="O197" s="58">
        <f>N197*$E197*$F197*$H197*$J197*O$10</f>
        <v>0</v>
      </c>
      <c r="P197" s="108"/>
      <c r="Q197" s="58">
        <f>P197*$E197*$F197*$H197*$J197*Q$10</f>
        <v>0</v>
      </c>
      <c r="R197" s="59"/>
      <c r="S197" s="58">
        <f>R197*$E197*$F197*$H197*$J197*S$10</f>
        <v>0</v>
      </c>
      <c r="T197" s="57"/>
      <c r="U197" s="58">
        <f>T197*$E197*$F197*$H197*$J197*U$10</f>
        <v>0</v>
      </c>
      <c r="V197" s="57"/>
      <c r="W197" s="58">
        <f>V197*$E197*$F197*$H197*$J197*W$10</f>
        <v>0</v>
      </c>
      <c r="X197" s="57"/>
      <c r="Y197" s="58">
        <f>X197*$E197*$F197*$H197*$J197*Y$10</f>
        <v>0</v>
      </c>
      <c r="Z197" s="59"/>
      <c r="AA197" s="58">
        <f>Z197*$E197*$F197*$H197*$J197*AA$10</f>
        <v>0</v>
      </c>
      <c r="AB197" s="59"/>
      <c r="AC197" s="58">
        <f>AB197*$E197*$F197*$H197*$J197*AC$10</f>
        <v>0</v>
      </c>
      <c r="AD197" s="59"/>
      <c r="AE197" s="59">
        <f>SUM(AD197*$E197*$F197*$H197*$K197*$AE$10)</f>
        <v>0</v>
      </c>
      <c r="AF197" s="59">
        <v>0</v>
      </c>
      <c r="AG197" s="62">
        <f>SUM(AF197*$E197*$F197*$H197*$K197*$AG$10)</f>
        <v>0</v>
      </c>
      <c r="AH197" s="57"/>
      <c r="AI197" s="58">
        <f>AH197*$E197*$F197*$H197*$J197*AI$10</f>
        <v>0</v>
      </c>
      <c r="AJ197" s="57">
        <v>0</v>
      </c>
      <c r="AK197" s="58">
        <f>AJ197*$E197*$F197*$H197*$J197*AK$10</f>
        <v>0</v>
      </c>
      <c r="AL197" s="57"/>
      <c r="AM197" s="58">
        <f>AL197*$E197*$F197*$H197*$J197*AM$10</f>
        <v>0</v>
      </c>
      <c r="AN197" s="57"/>
      <c r="AO197" s="58">
        <f>AN197*$E197*$F197*$H197*$J197*AO$10</f>
        <v>0</v>
      </c>
      <c r="AP197" s="57"/>
      <c r="AQ197" s="58">
        <f>AP197*$E197*$F197*$H197*$J197*AQ$10</f>
        <v>0</v>
      </c>
      <c r="AR197" s="57"/>
      <c r="AS197" s="58">
        <f>AR197*$E197*$F197*$H197*$J197*AS$10</f>
        <v>0</v>
      </c>
      <c r="AT197" s="57"/>
      <c r="AU197" s="58">
        <f>AT197*$E197*$F197*$H197*$J197*AU$10</f>
        <v>0</v>
      </c>
      <c r="AV197" s="57"/>
      <c r="AW197" s="58">
        <f>AV197*$E197*$F197*$H197*$J197*AW$10</f>
        <v>0</v>
      </c>
      <c r="AX197" s="57"/>
      <c r="AY197" s="58">
        <f>AX197*$E197*$F197*$H197*$J197*AY$10</f>
        <v>0</v>
      </c>
      <c r="AZ197" s="57"/>
      <c r="BA197" s="58">
        <f>AZ197*$E197*$F197*$H197*$J197*BA$10</f>
        <v>0</v>
      </c>
      <c r="BB197" s="57"/>
      <c r="BC197" s="58">
        <f>BB197*$E197*$F197*$H197*$J197*BC$10</f>
        <v>0</v>
      </c>
      <c r="BD197" s="57"/>
      <c r="BE197" s="58">
        <f>BD197*$E197*$F197*$H197*$J197*BE$10</f>
        <v>0</v>
      </c>
      <c r="BF197" s="57"/>
      <c r="BG197" s="58">
        <f>BF197*$E197*$F197*$H197*$J197*BG$10</f>
        <v>0</v>
      </c>
      <c r="BH197" s="57"/>
      <c r="BI197" s="58">
        <f>BH197*$E197*$F197*$H197*$J197*BI$10</f>
        <v>0</v>
      </c>
      <c r="BJ197" s="57"/>
      <c r="BK197" s="58">
        <f>BJ197*$E197*$F197*$H197*$J197*BK$10</f>
        <v>0</v>
      </c>
      <c r="BL197" s="57"/>
      <c r="BM197" s="58">
        <f>BL197*$E197*$F197*$H197*$J197*BM$10</f>
        <v>0</v>
      </c>
      <c r="BN197" s="57"/>
      <c r="BO197" s="58">
        <f>BN197*$E197*$F197*$H197*$J197*BO$10</f>
        <v>0</v>
      </c>
      <c r="BP197" s="61"/>
      <c r="BQ197" s="58">
        <f>BP197*$E197*$F197*$H197*$J197*BQ$10</f>
        <v>0</v>
      </c>
      <c r="BR197" s="57"/>
      <c r="BS197" s="58"/>
      <c r="BT197" s="59">
        <v>0</v>
      </c>
      <c r="BU197" s="58"/>
      <c r="BV197" s="57"/>
      <c r="BW197" s="58">
        <f>BV197*$E197*$F197*$H197*$J197*BW$10</f>
        <v>0</v>
      </c>
      <c r="BX197" s="57"/>
      <c r="BY197" s="58">
        <f>BX197*$E197*$F197*$H197*$J197*BY$10</f>
        <v>0</v>
      </c>
      <c r="BZ197" s="57"/>
      <c r="CA197" s="58"/>
      <c r="CB197" s="57"/>
      <c r="CC197" s="58"/>
      <c r="CD197" s="59"/>
      <c r="CE197" s="62">
        <f>SUM(CD197*$E197*$F197*$H197*$K197*$CE$10)</f>
        <v>0</v>
      </c>
      <c r="CF197" s="57"/>
      <c r="CG197" s="62">
        <f>SUM(CF197*$E197*$F197*$H197*$K197*$CE$10)</f>
        <v>0</v>
      </c>
      <c r="CH197" s="59"/>
      <c r="CI197" s="62">
        <f>SUM(CH197*$E197*$F197*$H197*$K197*$CE$10)</f>
        <v>0</v>
      </c>
      <c r="CJ197" s="59"/>
      <c r="CK197" s="62">
        <f>SUM(CJ197*$E197*$F197*$H197*$K197*$CE$10)</f>
        <v>0</v>
      </c>
      <c r="CL197" s="59"/>
      <c r="CM197" s="62">
        <f>SUM(CL197*$E197*$F197*$H197*$K197*$CE$10)</f>
        <v>0</v>
      </c>
      <c r="CN197" s="57"/>
      <c r="CO197" s="62">
        <f>SUM(CN197*$E197*$F197*$H197*$K197*$CE$10)</f>
        <v>0</v>
      </c>
      <c r="CP197" s="57"/>
      <c r="CQ197" s="62">
        <f>SUM(CP197*$E197*$F197*$H197*$K197*$CE$10)</f>
        <v>0</v>
      </c>
      <c r="CR197" s="59"/>
      <c r="CS197" s="62"/>
      <c r="CT197" s="57"/>
      <c r="CU197" s="62"/>
      <c r="CV197" s="57">
        <v>0</v>
      </c>
      <c r="CW197" s="62">
        <f>SUM(CV197*$E197*$F197*$H197*$K197*$CE$10)</f>
        <v>0</v>
      </c>
      <c r="CX197" s="57"/>
      <c r="CY197" s="62"/>
      <c r="CZ197" s="57"/>
      <c r="DA197" s="62"/>
      <c r="DB197" s="57"/>
      <c r="DC197" s="62"/>
      <c r="DD197" s="57"/>
      <c r="DE197" s="62">
        <f>SUM(DD197*$E197*$F197*$H197*$K197*$CE$10)</f>
        <v>0</v>
      </c>
      <c r="DF197" s="57"/>
      <c r="DG197" s="62">
        <f>SUM(DF197*$E197*$F197*$H197*$K197*$CE$10)</f>
        <v>0</v>
      </c>
      <c r="DH197" s="57"/>
      <c r="DI197" s="62"/>
      <c r="DJ197" s="57"/>
      <c r="DK197" s="62"/>
      <c r="DL197" s="57">
        <v>4</v>
      </c>
      <c r="DM197" s="62"/>
      <c r="DN197" s="57"/>
      <c r="DO197" s="58">
        <f>DN197*$E197*$F197*$H197*$J197*DO$10</f>
        <v>0</v>
      </c>
      <c r="DP197" s="57"/>
      <c r="DQ197" s="58">
        <f>DP197*$E197*$F197*$H197*$J197*DQ$10</f>
        <v>0</v>
      </c>
      <c r="DR197" s="57"/>
      <c r="DS197" s="59"/>
      <c r="DT197" s="57"/>
      <c r="DU197" s="59"/>
      <c r="DV197" s="57"/>
      <c r="DW197" s="58">
        <f>DV197*$E197*$F197*$H197*$J197*DW$10</f>
        <v>0</v>
      </c>
      <c r="DX197" s="57"/>
      <c r="DY197" s="58">
        <f>DX197*$E197*$F197*$H197*$J197*DY$10</f>
        <v>0</v>
      </c>
      <c r="DZ197" s="57"/>
      <c r="EA197" s="59"/>
      <c r="EB197" s="63"/>
      <c r="EC197" s="63"/>
      <c r="ED197" s="76"/>
      <c r="EE197" s="76"/>
      <c r="EF197" s="76"/>
      <c r="EG197" s="76"/>
      <c r="EH197" s="76"/>
      <c r="EI197" s="76"/>
      <c r="EJ197" s="64">
        <f>SUM(N197,P197,R197,T197,V197,X197,Z197,AB197,AD197,AF197,AH197,AJ197,AL197,AN197,AP197,AR197,AT197,AV197,AX197,AZ197,BB197,BD197,BF197,BH197,BJ197,BL197,BN197,BP197,BR197,BT197,BV197,BX197,BZ197,CB197,CD197,CF197,CH197,CJ197,CL197,CN197,CP197,CR197,CT197,CV197,CX197,CZ197,DB197,DD197,DF197,DH197,DJ197,DL197,DN197,DP197,DR197,DT197,DV197,DX197,DZ197,EB197,ED197,EF197)</f>
        <v>4</v>
      </c>
      <c r="EK197" s="64">
        <f>SUM(O197,Q197,S197,U197,W197,Y197,AA197,AC197,AE197,AG197,AI197,AK197,AM197,AO197,AQ197,AS197,AU197,AW197,AY197,BA197,BC197,BE197,BG197,BI197,BK197,BM197,BO197,BQ197,BS197,BU197,BW197,BY197,CA197,CC197,CE197,CG197,CI197,CK197,CM197,CO197,CQ197,CS197,CU197,CW197,CY197,DA197,DC197,DE197,DG197,DI197,DK197,DM197,DO197,DQ197,DS197,DU197,DW197,DY197,EA197,EC197,EE197,EG197)</f>
        <v>0</v>
      </c>
    </row>
    <row r="198" spans="1:141" s="102" customFormat="1" ht="15" customHeight="1" x14ac:dyDescent="0.25">
      <c r="A198" s="41">
        <v>34</v>
      </c>
      <c r="B198" s="41"/>
      <c r="C198" s="112" t="s">
        <v>513</v>
      </c>
      <c r="D198" s="134" t="s">
        <v>514</v>
      </c>
      <c r="E198" s="52">
        <v>16026</v>
      </c>
      <c r="F198" s="110"/>
      <c r="G198" s="54"/>
      <c r="H198" s="44"/>
      <c r="I198" s="99"/>
      <c r="J198" s="111">
        <v>1.4</v>
      </c>
      <c r="K198" s="111">
        <v>1.68</v>
      </c>
      <c r="L198" s="111">
        <v>2.23</v>
      </c>
      <c r="M198" s="101">
        <v>2.57</v>
      </c>
      <c r="N198" s="123">
        <f t="shared" ref="N198:BY198" si="1210">SUM(N199:N201)</f>
        <v>0</v>
      </c>
      <c r="O198" s="123">
        <f t="shared" si="1210"/>
        <v>0</v>
      </c>
      <c r="P198" s="123">
        <f t="shared" si="1210"/>
        <v>0</v>
      </c>
      <c r="Q198" s="123">
        <f t="shared" si="1210"/>
        <v>0</v>
      </c>
      <c r="R198" s="123">
        <f t="shared" si="1210"/>
        <v>0</v>
      </c>
      <c r="S198" s="123">
        <f t="shared" si="1210"/>
        <v>0</v>
      </c>
      <c r="T198" s="123">
        <f t="shared" si="1210"/>
        <v>0</v>
      </c>
      <c r="U198" s="123">
        <f t="shared" si="1210"/>
        <v>0</v>
      </c>
      <c r="V198" s="123">
        <f t="shared" si="1210"/>
        <v>0</v>
      </c>
      <c r="W198" s="123">
        <f t="shared" si="1210"/>
        <v>0</v>
      </c>
      <c r="X198" s="123">
        <f t="shared" si="1210"/>
        <v>0</v>
      </c>
      <c r="Y198" s="123">
        <f t="shared" si="1210"/>
        <v>0</v>
      </c>
      <c r="Z198" s="123">
        <f t="shared" si="1210"/>
        <v>0</v>
      </c>
      <c r="AA198" s="123">
        <f t="shared" si="1210"/>
        <v>0</v>
      </c>
      <c r="AB198" s="123">
        <f t="shared" si="1210"/>
        <v>0</v>
      </c>
      <c r="AC198" s="123">
        <f t="shared" si="1210"/>
        <v>0</v>
      </c>
      <c r="AD198" s="123">
        <f t="shared" si="1210"/>
        <v>0</v>
      </c>
      <c r="AE198" s="123">
        <f t="shared" si="1210"/>
        <v>0</v>
      </c>
      <c r="AF198" s="123">
        <f t="shared" si="1210"/>
        <v>0</v>
      </c>
      <c r="AG198" s="123">
        <f t="shared" si="1210"/>
        <v>0</v>
      </c>
      <c r="AH198" s="123">
        <f t="shared" si="1210"/>
        <v>0</v>
      </c>
      <c r="AI198" s="123">
        <f t="shared" si="1210"/>
        <v>0</v>
      </c>
      <c r="AJ198" s="123">
        <f t="shared" si="1210"/>
        <v>0</v>
      </c>
      <c r="AK198" s="123">
        <f t="shared" si="1210"/>
        <v>0</v>
      </c>
      <c r="AL198" s="123">
        <f t="shared" si="1210"/>
        <v>0</v>
      </c>
      <c r="AM198" s="123">
        <f t="shared" si="1210"/>
        <v>0</v>
      </c>
      <c r="AN198" s="123">
        <f t="shared" si="1210"/>
        <v>0</v>
      </c>
      <c r="AO198" s="123">
        <f t="shared" si="1210"/>
        <v>0</v>
      </c>
      <c r="AP198" s="123">
        <f t="shared" si="1210"/>
        <v>0</v>
      </c>
      <c r="AQ198" s="123">
        <f t="shared" si="1210"/>
        <v>0</v>
      </c>
      <c r="AR198" s="123">
        <f t="shared" si="1210"/>
        <v>0</v>
      </c>
      <c r="AS198" s="123">
        <f t="shared" si="1210"/>
        <v>0</v>
      </c>
      <c r="AT198" s="123">
        <f t="shared" si="1210"/>
        <v>0</v>
      </c>
      <c r="AU198" s="123">
        <f t="shared" si="1210"/>
        <v>0</v>
      </c>
      <c r="AV198" s="123">
        <f t="shared" si="1210"/>
        <v>0</v>
      </c>
      <c r="AW198" s="123">
        <f t="shared" si="1210"/>
        <v>0</v>
      </c>
      <c r="AX198" s="123">
        <f t="shared" si="1210"/>
        <v>0</v>
      </c>
      <c r="AY198" s="123">
        <f t="shared" si="1210"/>
        <v>0</v>
      </c>
      <c r="AZ198" s="123">
        <f t="shared" si="1210"/>
        <v>0</v>
      </c>
      <c r="BA198" s="123">
        <f t="shared" si="1210"/>
        <v>0</v>
      </c>
      <c r="BB198" s="123">
        <f t="shared" si="1210"/>
        <v>0</v>
      </c>
      <c r="BC198" s="123">
        <f t="shared" si="1210"/>
        <v>0</v>
      </c>
      <c r="BD198" s="123">
        <f t="shared" si="1210"/>
        <v>0</v>
      </c>
      <c r="BE198" s="123">
        <f t="shared" si="1210"/>
        <v>0</v>
      </c>
      <c r="BF198" s="123">
        <f t="shared" si="1210"/>
        <v>0</v>
      </c>
      <c r="BG198" s="123">
        <f t="shared" si="1210"/>
        <v>0</v>
      </c>
      <c r="BH198" s="123">
        <f t="shared" si="1210"/>
        <v>0</v>
      </c>
      <c r="BI198" s="123">
        <f t="shared" si="1210"/>
        <v>0</v>
      </c>
      <c r="BJ198" s="123">
        <f t="shared" si="1210"/>
        <v>0</v>
      </c>
      <c r="BK198" s="123">
        <f t="shared" si="1210"/>
        <v>0</v>
      </c>
      <c r="BL198" s="123">
        <f t="shared" si="1210"/>
        <v>0</v>
      </c>
      <c r="BM198" s="123">
        <f t="shared" si="1210"/>
        <v>0</v>
      </c>
      <c r="BN198" s="123">
        <f t="shared" si="1210"/>
        <v>0</v>
      </c>
      <c r="BO198" s="123">
        <f t="shared" si="1210"/>
        <v>0</v>
      </c>
      <c r="BP198" s="123">
        <f t="shared" si="1210"/>
        <v>0</v>
      </c>
      <c r="BQ198" s="123">
        <f t="shared" si="1210"/>
        <v>0</v>
      </c>
      <c r="BR198" s="123">
        <f t="shared" si="1210"/>
        <v>0</v>
      </c>
      <c r="BS198" s="123"/>
      <c r="BT198" s="123">
        <f t="shared" si="1210"/>
        <v>0</v>
      </c>
      <c r="BU198" s="123"/>
      <c r="BV198" s="123">
        <f t="shared" si="1210"/>
        <v>0</v>
      </c>
      <c r="BW198" s="123">
        <f t="shared" si="1210"/>
        <v>0</v>
      </c>
      <c r="BX198" s="123">
        <f t="shared" si="1210"/>
        <v>0</v>
      </c>
      <c r="BY198" s="123">
        <f t="shared" si="1210"/>
        <v>0</v>
      </c>
      <c r="BZ198" s="123">
        <f t="shared" ref="BZ198:EK198" si="1211">SUM(BZ199:BZ201)</f>
        <v>0</v>
      </c>
      <c r="CA198" s="123"/>
      <c r="CB198" s="123">
        <f t="shared" si="1211"/>
        <v>0</v>
      </c>
      <c r="CC198" s="123"/>
      <c r="CD198" s="123">
        <f t="shared" si="1211"/>
        <v>0</v>
      </c>
      <c r="CE198" s="123">
        <f t="shared" si="1211"/>
        <v>0</v>
      </c>
      <c r="CF198" s="123">
        <f t="shared" si="1211"/>
        <v>0</v>
      </c>
      <c r="CG198" s="123">
        <f t="shared" si="1211"/>
        <v>0</v>
      </c>
      <c r="CH198" s="123">
        <f t="shared" si="1211"/>
        <v>0</v>
      </c>
      <c r="CI198" s="123">
        <f t="shared" si="1211"/>
        <v>0</v>
      </c>
      <c r="CJ198" s="123">
        <f t="shared" si="1211"/>
        <v>0</v>
      </c>
      <c r="CK198" s="123">
        <f t="shared" si="1211"/>
        <v>0</v>
      </c>
      <c r="CL198" s="123">
        <f t="shared" si="1211"/>
        <v>0</v>
      </c>
      <c r="CM198" s="123">
        <f t="shared" si="1211"/>
        <v>0</v>
      </c>
      <c r="CN198" s="123">
        <f t="shared" si="1211"/>
        <v>0</v>
      </c>
      <c r="CO198" s="123">
        <f t="shared" si="1211"/>
        <v>0</v>
      </c>
      <c r="CP198" s="123">
        <f t="shared" si="1211"/>
        <v>0</v>
      </c>
      <c r="CQ198" s="123">
        <f t="shared" si="1211"/>
        <v>0</v>
      </c>
      <c r="CR198" s="123">
        <f t="shared" si="1211"/>
        <v>0</v>
      </c>
      <c r="CS198" s="123"/>
      <c r="CT198" s="123">
        <f t="shared" si="1211"/>
        <v>0</v>
      </c>
      <c r="CU198" s="123"/>
      <c r="CV198" s="123">
        <f t="shared" si="1211"/>
        <v>0</v>
      </c>
      <c r="CW198" s="123">
        <f t="shared" si="1211"/>
        <v>0</v>
      </c>
      <c r="CX198" s="123">
        <f t="shared" si="1211"/>
        <v>0</v>
      </c>
      <c r="CY198" s="123"/>
      <c r="CZ198" s="123">
        <f t="shared" si="1211"/>
        <v>0</v>
      </c>
      <c r="DA198" s="123"/>
      <c r="DB198" s="123">
        <f t="shared" si="1211"/>
        <v>0</v>
      </c>
      <c r="DC198" s="123"/>
      <c r="DD198" s="123">
        <f t="shared" si="1211"/>
        <v>0</v>
      </c>
      <c r="DE198" s="123">
        <f t="shared" si="1211"/>
        <v>0</v>
      </c>
      <c r="DF198" s="123">
        <f t="shared" si="1211"/>
        <v>0</v>
      </c>
      <c r="DG198" s="123">
        <f t="shared" si="1211"/>
        <v>0</v>
      </c>
      <c r="DH198" s="123">
        <f t="shared" si="1211"/>
        <v>0</v>
      </c>
      <c r="DI198" s="123"/>
      <c r="DJ198" s="123">
        <f t="shared" si="1211"/>
        <v>0</v>
      </c>
      <c r="DK198" s="123"/>
      <c r="DL198" s="123">
        <f t="shared" si="1211"/>
        <v>0</v>
      </c>
      <c r="DM198" s="123"/>
      <c r="DN198" s="123">
        <f t="shared" si="1211"/>
        <v>0</v>
      </c>
      <c r="DO198" s="123">
        <f t="shared" si="1211"/>
        <v>0</v>
      </c>
      <c r="DP198" s="123">
        <f t="shared" si="1211"/>
        <v>0</v>
      </c>
      <c r="DQ198" s="123">
        <f t="shared" si="1211"/>
        <v>0</v>
      </c>
      <c r="DR198" s="123">
        <f t="shared" si="1211"/>
        <v>0</v>
      </c>
      <c r="DS198" s="123">
        <f t="shared" si="1211"/>
        <v>0</v>
      </c>
      <c r="DT198" s="123">
        <f t="shared" si="1211"/>
        <v>0</v>
      </c>
      <c r="DU198" s="123">
        <f t="shared" si="1211"/>
        <v>0</v>
      </c>
      <c r="DV198" s="123">
        <f t="shared" si="1211"/>
        <v>0</v>
      </c>
      <c r="DW198" s="123">
        <f t="shared" si="1211"/>
        <v>0</v>
      </c>
      <c r="DX198" s="123">
        <f t="shared" si="1211"/>
        <v>0</v>
      </c>
      <c r="DY198" s="123">
        <f t="shared" si="1211"/>
        <v>0</v>
      </c>
      <c r="DZ198" s="123">
        <f t="shared" si="1211"/>
        <v>0</v>
      </c>
      <c r="EA198" s="123">
        <f t="shared" si="1211"/>
        <v>0</v>
      </c>
      <c r="EB198" s="123">
        <f t="shared" si="1211"/>
        <v>0</v>
      </c>
      <c r="EC198" s="123">
        <f t="shared" si="1211"/>
        <v>0</v>
      </c>
      <c r="ED198" s="123">
        <f t="shared" si="1211"/>
        <v>0</v>
      </c>
      <c r="EE198" s="123">
        <f t="shared" si="1211"/>
        <v>0</v>
      </c>
      <c r="EF198" s="123">
        <f t="shared" si="1211"/>
        <v>0</v>
      </c>
      <c r="EG198" s="123">
        <f t="shared" si="1211"/>
        <v>0</v>
      </c>
      <c r="EH198" s="123"/>
      <c r="EI198" s="123"/>
      <c r="EJ198" s="123">
        <f t="shared" si="1211"/>
        <v>0</v>
      </c>
      <c r="EK198" s="123">
        <f t="shared" si="1211"/>
        <v>0</v>
      </c>
    </row>
    <row r="199" spans="1:141" s="2" customFormat="1" ht="45" customHeight="1" x14ac:dyDescent="0.25">
      <c r="A199" s="49"/>
      <c r="B199" s="85">
        <v>155</v>
      </c>
      <c r="C199" s="50" t="s">
        <v>515</v>
      </c>
      <c r="D199" s="133" t="s">
        <v>516</v>
      </c>
      <c r="E199" s="52">
        <v>16026</v>
      </c>
      <c r="F199" s="53">
        <v>0.88</v>
      </c>
      <c r="G199" s="54"/>
      <c r="H199" s="55">
        <v>1</v>
      </c>
      <c r="I199" s="114"/>
      <c r="J199" s="104">
        <v>1.4</v>
      </c>
      <c r="K199" s="104">
        <v>1.68</v>
      </c>
      <c r="L199" s="104">
        <v>2.23</v>
      </c>
      <c r="M199" s="107">
        <v>2.57</v>
      </c>
      <c r="N199" s="57"/>
      <c r="O199" s="58">
        <f t="shared" ref="O199:O201" si="1212">N199*$E199*$F199*$H199*$J199*O$10</f>
        <v>0</v>
      </c>
      <c r="P199" s="108"/>
      <c r="Q199" s="58">
        <f t="shared" ref="Q199:Q201" si="1213">P199*$E199*$F199*$H199*$J199*Q$10</f>
        <v>0</v>
      </c>
      <c r="R199" s="59"/>
      <c r="S199" s="58">
        <f t="shared" ref="S199:S201" si="1214">R199*$E199*$F199*$H199*$J199*S$10</f>
        <v>0</v>
      </c>
      <c r="T199" s="57"/>
      <c r="U199" s="58">
        <f t="shared" ref="U199:U201" si="1215">T199*$E199*$F199*$H199*$J199*U$10</f>
        <v>0</v>
      </c>
      <c r="V199" s="57"/>
      <c r="W199" s="58">
        <f t="shared" ref="W199:W201" si="1216">V199*$E199*$F199*$H199*$J199*W$10</f>
        <v>0</v>
      </c>
      <c r="X199" s="57"/>
      <c r="Y199" s="58">
        <f t="shared" ref="Y199:Y201" si="1217">X199*$E199*$F199*$H199*$J199*Y$10</f>
        <v>0</v>
      </c>
      <c r="Z199" s="59"/>
      <c r="AA199" s="58">
        <f t="shared" ref="AA199:AA201" si="1218">Z199*$E199*$F199*$H199*$J199*AA$10</f>
        <v>0</v>
      </c>
      <c r="AB199" s="59"/>
      <c r="AC199" s="58">
        <f t="shared" ref="AC199:AC201" si="1219">AB199*$E199*$F199*$H199*$J199*AC$10</f>
        <v>0</v>
      </c>
      <c r="AD199" s="59"/>
      <c r="AE199" s="59">
        <f>SUM(AD199*$E199*$F199*$H199*$K199*$AE$10)</f>
        <v>0</v>
      </c>
      <c r="AF199" s="59">
        <v>0</v>
      </c>
      <c r="AG199" s="62">
        <f>SUM(AF199*$E199*$F199*$H199*$K199*$AG$10)</f>
        <v>0</v>
      </c>
      <c r="AH199" s="57"/>
      <c r="AI199" s="58">
        <f t="shared" ref="AI199:AI201" si="1220">AH199*$E199*$F199*$H199*$J199*AI$10</f>
        <v>0</v>
      </c>
      <c r="AJ199" s="57">
        <v>0</v>
      </c>
      <c r="AK199" s="58">
        <f t="shared" ref="AK199:AK201" si="1221">AJ199*$E199*$F199*$H199*$J199*AK$10</f>
        <v>0</v>
      </c>
      <c r="AL199" s="57"/>
      <c r="AM199" s="58">
        <f t="shared" ref="AM199:AM201" si="1222">AL199*$E199*$F199*$H199*$J199*AM$10</f>
        <v>0</v>
      </c>
      <c r="AN199" s="57"/>
      <c r="AO199" s="58">
        <f t="shared" ref="AO199:AO201" si="1223">AN199*$E199*$F199*$H199*$J199*AO$10</f>
        <v>0</v>
      </c>
      <c r="AP199" s="57"/>
      <c r="AQ199" s="58">
        <f t="shared" ref="AQ199:AQ201" si="1224">AP199*$E199*$F199*$H199*$J199*AQ$10</f>
        <v>0</v>
      </c>
      <c r="AR199" s="57"/>
      <c r="AS199" s="58">
        <f t="shared" ref="AS199:AS201" si="1225">AR199*$E199*$F199*$H199*$J199*AS$10</f>
        <v>0</v>
      </c>
      <c r="AT199" s="57"/>
      <c r="AU199" s="58">
        <f t="shared" ref="AU199:AU201" si="1226">AT199*$E199*$F199*$H199*$J199*AU$10</f>
        <v>0</v>
      </c>
      <c r="AV199" s="57"/>
      <c r="AW199" s="58">
        <f t="shared" ref="AW199:AW201" si="1227">AV199*$E199*$F199*$H199*$J199*AW$10</f>
        <v>0</v>
      </c>
      <c r="AX199" s="57"/>
      <c r="AY199" s="58">
        <f t="shared" ref="AY199:AY201" si="1228">AX199*$E199*$F199*$H199*$J199*AY$10</f>
        <v>0</v>
      </c>
      <c r="AZ199" s="57"/>
      <c r="BA199" s="58">
        <f t="shared" ref="BA199:BA201" si="1229">AZ199*$E199*$F199*$H199*$J199*BA$10</f>
        <v>0</v>
      </c>
      <c r="BB199" s="57"/>
      <c r="BC199" s="58">
        <f t="shared" ref="BC199:BC201" si="1230">BB199*$E199*$F199*$H199*$J199*BC$10</f>
        <v>0</v>
      </c>
      <c r="BD199" s="57"/>
      <c r="BE199" s="58">
        <f t="shared" ref="BE199:BE201" si="1231">BD199*$E199*$F199*$H199*$J199*BE$10</f>
        <v>0</v>
      </c>
      <c r="BF199" s="57"/>
      <c r="BG199" s="58">
        <f t="shared" ref="BG199:BG201" si="1232">BF199*$E199*$F199*$H199*$J199*BG$10</f>
        <v>0</v>
      </c>
      <c r="BH199" s="57"/>
      <c r="BI199" s="58">
        <f t="shared" ref="BI199:BI201" si="1233">BH199*$E199*$F199*$H199*$J199*BI$10</f>
        <v>0</v>
      </c>
      <c r="BJ199" s="57"/>
      <c r="BK199" s="58">
        <f t="shared" ref="BK199:BK201" si="1234">BJ199*$E199*$F199*$H199*$J199*BK$10</f>
        <v>0</v>
      </c>
      <c r="BL199" s="57"/>
      <c r="BM199" s="58">
        <f t="shared" ref="BM199:BM201" si="1235">BL199*$E199*$F199*$H199*$J199*BM$10</f>
        <v>0</v>
      </c>
      <c r="BN199" s="57"/>
      <c r="BO199" s="58">
        <f t="shared" ref="BO199:BO201" si="1236">BN199*$E199*$F199*$H199*$J199*BO$10</f>
        <v>0</v>
      </c>
      <c r="BP199" s="61"/>
      <c r="BQ199" s="58">
        <f t="shared" ref="BQ199:BQ201" si="1237">BP199*$E199*$F199*$H199*$J199*BQ$10</f>
        <v>0</v>
      </c>
      <c r="BR199" s="57"/>
      <c r="BS199" s="58"/>
      <c r="BT199" s="59">
        <v>0</v>
      </c>
      <c r="BU199" s="58"/>
      <c r="BV199" s="57"/>
      <c r="BW199" s="58">
        <f t="shared" ref="BW199:BW201" si="1238">BV199*$E199*$F199*$H199*$J199*BW$10</f>
        <v>0</v>
      </c>
      <c r="BX199" s="57"/>
      <c r="BY199" s="58">
        <f t="shared" ref="BY199:BY201" si="1239">BX199*$E199*$F199*$H199*$J199*BY$10</f>
        <v>0</v>
      </c>
      <c r="BZ199" s="57"/>
      <c r="CA199" s="58"/>
      <c r="CB199" s="57"/>
      <c r="CC199" s="58"/>
      <c r="CD199" s="59"/>
      <c r="CE199" s="62">
        <f>SUM(CD199*$E199*$F199*$H199*$K199*$CE$10)</f>
        <v>0</v>
      </c>
      <c r="CF199" s="57"/>
      <c r="CG199" s="62">
        <f>SUM(CF199*$E199*$F199*$H199*$K199*$CE$10)</f>
        <v>0</v>
      </c>
      <c r="CH199" s="59"/>
      <c r="CI199" s="62">
        <f>SUM(CH199*$E199*$F199*$H199*$K199*$CE$10)</f>
        <v>0</v>
      </c>
      <c r="CJ199" s="59"/>
      <c r="CK199" s="62">
        <f>SUM(CJ199*$E199*$F199*$H199*$K199*$CE$10)</f>
        <v>0</v>
      </c>
      <c r="CL199" s="59"/>
      <c r="CM199" s="62">
        <f>SUM(CL199*$E199*$F199*$H199*$K199*$CE$10)</f>
        <v>0</v>
      </c>
      <c r="CN199" s="57"/>
      <c r="CO199" s="62">
        <f>SUM(CN199*$E199*$F199*$H199*$K199*$CE$10)</f>
        <v>0</v>
      </c>
      <c r="CP199" s="57"/>
      <c r="CQ199" s="62">
        <f>SUM(CP199*$E199*$F199*$H199*$K199*$CE$10)</f>
        <v>0</v>
      </c>
      <c r="CR199" s="59"/>
      <c r="CS199" s="62"/>
      <c r="CT199" s="57"/>
      <c r="CU199" s="62"/>
      <c r="CV199" s="57"/>
      <c r="CW199" s="62">
        <f>SUM(CV199*$E199*$F199*$H199*$K199*$CE$10)</f>
        <v>0</v>
      </c>
      <c r="CX199" s="57"/>
      <c r="CY199" s="62"/>
      <c r="CZ199" s="57"/>
      <c r="DA199" s="62"/>
      <c r="DB199" s="57"/>
      <c r="DC199" s="62"/>
      <c r="DD199" s="57"/>
      <c r="DE199" s="62">
        <f>SUM(DD199*$E199*$F199*$H199*$K199*$CE$10)</f>
        <v>0</v>
      </c>
      <c r="DF199" s="57"/>
      <c r="DG199" s="62">
        <f>SUM(DF199*$E199*$F199*$H199*$K199*$CE$10)</f>
        <v>0</v>
      </c>
      <c r="DH199" s="57"/>
      <c r="DI199" s="62"/>
      <c r="DJ199" s="57"/>
      <c r="DK199" s="62"/>
      <c r="DL199" s="57"/>
      <c r="DM199" s="62"/>
      <c r="DN199" s="57"/>
      <c r="DO199" s="58">
        <f t="shared" ref="DO199:DO201" si="1240">DN199*$E199*$F199*$H199*$J199*DO$10</f>
        <v>0</v>
      </c>
      <c r="DP199" s="57"/>
      <c r="DQ199" s="58">
        <f t="shared" ref="DQ199:DQ201" si="1241">DP199*$E199*$F199*$H199*$J199*DQ$10</f>
        <v>0</v>
      </c>
      <c r="DR199" s="57"/>
      <c r="DS199" s="59"/>
      <c r="DT199" s="57"/>
      <c r="DU199" s="59"/>
      <c r="DV199" s="57"/>
      <c r="DW199" s="58">
        <f t="shared" ref="DW199:DW201" si="1242">DV199*$E199*$F199*$H199*$J199*DW$10</f>
        <v>0</v>
      </c>
      <c r="DX199" s="57"/>
      <c r="DY199" s="58">
        <f t="shared" ref="DY199:DY201" si="1243">DX199*$E199*$F199*$H199*$J199*DY$10</f>
        <v>0</v>
      </c>
      <c r="DZ199" s="57"/>
      <c r="EA199" s="59"/>
      <c r="EB199" s="63"/>
      <c r="EC199" s="63"/>
      <c r="ED199" s="76"/>
      <c r="EE199" s="76"/>
      <c r="EF199" s="76"/>
      <c r="EG199" s="76"/>
      <c r="EH199" s="76"/>
      <c r="EI199" s="76"/>
      <c r="EJ199" s="64">
        <f t="shared" ref="EJ199:EK201" si="1244">SUM(N199,P199,R199,T199,V199,X199,Z199,AB199,AD199,AF199,AH199,AJ199,AL199,AN199,AP199,AR199,AT199,AV199,AX199,AZ199,BB199,BD199,BF199,BH199,BJ199,BL199,BN199,BP199,BR199,BT199,BV199,BX199,BZ199,CB199,CD199,CF199,CH199,CJ199,CL199,CN199,CP199,CR199,CT199,CV199,CX199,CZ199,DB199,DD199,DF199,DH199,DJ199,DL199,DN199,DP199,DR199,DT199,DV199,DX199,DZ199,EB199,ED199,EF199)</f>
        <v>0</v>
      </c>
      <c r="EK199" s="64">
        <f t="shared" si="1244"/>
        <v>0</v>
      </c>
    </row>
    <row r="200" spans="1:141" s="2" customFormat="1" ht="30" customHeight="1" x14ac:dyDescent="0.25">
      <c r="A200" s="49"/>
      <c r="B200" s="85">
        <v>156</v>
      </c>
      <c r="C200" s="50" t="s">
        <v>517</v>
      </c>
      <c r="D200" s="133" t="s">
        <v>518</v>
      </c>
      <c r="E200" s="52">
        <v>16026</v>
      </c>
      <c r="F200" s="53">
        <v>0.92</v>
      </c>
      <c r="G200" s="54"/>
      <c r="H200" s="55">
        <v>1</v>
      </c>
      <c r="I200" s="114"/>
      <c r="J200" s="104">
        <v>1.4</v>
      </c>
      <c r="K200" s="104">
        <v>1.68</v>
      </c>
      <c r="L200" s="104">
        <v>2.23</v>
      </c>
      <c r="M200" s="107">
        <v>2.57</v>
      </c>
      <c r="N200" s="57"/>
      <c r="O200" s="58">
        <f t="shared" si="1212"/>
        <v>0</v>
      </c>
      <c r="P200" s="108"/>
      <c r="Q200" s="58">
        <f t="shared" si="1213"/>
        <v>0</v>
      </c>
      <c r="R200" s="59"/>
      <c r="S200" s="58">
        <f t="shared" si="1214"/>
        <v>0</v>
      </c>
      <c r="T200" s="57"/>
      <c r="U200" s="58">
        <f t="shared" si="1215"/>
        <v>0</v>
      </c>
      <c r="V200" s="57"/>
      <c r="W200" s="58">
        <f t="shared" si="1216"/>
        <v>0</v>
      </c>
      <c r="X200" s="57"/>
      <c r="Y200" s="58">
        <f t="shared" si="1217"/>
        <v>0</v>
      </c>
      <c r="Z200" s="59"/>
      <c r="AA200" s="58">
        <f t="shared" si="1218"/>
        <v>0</v>
      </c>
      <c r="AB200" s="59"/>
      <c r="AC200" s="58">
        <f t="shared" si="1219"/>
        <v>0</v>
      </c>
      <c r="AD200" s="59"/>
      <c r="AE200" s="59">
        <f>SUM(AD200*$E200*$F200*$H200*$K200*$AE$10)</f>
        <v>0</v>
      </c>
      <c r="AF200" s="59"/>
      <c r="AG200" s="62">
        <f>SUM(AF200*$E200*$F200*$H200*$K200*$AG$10)</f>
        <v>0</v>
      </c>
      <c r="AH200" s="57"/>
      <c r="AI200" s="58">
        <f t="shared" si="1220"/>
        <v>0</v>
      </c>
      <c r="AJ200" s="57"/>
      <c r="AK200" s="58">
        <f t="shared" si="1221"/>
        <v>0</v>
      </c>
      <c r="AL200" s="57"/>
      <c r="AM200" s="58">
        <f t="shared" si="1222"/>
        <v>0</v>
      </c>
      <c r="AN200" s="57"/>
      <c r="AO200" s="58">
        <f t="shared" si="1223"/>
        <v>0</v>
      </c>
      <c r="AP200" s="57"/>
      <c r="AQ200" s="58">
        <f t="shared" si="1224"/>
        <v>0</v>
      </c>
      <c r="AR200" s="57"/>
      <c r="AS200" s="58">
        <f t="shared" si="1225"/>
        <v>0</v>
      </c>
      <c r="AT200" s="57"/>
      <c r="AU200" s="58">
        <f t="shared" si="1226"/>
        <v>0</v>
      </c>
      <c r="AV200" s="57"/>
      <c r="AW200" s="58">
        <f t="shared" si="1227"/>
        <v>0</v>
      </c>
      <c r="AX200" s="57"/>
      <c r="AY200" s="58">
        <f t="shared" si="1228"/>
        <v>0</v>
      </c>
      <c r="AZ200" s="57"/>
      <c r="BA200" s="58">
        <f t="shared" si="1229"/>
        <v>0</v>
      </c>
      <c r="BB200" s="57"/>
      <c r="BC200" s="58">
        <f t="shared" si="1230"/>
        <v>0</v>
      </c>
      <c r="BD200" s="57"/>
      <c r="BE200" s="58">
        <f t="shared" si="1231"/>
        <v>0</v>
      </c>
      <c r="BF200" s="57"/>
      <c r="BG200" s="58">
        <f t="shared" si="1232"/>
        <v>0</v>
      </c>
      <c r="BH200" s="57"/>
      <c r="BI200" s="58">
        <f t="shared" si="1233"/>
        <v>0</v>
      </c>
      <c r="BJ200" s="57"/>
      <c r="BK200" s="58">
        <f t="shared" si="1234"/>
        <v>0</v>
      </c>
      <c r="BL200" s="57"/>
      <c r="BM200" s="58">
        <f t="shared" si="1235"/>
        <v>0</v>
      </c>
      <c r="BN200" s="57"/>
      <c r="BO200" s="58">
        <f t="shared" si="1236"/>
        <v>0</v>
      </c>
      <c r="BP200" s="61"/>
      <c r="BQ200" s="58">
        <f t="shared" si="1237"/>
        <v>0</v>
      </c>
      <c r="BR200" s="57"/>
      <c r="BS200" s="58"/>
      <c r="BT200" s="59"/>
      <c r="BU200" s="58"/>
      <c r="BV200" s="57"/>
      <c r="BW200" s="58">
        <f t="shared" si="1238"/>
        <v>0</v>
      </c>
      <c r="BX200" s="57"/>
      <c r="BY200" s="58">
        <f t="shared" si="1239"/>
        <v>0</v>
      </c>
      <c r="BZ200" s="57"/>
      <c r="CA200" s="58"/>
      <c r="CB200" s="57"/>
      <c r="CC200" s="58"/>
      <c r="CD200" s="59"/>
      <c r="CE200" s="62">
        <f>SUM(CD200*$E200*$F200*$H200*$K200*$CE$10)</f>
        <v>0</v>
      </c>
      <c r="CF200" s="57"/>
      <c r="CG200" s="62">
        <f>SUM(CF200*$E200*$F200*$H200*$K200*$CE$10)</f>
        <v>0</v>
      </c>
      <c r="CH200" s="59"/>
      <c r="CI200" s="62">
        <f>SUM(CH200*$E200*$F200*$H200*$K200*$CE$10)</f>
        <v>0</v>
      </c>
      <c r="CJ200" s="59"/>
      <c r="CK200" s="62">
        <f>SUM(CJ200*$E200*$F200*$H200*$K200*$CE$10)</f>
        <v>0</v>
      </c>
      <c r="CL200" s="59"/>
      <c r="CM200" s="62">
        <f>SUM(CL200*$E200*$F200*$H200*$K200*$CE$10)</f>
        <v>0</v>
      </c>
      <c r="CN200" s="57"/>
      <c r="CO200" s="62">
        <f>SUM(CN200*$E200*$F200*$H200*$K200*$CE$10)</f>
        <v>0</v>
      </c>
      <c r="CP200" s="57"/>
      <c r="CQ200" s="62">
        <f>SUM(CP200*$E200*$F200*$H200*$K200*$CE$10)</f>
        <v>0</v>
      </c>
      <c r="CR200" s="59"/>
      <c r="CS200" s="62"/>
      <c r="CT200" s="57"/>
      <c r="CU200" s="62"/>
      <c r="CV200" s="57"/>
      <c r="CW200" s="62">
        <f>SUM(CV200*$E200*$F200*$H200*$K200*$CE$10)</f>
        <v>0</v>
      </c>
      <c r="CX200" s="57"/>
      <c r="CY200" s="62"/>
      <c r="CZ200" s="57"/>
      <c r="DA200" s="62"/>
      <c r="DB200" s="57"/>
      <c r="DC200" s="62"/>
      <c r="DD200" s="57"/>
      <c r="DE200" s="62">
        <f>SUM(DD200*$E200*$F200*$H200*$K200*$CE$10)</f>
        <v>0</v>
      </c>
      <c r="DF200" s="57"/>
      <c r="DG200" s="62">
        <f>SUM(DF200*$E200*$F200*$H200*$K200*$CE$10)</f>
        <v>0</v>
      </c>
      <c r="DH200" s="57"/>
      <c r="DI200" s="62"/>
      <c r="DJ200" s="57"/>
      <c r="DK200" s="62"/>
      <c r="DL200" s="57"/>
      <c r="DM200" s="62"/>
      <c r="DN200" s="57"/>
      <c r="DO200" s="58">
        <f t="shared" si="1240"/>
        <v>0</v>
      </c>
      <c r="DP200" s="57"/>
      <c r="DQ200" s="58">
        <f t="shared" si="1241"/>
        <v>0</v>
      </c>
      <c r="DR200" s="57"/>
      <c r="DS200" s="59"/>
      <c r="DT200" s="57"/>
      <c r="DU200" s="59"/>
      <c r="DV200" s="57"/>
      <c r="DW200" s="58">
        <f t="shared" si="1242"/>
        <v>0</v>
      </c>
      <c r="DX200" s="57"/>
      <c r="DY200" s="58">
        <f t="shared" si="1243"/>
        <v>0</v>
      </c>
      <c r="DZ200" s="57"/>
      <c r="EA200" s="59"/>
      <c r="EB200" s="63"/>
      <c r="EC200" s="63"/>
      <c r="ED200" s="76"/>
      <c r="EE200" s="76"/>
      <c r="EF200" s="76"/>
      <c r="EG200" s="76"/>
      <c r="EH200" s="76"/>
      <c r="EI200" s="76"/>
      <c r="EJ200" s="64">
        <f t="shared" si="1244"/>
        <v>0</v>
      </c>
      <c r="EK200" s="64">
        <f t="shared" si="1244"/>
        <v>0</v>
      </c>
    </row>
    <row r="201" spans="1:141" s="2" customFormat="1" ht="30" customHeight="1" x14ac:dyDescent="0.25">
      <c r="A201" s="49"/>
      <c r="B201" s="85">
        <v>157</v>
      </c>
      <c r="C201" s="50" t="s">
        <v>519</v>
      </c>
      <c r="D201" s="133" t="s">
        <v>520</v>
      </c>
      <c r="E201" s="52">
        <v>16026</v>
      </c>
      <c r="F201" s="53">
        <v>1.56</v>
      </c>
      <c r="G201" s="54"/>
      <c r="H201" s="55">
        <v>1</v>
      </c>
      <c r="I201" s="114"/>
      <c r="J201" s="104">
        <v>1.4</v>
      </c>
      <c r="K201" s="104">
        <v>1.68</v>
      </c>
      <c r="L201" s="104">
        <v>2.23</v>
      </c>
      <c r="M201" s="107">
        <v>2.57</v>
      </c>
      <c r="N201" s="57"/>
      <c r="O201" s="58">
        <f t="shared" si="1212"/>
        <v>0</v>
      </c>
      <c r="P201" s="108"/>
      <c r="Q201" s="58">
        <f t="shared" si="1213"/>
        <v>0</v>
      </c>
      <c r="R201" s="59"/>
      <c r="S201" s="58">
        <f t="shared" si="1214"/>
        <v>0</v>
      </c>
      <c r="T201" s="57"/>
      <c r="U201" s="58">
        <f t="shared" si="1215"/>
        <v>0</v>
      </c>
      <c r="V201" s="57"/>
      <c r="W201" s="58">
        <f t="shared" si="1216"/>
        <v>0</v>
      </c>
      <c r="X201" s="57"/>
      <c r="Y201" s="58">
        <f t="shared" si="1217"/>
        <v>0</v>
      </c>
      <c r="Z201" s="59"/>
      <c r="AA201" s="58">
        <f t="shared" si="1218"/>
        <v>0</v>
      </c>
      <c r="AB201" s="59"/>
      <c r="AC201" s="58">
        <f t="shared" si="1219"/>
        <v>0</v>
      </c>
      <c r="AD201" s="59"/>
      <c r="AE201" s="59">
        <f>SUM(AD201*$E201*$F201*$H201*$K201*$AE$10)</f>
        <v>0</v>
      </c>
      <c r="AF201" s="59"/>
      <c r="AG201" s="62">
        <f>SUM(AF201*$E201*$F201*$H201*$K201*$AG$10)</f>
        <v>0</v>
      </c>
      <c r="AH201" s="57"/>
      <c r="AI201" s="58">
        <f t="shared" si="1220"/>
        <v>0</v>
      </c>
      <c r="AJ201" s="57"/>
      <c r="AK201" s="58">
        <f t="shared" si="1221"/>
        <v>0</v>
      </c>
      <c r="AL201" s="57"/>
      <c r="AM201" s="58">
        <f t="shared" si="1222"/>
        <v>0</v>
      </c>
      <c r="AN201" s="57"/>
      <c r="AO201" s="58">
        <f t="shared" si="1223"/>
        <v>0</v>
      </c>
      <c r="AP201" s="57"/>
      <c r="AQ201" s="58">
        <f t="shared" si="1224"/>
        <v>0</v>
      </c>
      <c r="AR201" s="57"/>
      <c r="AS201" s="58">
        <f t="shared" si="1225"/>
        <v>0</v>
      </c>
      <c r="AT201" s="57"/>
      <c r="AU201" s="58">
        <f t="shared" si="1226"/>
        <v>0</v>
      </c>
      <c r="AV201" s="57"/>
      <c r="AW201" s="58">
        <f t="shared" si="1227"/>
        <v>0</v>
      </c>
      <c r="AX201" s="57"/>
      <c r="AY201" s="58">
        <f t="shared" si="1228"/>
        <v>0</v>
      </c>
      <c r="AZ201" s="57"/>
      <c r="BA201" s="58">
        <f t="shared" si="1229"/>
        <v>0</v>
      </c>
      <c r="BB201" s="57"/>
      <c r="BC201" s="58">
        <f t="shared" si="1230"/>
        <v>0</v>
      </c>
      <c r="BD201" s="57"/>
      <c r="BE201" s="58">
        <f t="shared" si="1231"/>
        <v>0</v>
      </c>
      <c r="BF201" s="57"/>
      <c r="BG201" s="58">
        <f t="shared" si="1232"/>
        <v>0</v>
      </c>
      <c r="BH201" s="57"/>
      <c r="BI201" s="58">
        <f t="shared" si="1233"/>
        <v>0</v>
      </c>
      <c r="BJ201" s="57"/>
      <c r="BK201" s="58">
        <f t="shared" si="1234"/>
        <v>0</v>
      </c>
      <c r="BL201" s="57"/>
      <c r="BM201" s="58">
        <f t="shared" si="1235"/>
        <v>0</v>
      </c>
      <c r="BN201" s="57"/>
      <c r="BO201" s="58">
        <f t="shared" si="1236"/>
        <v>0</v>
      </c>
      <c r="BP201" s="61"/>
      <c r="BQ201" s="58">
        <f t="shared" si="1237"/>
        <v>0</v>
      </c>
      <c r="BR201" s="57"/>
      <c r="BS201" s="58"/>
      <c r="BT201" s="59"/>
      <c r="BU201" s="58"/>
      <c r="BV201" s="57"/>
      <c r="BW201" s="58">
        <f t="shared" si="1238"/>
        <v>0</v>
      </c>
      <c r="BX201" s="57"/>
      <c r="BY201" s="58">
        <f t="shared" si="1239"/>
        <v>0</v>
      </c>
      <c r="BZ201" s="57"/>
      <c r="CA201" s="58"/>
      <c r="CB201" s="57"/>
      <c r="CC201" s="58"/>
      <c r="CD201" s="59"/>
      <c r="CE201" s="62">
        <f>SUM(CD201*$E201*$F201*$H201*$K201*$CE$10)</f>
        <v>0</v>
      </c>
      <c r="CF201" s="57"/>
      <c r="CG201" s="62">
        <f>SUM(CF201*$E201*$F201*$H201*$K201*$CE$10)</f>
        <v>0</v>
      </c>
      <c r="CH201" s="59"/>
      <c r="CI201" s="62">
        <f>SUM(CH201*$E201*$F201*$H201*$K201*$CE$10)</f>
        <v>0</v>
      </c>
      <c r="CJ201" s="59"/>
      <c r="CK201" s="62">
        <f>SUM(CJ201*$E201*$F201*$H201*$K201*$CE$10)</f>
        <v>0</v>
      </c>
      <c r="CL201" s="59"/>
      <c r="CM201" s="62">
        <f>SUM(CL201*$E201*$F201*$H201*$K201*$CE$10)</f>
        <v>0</v>
      </c>
      <c r="CN201" s="57"/>
      <c r="CO201" s="62">
        <f>SUM(CN201*$E201*$F201*$H201*$K201*$CE$10)</f>
        <v>0</v>
      </c>
      <c r="CP201" s="57"/>
      <c r="CQ201" s="62">
        <f>SUM(CP201*$E201*$F201*$H201*$K201*$CE$10)</f>
        <v>0</v>
      </c>
      <c r="CR201" s="59"/>
      <c r="CS201" s="62"/>
      <c r="CT201" s="57"/>
      <c r="CU201" s="62"/>
      <c r="CV201" s="57"/>
      <c r="CW201" s="62">
        <f>SUM(CV201*$E201*$F201*$H201*$K201*$CE$10)</f>
        <v>0</v>
      </c>
      <c r="CX201" s="57"/>
      <c r="CY201" s="62"/>
      <c r="CZ201" s="57"/>
      <c r="DA201" s="62"/>
      <c r="DB201" s="57"/>
      <c r="DC201" s="62"/>
      <c r="DD201" s="57"/>
      <c r="DE201" s="62">
        <f>SUM(DD201*$E201*$F201*$H201*$K201*$CE$10)</f>
        <v>0</v>
      </c>
      <c r="DF201" s="57"/>
      <c r="DG201" s="62">
        <f>SUM(DF201*$E201*$F201*$H201*$K201*$CE$10)</f>
        <v>0</v>
      </c>
      <c r="DH201" s="57"/>
      <c r="DI201" s="62"/>
      <c r="DJ201" s="57"/>
      <c r="DK201" s="62"/>
      <c r="DL201" s="57"/>
      <c r="DM201" s="62"/>
      <c r="DN201" s="76"/>
      <c r="DO201" s="58">
        <f t="shared" si="1240"/>
        <v>0</v>
      </c>
      <c r="DP201" s="57"/>
      <c r="DQ201" s="58">
        <f t="shared" si="1241"/>
        <v>0</v>
      </c>
      <c r="DR201" s="57"/>
      <c r="DS201" s="59"/>
      <c r="DT201" s="57"/>
      <c r="DU201" s="59"/>
      <c r="DV201" s="57"/>
      <c r="DW201" s="58">
        <f t="shared" si="1242"/>
        <v>0</v>
      </c>
      <c r="DX201" s="57"/>
      <c r="DY201" s="58">
        <f t="shared" si="1243"/>
        <v>0</v>
      </c>
      <c r="DZ201" s="57"/>
      <c r="EA201" s="59"/>
      <c r="EB201" s="63"/>
      <c r="EC201" s="63"/>
      <c r="ED201" s="76"/>
      <c r="EE201" s="76"/>
      <c r="EF201" s="76"/>
      <c r="EG201" s="76"/>
      <c r="EH201" s="76"/>
      <c r="EI201" s="76"/>
      <c r="EJ201" s="64">
        <f t="shared" si="1244"/>
        <v>0</v>
      </c>
      <c r="EK201" s="64">
        <f t="shared" si="1244"/>
        <v>0</v>
      </c>
    </row>
    <row r="202" spans="1:141" s="47" customFormat="1" ht="15" customHeight="1" x14ac:dyDescent="0.25">
      <c r="A202" s="41">
        <v>35</v>
      </c>
      <c r="B202" s="41"/>
      <c r="C202" s="112" t="s">
        <v>521</v>
      </c>
      <c r="D202" s="134" t="s">
        <v>522</v>
      </c>
      <c r="E202" s="52">
        <v>16026</v>
      </c>
      <c r="F202" s="110"/>
      <c r="G202" s="54"/>
      <c r="H202" s="44"/>
      <c r="I202" s="99"/>
      <c r="J202" s="111">
        <v>1.4</v>
      </c>
      <c r="K202" s="111">
        <v>1.68</v>
      </c>
      <c r="L202" s="111">
        <v>2.23</v>
      </c>
      <c r="M202" s="101">
        <v>2.57</v>
      </c>
      <c r="N202" s="84">
        <f t="shared" ref="N202:BY202" si="1245">SUM(N203:N206)</f>
        <v>0</v>
      </c>
      <c r="O202" s="84">
        <f t="shared" si="1245"/>
        <v>0</v>
      </c>
      <c r="P202" s="84">
        <f t="shared" si="1245"/>
        <v>0</v>
      </c>
      <c r="Q202" s="84">
        <f t="shared" si="1245"/>
        <v>0</v>
      </c>
      <c r="R202" s="84">
        <f t="shared" si="1245"/>
        <v>0</v>
      </c>
      <c r="S202" s="84">
        <f t="shared" si="1245"/>
        <v>0</v>
      </c>
      <c r="T202" s="84">
        <f t="shared" si="1245"/>
        <v>0</v>
      </c>
      <c r="U202" s="84">
        <f t="shared" si="1245"/>
        <v>0</v>
      </c>
      <c r="V202" s="84">
        <f t="shared" si="1245"/>
        <v>0</v>
      </c>
      <c r="W202" s="84">
        <f t="shared" si="1245"/>
        <v>0</v>
      </c>
      <c r="X202" s="84">
        <f t="shared" si="1245"/>
        <v>0</v>
      </c>
      <c r="Y202" s="84">
        <f t="shared" si="1245"/>
        <v>0</v>
      </c>
      <c r="Z202" s="84">
        <f t="shared" si="1245"/>
        <v>25</v>
      </c>
      <c r="AA202" s="84">
        <f t="shared" si="1245"/>
        <v>605782.79999999993</v>
      </c>
      <c r="AB202" s="84">
        <f t="shared" si="1245"/>
        <v>150</v>
      </c>
      <c r="AC202" s="84">
        <f t="shared" si="1245"/>
        <v>3634696.8</v>
      </c>
      <c r="AD202" s="84">
        <f t="shared" si="1245"/>
        <v>0</v>
      </c>
      <c r="AE202" s="84">
        <f t="shared" si="1245"/>
        <v>0</v>
      </c>
      <c r="AF202" s="84">
        <f t="shared" si="1245"/>
        <v>10</v>
      </c>
      <c r="AG202" s="84">
        <f t="shared" si="1245"/>
        <v>290775.74400000001</v>
      </c>
      <c r="AH202" s="84">
        <f t="shared" si="1245"/>
        <v>0</v>
      </c>
      <c r="AI202" s="84">
        <f t="shared" si="1245"/>
        <v>0</v>
      </c>
      <c r="AJ202" s="84">
        <f t="shared" si="1245"/>
        <v>0</v>
      </c>
      <c r="AK202" s="84">
        <f t="shared" si="1245"/>
        <v>0</v>
      </c>
      <c r="AL202" s="84">
        <f t="shared" si="1245"/>
        <v>0</v>
      </c>
      <c r="AM202" s="84">
        <f t="shared" si="1245"/>
        <v>0</v>
      </c>
      <c r="AN202" s="84">
        <f t="shared" si="1245"/>
        <v>0</v>
      </c>
      <c r="AO202" s="84">
        <f t="shared" si="1245"/>
        <v>0</v>
      </c>
      <c r="AP202" s="84">
        <f t="shared" si="1245"/>
        <v>400</v>
      </c>
      <c r="AQ202" s="84">
        <f t="shared" si="1245"/>
        <v>9692524.7999999989</v>
      </c>
      <c r="AR202" s="84">
        <f t="shared" si="1245"/>
        <v>330</v>
      </c>
      <c r="AS202" s="84">
        <f t="shared" si="1245"/>
        <v>7996332.96</v>
      </c>
      <c r="AT202" s="84">
        <f t="shared" si="1245"/>
        <v>394</v>
      </c>
      <c r="AU202" s="84">
        <f t="shared" si="1245"/>
        <v>9547136.9279999994</v>
      </c>
      <c r="AV202" s="84">
        <f t="shared" si="1245"/>
        <v>0</v>
      </c>
      <c r="AW202" s="84">
        <f t="shared" si="1245"/>
        <v>0</v>
      </c>
      <c r="AX202" s="84">
        <f t="shared" si="1245"/>
        <v>0</v>
      </c>
      <c r="AY202" s="84">
        <f t="shared" si="1245"/>
        <v>0</v>
      </c>
      <c r="AZ202" s="84">
        <f t="shared" si="1245"/>
        <v>350</v>
      </c>
      <c r="BA202" s="84">
        <f t="shared" si="1245"/>
        <v>8480959.1999999993</v>
      </c>
      <c r="BB202" s="84">
        <f t="shared" si="1245"/>
        <v>142</v>
      </c>
      <c r="BC202" s="84">
        <f t="shared" si="1245"/>
        <v>3448250.3160000001</v>
      </c>
      <c r="BD202" s="84">
        <f t="shared" si="1245"/>
        <v>150</v>
      </c>
      <c r="BE202" s="84">
        <f t="shared" si="1245"/>
        <v>3634696.8</v>
      </c>
      <c r="BF202" s="84">
        <f t="shared" si="1245"/>
        <v>0</v>
      </c>
      <c r="BG202" s="84">
        <f t="shared" si="1245"/>
        <v>0</v>
      </c>
      <c r="BH202" s="84">
        <f t="shared" si="1245"/>
        <v>0</v>
      </c>
      <c r="BI202" s="84">
        <f t="shared" si="1245"/>
        <v>0</v>
      </c>
      <c r="BJ202" s="84">
        <f t="shared" si="1245"/>
        <v>0</v>
      </c>
      <c r="BK202" s="84">
        <f t="shared" si="1245"/>
        <v>0</v>
      </c>
      <c r="BL202" s="84">
        <f t="shared" si="1245"/>
        <v>0</v>
      </c>
      <c r="BM202" s="84">
        <f t="shared" si="1245"/>
        <v>0</v>
      </c>
      <c r="BN202" s="84">
        <f t="shared" si="1245"/>
        <v>10</v>
      </c>
      <c r="BO202" s="84">
        <f t="shared" si="1245"/>
        <v>242313.12</v>
      </c>
      <c r="BP202" s="84">
        <f t="shared" si="1245"/>
        <v>10</v>
      </c>
      <c r="BQ202" s="84">
        <f t="shared" si="1245"/>
        <v>242313.12</v>
      </c>
      <c r="BR202" s="84">
        <f t="shared" si="1245"/>
        <v>78</v>
      </c>
      <c r="BS202" s="84"/>
      <c r="BT202" s="84">
        <f t="shared" si="1245"/>
        <v>200</v>
      </c>
      <c r="BU202" s="84"/>
      <c r="BV202" s="84">
        <f t="shared" si="1245"/>
        <v>42</v>
      </c>
      <c r="BW202" s="84">
        <f t="shared" si="1245"/>
        <v>1017715.1040000001</v>
      </c>
      <c r="BX202" s="84">
        <f t="shared" si="1245"/>
        <v>0</v>
      </c>
      <c r="BY202" s="84">
        <f t="shared" si="1245"/>
        <v>0</v>
      </c>
      <c r="BZ202" s="84">
        <f t="shared" ref="BZ202:EK202" si="1246">SUM(BZ203:BZ206)</f>
        <v>30</v>
      </c>
      <c r="CA202" s="84"/>
      <c r="CB202" s="84">
        <f t="shared" si="1246"/>
        <v>64</v>
      </c>
      <c r="CC202" s="84"/>
      <c r="CD202" s="84">
        <f t="shared" si="1246"/>
        <v>34</v>
      </c>
      <c r="CE202" s="84">
        <f t="shared" si="1246"/>
        <v>988637.52960000013</v>
      </c>
      <c r="CF202" s="84">
        <f t="shared" si="1246"/>
        <v>0</v>
      </c>
      <c r="CG202" s="84">
        <f t="shared" si="1246"/>
        <v>0</v>
      </c>
      <c r="CH202" s="84">
        <f t="shared" si="1246"/>
        <v>100</v>
      </c>
      <c r="CI202" s="84">
        <f t="shared" si="1246"/>
        <v>2907757.44</v>
      </c>
      <c r="CJ202" s="84">
        <f t="shared" si="1246"/>
        <v>0</v>
      </c>
      <c r="CK202" s="84">
        <f t="shared" si="1246"/>
        <v>0</v>
      </c>
      <c r="CL202" s="84">
        <f t="shared" si="1246"/>
        <v>0</v>
      </c>
      <c r="CM202" s="84">
        <f t="shared" si="1246"/>
        <v>0</v>
      </c>
      <c r="CN202" s="84">
        <f t="shared" si="1246"/>
        <v>20</v>
      </c>
      <c r="CO202" s="84">
        <f t="shared" si="1246"/>
        <v>581551.48800000001</v>
      </c>
      <c r="CP202" s="84">
        <f t="shared" si="1246"/>
        <v>0</v>
      </c>
      <c r="CQ202" s="84">
        <f t="shared" si="1246"/>
        <v>0</v>
      </c>
      <c r="CR202" s="84">
        <f t="shared" si="1246"/>
        <v>92</v>
      </c>
      <c r="CS202" s="84"/>
      <c r="CT202" s="84">
        <f t="shared" si="1246"/>
        <v>50</v>
      </c>
      <c r="CU202" s="84"/>
      <c r="CV202" s="84">
        <f t="shared" si="1246"/>
        <v>26</v>
      </c>
      <c r="CW202" s="84">
        <f t="shared" si="1246"/>
        <v>756016.93440000003</v>
      </c>
      <c r="CX202" s="84">
        <f t="shared" si="1246"/>
        <v>52</v>
      </c>
      <c r="CY202" s="84"/>
      <c r="CZ202" s="84">
        <f t="shared" si="1246"/>
        <v>66</v>
      </c>
      <c r="DA202" s="84"/>
      <c r="DB202" s="84">
        <f t="shared" si="1246"/>
        <v>55</v>
      </c>
      <c r="DC202" s="84"/>
      <c r="DD202" s="84">
        <f t="shared" si="1246"/>
        <v>40</v>
      </c>
      <c r="DE202" s="84">
        <f t="shared" si="1246"/>
        <v>1163102.976</v>
      </c>
      <c r="DF202" s="84">
        <f t="shared" si="1246"/>
        <v>5</v>
      </c>
      <c r="DG202" s="84">
        <f t="shared" si="1246"/>
        <v>154272.68640000001</v>
      </c>
      <c r="DH202" s="84">
        <f t="shared" si="1246"/>
        <v>0</v>
      </c>
      <c r="DI202" s="84"/>
      <c r="DJ202" s="84">
        <f t="shared" si="1246"/>
        <v>0</v>
      </c>
      <c r="DK202" s="84"/>
      <c r="DL202" s="84">
        <f t="shared" si="1246"/>
        <v>4</v>
      </c>
      <c r="DM202" s="84"/>
      <c r="DN202" s="84">
        <f t="shared" si="1246"/>
        <v>0</v>
      </c>
      <c r="DO202" s="84">
        <f t="shared" si="1246"/>
        <v>0</v>
      </c>
      <c r="DP202" s="84">
        <f t="shared" si="1246"/>
        <v>1</v>
      </c>
      <c r="DQ202" s="84">
        <f t="shared" si="1246"/>
        <v>24231.312000000002</v>
      </c>
      <c r="DR202" s="84">
        <f t="shared" si="1246"/>
        <v>0</v>
      </c>
      <c r="DS202" s="84">
        <f t="shared" si="1246"/>
        <v>0</v>
      </c>
      <c r="DT202" s="84">
        <f t="shared" si="1246"/>
        <v>0</v>
      </c>
      <c r="DU202" s="84">
        <f t="shared" si="1246"/>
        <v>0</v>
      </c>
      <c r="DV202" s="84">
        <f t="shared" si="1246"/>
        <v>0</v>
      </c>
      <c r="DW202" s="84">
        <f t="shared" si="1246"/>
        <v>0</v>
      </c>
      <c r="DX202" s="84">
        <f t="shared" si="1246"/>
        <v>0</v>
      </c>
      <c r="DY202" s="84">
        <f t="shared" si="1246"/>
        <v>0</v>
      </c>
      <c r="DZ202" s="84">
        <f t="shared" si="1246"/>
        <v>0</v>
      </c>
      <c r="EA202" s="84">
        <f t="shared" si="1246"/>
        <v>0</v>
      </c>
      <c r="EB202" s="84">
        <f t="shared" si="1246"/>
        <v>0</v>
      </c>
      <c r="EC202" s="84">
        <f t="shared" si="1246"/>
        <v>0</v>
      </c>
      <c r="ED202" s="84">
        <f t="shared" si="1246"/>
        <v>0</v>
      </c>
      <c r="EE202" s="84">
        <f t="shared" si="1246"/>
        <v>0</v>
      </c>
      <c r="EF202" s="84">
        <f t="shared" si="1246"/>
        <v>0</v>
      </c>
      <c r="EG202" s="84">
        <f t="shared" si="1246"/>
        <v>0</v>
      </c>
      <c r="EH202" s="84"/>
      <c r="EI202" s="84"/>
      <c r="EJ202" s="84">
        <f t="shared" si="1246"/>
        <v>2930</v>
      </c>
      <c r="EK202" s="84">
        <f t="shared" si="1246"/>
        <v>55409068.05839999</v>
      </c>
    </row>
    <row r="203" spans="1:141" s="2" customFormat="1" ht="30" customHeight="1" x14ac:dyDescent="0.25">
      <c r="A203" s="49"/>
      <c r="B203" s="85">
        <v>158</v>
      </c>
      <c r="C203" s="50" t="s">
        <v>523</v>
      </c>
      <c r="D203" s="135" t="s">
        <v>524</v>
      </c>
      <c r="E203" s="52">
        <v>16026</v>
      </c>
      <c r="F203" s="53">
        <v>1.08</v>
      </c>
      <c r="G203" s="54"/>
      <c r="H203" s="55">
        <v>1</v>
      </c>
      <c r="I203" s="114"/>
      <c r="J203" s="104">
        <v>1.4</v>
      </c>
      <c r="K203" s="104">
        <v>1.68</v>
      </c>
      <c r="L203" s="104">
        <v>2.23</v>
      </c>
      <c r="M203" s="107">
        <v>2.57</v>
      </c>
      <c r="N203" s="57"/>
      <c r="O203" s="58">
        <f t="shared" ref="O203:O206" si="1247">N203*$E203*$F203*$H203*$J203*O$10</f>
        <v>0</v>
      </c>
      <c r="P203" s="147"/>
      <c r="Q203" s="58">
        <f t="shared" ref="Q203:Q206" si="1248">P203*$E203*$F203*$H203*$J203*Q$10</f>
        <v>0</v>
      </c>
      <c r="R203" s="59"/>
      <c r="S203" s="58">
        <f t="shared" ref="S203:S206" si="1249">R203*$E203*$F203*$H203*$J203*S$10</f>
        <v>0</v>
      </c>
      <c r="T203" s="57"/>
      <c r="U203" s="58">
        <f t="shared" ref="U203:U206" si="1250">T203*$E203*$F203*$H203*$J203*U$10</f>
        <v>0</v>
      </c>
      <c r="V203" s="57"/>
      <c r="W203" s="58">
        <f t="shared" ref="W203:W206" si="1251">V203*$E203*$F203*$H203*$J203*W$10</f>
        <v>0</v>
      </c>
      <c r="X203" s="57"/>
      <c r="Y203" s="58">
        <f t="shared" ref="Y203:Y206" si="1252">X203*$E203*$F203*$H203*$J203*Y$10</f>
        <v>0</v>
      </c>
      <c r="Z203" s="59">
        <v>25</v>
      </c>
      <c r="AA203" s="58">
        <f t="shared" ref="AA203:AA206" si="1253">Z203*$E203*$F203*$H203*$J203*AA$10</f>
        <v>605782.79999999993</v>
      </c>
      <c r="AB203" s="59">
        <v>150</v>
      </c>
      <c r="AC203" s="58">
        <f t="shared" ref="AC203:AC206" si="1254">AB203*$E203*$F203*$H203*$J203*AC$10</f>
        <v>3634696.8</v>
      </c>
      <c r="AD203" s="59"/>
      <c r="AE203" s="59">
        <f>SUM(AD203*$E203*$F203*$H203*$K203*$AE$10)</f>
        <v>0</v>
      </c>
      <c r="AF203" s="59">
        <v>10</v>
      </c>
      <c r="AG203" s="62">
        <f>SUM(AF203*$E203*$F203*$H203*$K203*$AG$10)</f>
        <v>290775.74400000001</v>
      </c>
      <c r="AH203" s="57"/>
      <c r="AI203" s="58">
        <f t="shared" ref="AI203:AI206" si="1255">AH203*$E203*$F203*$H203*$J203*AI$10</f>
        <v>0</v>
      </c>
      <c r="AJ203" s="57"/>
      <c r="AK203" s="58">
        <f t="shared" ref="AK203:AK206" si="1256">AJ203*$E203*$F203*$H203*$J203*AK$10</f>
        <v>0</v>
      </c>
      <c r="AL203" s="57"/>
      <c r="AM203" s="58">
        <f t="shared" ref="AM203:AM206" si="1257">AL203*$E203*$F203*$H203*$J203*AM$10</f>
        <v>0</v>
      </c>
      <c r="AN203" s="57"/>
      <c r="AO203" s="58">
        <f t="shared" ref="AO203:AO206" si="1258">AN203*$E203*$F203*$H203*$J203*AO$10</f>
        <v>0</v>
      </c>
      <c r="AP203" s="57">
        <v>400</v>
      </c>
      <c r="AQ203" s="58">
        <f t="shared" ref="AQ203:AQ206" si="1259">AP203*$E203*$F203*$H203*$J203*AQ$10</f>
        <v>9692524.7999999989</v>
      </c>
      <c r="AR203" s="57">
        <v>330</v>
      </c>
      <c r="AS203" s="58">
        <f t="shared" ref="AS203:AS206" si="1260">AR203*$E203*$F203*$H203*$J203*AS$10</f>
        <v>7996332.96</v>
      </c>
      <c r="AT203" s="57">
        <v>394</v>
      </c>
      <c r="AU203" s="58">
        <f t="shared" ref="AU203:AU206" si="1261">AT203*$E203*$F203*$H203*$J203*AU$10</f>
        <v>9547136.9279999994</v>
      </c>
      <c r="AV203" s="57"/>
      <c r="AW203" s="58">
        <f t="shared" ref="AW203:AW206" si="1262">AV203*$E203*$F203*$H203*$J203*AW$10</f>
        <v>0</v>
      </c>
      <c r="AX203" s="57"/>
      <c r="AY203" s="58">
        <f t="shared" ref="AY203:AY206" si="1263">AX203*$E203*$F203*$H203*$J203*AY$10</f>
        <v>0</v>
      </c>
      <c r="AZ203" s="57">
        <v>350</v>
      </c>
      <c r="BA203" s="58">
        <f t="shared" ref="BA203:BA206" si="1264">AZ203*$E203*$F203*$H203*$J203*BA$10</f>
        <v>8480959.1999999993</v>
      </c>
      <c r="BB203" s="57">
        <v>141</v>
      </c>
      <c r="BC203" s="58">
        <f t="shared" ref="BC203:BC206" si="1265">BB203*$E203*$F203*$H203*$J203*BC$10</f>
        <v>3416614.9920000001</v>
      </c>
      <c r="BD203" s="57">
        <v>150</v>
      </c>
      <c r="BE203" s="58">
        <f t="shared" ref="BE203:BE206" si="1266">BD203*$E203*$F203*$H203*$J203*BE$10</f>
        <v>3634696.8</v>
      </c>
      <c r="BF203" s="57"/>
      <c r="BG203" s="58">
        <f t="shared" ref="BG203:BG206" si="1267">BF203*$E203*$F203*$H203*$J203*BG$10</f>
        <v>0</v>
      </c>
      <c r="BH203" s="57"/>
      <c r="BI203" s="58">
        <f t="shared" ref="BI203:BI206" si="1268">BH203*$E203*$F203*$H203*$J203*BI$10</f>
        <v>0</v>
      </c>
      <c r="BJ203" s="57"/>
      <c r="BK203" s="58">
        <f t="shared" ref="BK203:BK206" si="1269">BJ203*$E203*$F203*$H203*$J203*BK$10</f>
        <v>0</v>
      </c>
      <c r="BL203" s="57"/>
      <c r="BM203" s="58">
        <f t="shared" ref="BM203:BM206" si="1270">BL203*$E203*$F203*$H203*$J203*BM$10</f>
        <v>0</v>
      </c>
      <c r="BN203" s="57">
        <v>10</v>
      </c>
      <c r="BO203" s="58">
        <f t="shared" ref="BO203:BO206" si="1271">BN203*$E203*$F203*$H203*$J203*BO$10</f>
        <v>242313.12</v>
      </c>
      <c r="BP203" s="61">
        <v>10</v>
      </c>
      <c r="BQ203" s="58">
        <f t="shared" ref="BQ203:BQ206" si="1272">BP203*$E203*$F203*$H203*$J203*BQ$10</f>
        <v>242313.12</v>
      </c>
      <c r="BR203" s="57">
        <v>77</v>
      </c>
      <c r="BS203" s="58"/>
      <c r="BT203" s="59">
        <v>200</v>
      </c>
      <c r="BU203" s="58"/>
      <c r="BV203" s="57">
        <v>42</v>
      </c>
      <c r="BW203" s="58">
        <f t="shared" ref="BW203:BW206" si="1273">BV203*$E203*$F203*$H203*$J203*BW$10</f>
        <v>1017715.1040000001</v>
      </c>
      <c r="BX203" s="57"/>
      <c r="BY203" s="58">
        <f t="shared" ref="BY203:BY206" si="1274">BX203*$E203*$F203*$H203*$J203*BY$10</f>
        <v>0</v>
      </c>
      <c r="BZ203" s="57">
        <v>30</v>
      </c>
      <c r="CA203" s="58"/>
      <c r="CB203" s="57">
        <v>60</v>
      </c>
      <c r="CC203" s="58"/>
      <c r="CD203" s="59">
        <v>34</v>
      </c>
      <c r="CE203" s="62">
        <f>SUM(CD203*$E203*$F203*$H203*$K203*$CE$10)</f>
        <v>988637.52960000013</v>
      </c>
      <c r="CF203" s="57"/>
      <c r="CG203" s="62">
        <f>SUM(CF203*$E203*$F203*$H203*$K203*$CE$10)</f>
        <v>0</v>
      </c>
      <c r="CH203" s="59">
        <v>100</v>
      </c>
      <c r="CI203" s="62">
        <f>SUM(CH203*$E203*$F203*$H203*$K203*$CE$10)</f>
        <v>2907757.44</v>
      </c>
      <c r="CJ203" s="59"/>
      <c r="CK203" s="62">
        <f>SUM(CJ203*$E203*$F203*$H203*$K203*$CE$10)</f>
        <v>0</v>
      </c>
      <c r="CL203" s="59"/>
      <c r="CM203" s="62">
        <f>SUM(CL203*$E203*$F203*$H203*$K203*$CE$10)</f>
        <v>0</v>
      </c>
      <c r="CN203" s="57">
        <v>20</v>
      </c>
      <c r="CO203" s="62">
        <f>SUM(CN203*$E203*$F203*$H203*$K203*$CE$10)</f>
        <v>581551.48800000001</v>
      </c>
      <c r="CP203" s="57"/>
      <c r="CQ203" s="62">
        <f>SUM(CP203*$E203*$F203*$H203*$K203*$CE$10)</f>
        <v>0</v>
      </c>
      <c r="CR203" s="59">
        <v>92</v>
      </c>
      <c r="CS203" s="62"/>
      <c r="CT203" s="57">
        <v>50</v>
      </c>
      <c r="CU203" s="62"/>
      <c r="CV203" s="57">
        <v>26</v>
      </c>
      <c r="CW203" s="62">
        <f>SUM(CV203*$E203*$F203*$H203*$K203*$CE$10)</f>
        <v>756016.93440000003</v>
      </c>
      <c r="CX203" s="57">
        <v>47</v>
      </c>
      <c r="CY203" s="62"/>
      <c r="CZ203" s="57">
        <v>66</v>
      </c>
      <c r="DA203" s="62"/>
      <c r="DB203" s="57">
        <v>55</v>
      </c>
      <c r="DC203" s="62"/>
      <c r="DD203" s="57">
        <v>40</v>
      </c>
      <c r="DE203" s="62">
        <f>SUM(DD203*$E203*$F203*$H203*$K203*$CE$10)</f>
        <v>1163102.976</v>
      </c>
      <c r="DF203" s="57">
        <v>4</v>
      </c>
      <c r="DG203" s="62">
        <f>SUM(DF203*$E203*$F203*$H203*$K203*$CE$10)</f>
        <v>116310.29760000001</v>
      </c>
      <c r="DH203" s="57"/>
      <c r="DI203" s="62"/>
      <c r="DJ203" s="57"/>
      <c r="DK203" s="62"/>
      <c r="DL203" s="57">
        <v>4</v>
      </c>
      <c r="DM203" s="62"/>
      <c r="DN203" s="76"/>
      <c r="DO203" s="58">
        <f t="shared" ref="DO203:DO206" si="1275">DN203*$E203*$F203*$H203*$J203*DO$10</f>
        <v>0</v>
      </c>
      <c r="DP203" s="57">
        <v>1</v>
      </c>
      <c r="DQ203" s="58">
        <f t="shared" ref="DQ203:DQ206" si="1276">DP203*$E203*$F203*$H203*$J203*DQ$10</f>
        <v>24231.312000000002</v>
      </c>
      <c r="DR203" s="57"/>
      <c r="DS203" s="59"/>
      <c r="DT203" s="57"/>
      <c r="DU203" s="59"/>
      <c r="DV203" s="57"/>
      <c r="DW203" s="58">
        <f t="shared" ref="DW203:DW206" si="1277">DV203*$E203*$F203*$H203*$J203*DW$10</f>
        <v>0</v>
      </c>
      <c r="DX203" s="57"/>
      <c r="DY203" s="58">
        <f t="shared" ref="DY203:DY206" si="1278">DX203*$E203*$F203*$H203*$J203*DY$10</f>
        <v>0</v>
      </c>
      <c r="DZ203" s="57"/>
      <c r="EA203" s="59"/>
      <c r="EB203" s="63"/>
      <c r="EC203" s="63"/>
      <c r="ED203" s="57"/>
      <c r="EE203" s="57"/>
      <c r="EF203" s="57"/>
      <c r="EG203" s="57"/>
      <c r="EH203" s="57"/>
      <c r="EI203" s="57"/>
      <c r="EJ203" s="64">
        <f t="shared" ref="EJ203:EK206" si="1279">SUM(N203,P203,R203,T203,V203,X203,Z203,AB203,AD203,AF203,AH203,AJ203,AL203,AN203,AP203,AR203,AT203,AV203,AX203,AZ203,BB203,BD203,BF203,BH203,BJ203,BL203,BN203,BP203,BR203,BT203,BV203,BX203,BZ203,CB203,CD203,CF203,CH203,CJ203,CL203,CN203,CP203,CR203,CT203,CV203,CX203,CZ203,DB203,DD203,DF203,DH203,DJ203,DL203,DN203,DP203,DR203,DT203,DV203,DX203,DZ203,EB203,ED203,EF203)</f>
        <v>2918</v>
      </c>
      <c r="EK203" s="64">
        <f t="shared" si="1279"/>
        <v>55339470.345599987</v>
      </c>
    </row>
    <row r="204" spans="1:141" s="2" customFormat="1" ht="90" customHeight="1" x14ac:dyDescent="0.25">
      <c r="A204" s="49"/>
      <c r="B204" s="85">
        <v>159</v>
      </c>
      <c r="C204" s="50" t="s">
        <v>525</v>
      </c>
      <c r="D204" s="135" t="s">
        <v>526</v>
      </c>
      <c r="E204" s="52">
        <v>16026</v>
      </c>
      <c r="F204" s="53">
        <v>1.41</v>
      </c>
      <c r="G204" s="54"/>
      <c r="H204" s="55">
        <v>1</v>
      </c>
      <c r="I204" s="114"/>
      <c r="J204" s="104">
        <v>1.4</v>
      </c>
      <c r="K204" s="104">
        <v>1.68</v>
      </c>
      <c r="L204" s="104">
        <v>2.23</v>
      </c>
      <c r="M204" s="107">
        <v>2.57</v>
      </c>
      <c r="N204" s="57"/>
      <c r="O204" s="58">
        <f t="shared" si="1247"/>
        <v>0</v>
      </c>
      <c r="P204" s="108"/>
      <c r="Q204" s="58">
        <f t="shared" si="1248"/>
        <v>0</v>
      </c>
      <c r="R204" s="59"/>
      <c r="S204" s="58">
        <f t="shared" si="1249"/>
        <v>0</v>
      </c>
      <c r="T204" s="57"/>
      <c r="U204" s="58">
        <f t="shared" si="1250"/>
        <v>0</v>
      </c>
      <c r="V204" s="57"/>
      <c r="W204" s="58">
        <f t="shared" si="1251"/>
        <v>0</v>
      </c>
      <c r="X204" s="57"/>
      <c r="Y204" s="58">
        <f t="shared" si="1252"/>
        <v>0</v>
      </c>
      <c r="Z204" s="59"/>
      <c r="AA204" s="58">
        <f t="shared" si="1253"/>
        <v>0</v>
      </c>
      <c r="AB204" s="59"/>
      <c r="AC204" s="58">
        <f t="shared" si="1254"/>
        <v>0</v>
      </c>
      <c r="AD204" s="59"/>
      <c r="AE204" s="59">
        <f>SUM(AD204*$E204*$F204*$H204*$K204*$AE$10)</f>
        <v>0</v>
      </c>
      <c r="AF204" s="59"/>
      <c r="AG204" s="62">
        <f>SUM(AF204*$E204*$F204*$H204*$K204*$AG$10)</f>
        <v>0</v>
      </c>
      <c r="AH204" s="57"/>
      <c r="AI204" s="58">
        <f t="shared" si="1255"/>
        <v>0</v>
      </c>
      <c r="AJ204" s="57"/>
      <c r="AK204" s="58">
        <f t="shared" si="1256"/>
        <v>0</v>
      </c>
      <c r="AL204" s="57"/>
      <c r="AM204" s="58">
        <f t="shared" si="1257"/>
        <v>0</v>
      </c>
      <c r="AN204" s="57"/>
      <c r="AO204" s="58">
        <f t="shared" si="1258"/>
        <v>0</v>
      </c>
      <c r="AP204" s="57"/>
      <c r="AQ204" s="58">
        <f t="shared" si="1259"/>
        <v>0</v>
      </c>
      <c r="AR204" s="57"/>
      <c r="AS204" s="58">
        <f t="shared" si="1260"/>
        <v>0</v>
      </c>
      <c r="AT204" s="57"/>
      <c r="AU204" s="58">
        <f t="shared" si="1261"/>
        <v>0</v>
      </c>
      <c r="AV204" s="57"/>
      <c r="AW204" s="58">
        <f t="shared" si="1262"/>
        <v>0</v>
      </c>
      <c r="AX204" s="57"/>
      <c r="AY204" s="58">
        <f t="shared" si="1263"/>
        <v>0</v>
      </c>
      <c r="AZ204" s="57"/>
      <c r="BA204" s="58">
        <f t="shared" si="1264"/>
        <v>0</v>
      </c>
      <c r="BB204" s="57">
        <v>1</v>
      </c>
      <c r="BC204" s="58">
        <f t="shared" si="1265"/>
        <v>31635.323999999997</v>
      </c>
      <c r="BD204" s="57"/>
      <c r="BE204" s="58">
        <f t="shared" si="1266"/>
        <v>0</v>
      </c>
      <c r="BF204" s="57"/>
      <c r="BG204" s="58">
        <f t="shared" si="1267"/>
        <v>0</v>
      </c>
      <c r="BH204" s="57"/>
      <c r="BI204" s="58">
        <f t="shared" si="1268"/>
        <v>0</v>
      </c>
      <c r="BJ204" s="57"/>
      <c r="BK204" s="58">
        <f t="shared" si="1269"/>
        <v>0</v>
      </c>
      <c r="BL204" s="57"/>
      <c r="BM204" s="58">
        <f t="shared" si="1270"/>
        <v>0</v>
      </c>
      <c r="BN204" s="57"/>
      <c r="BO204" s="58">
        <f t="shared" si="1271"/>
        <v>0</v>
      </c>
      <c r="BP204" s="61"/>
      <c r="BQ204" s="58">
        <f t="shared" si="1272"/>
        <v>0</v>
      </c>
      <c r="BR204" s="57">
        <v>1</v>
      </c>
      <c r="BS204" s="58"/>
      <c r="BT204" s="59"/>
      <c r="BU204" s="58"/>
      <c r="BV204" s="57"/>
      <c r="BW204" s="58">
        <f t="shared" si="1273"/>
        <v>0</v>
      </c>
      <c r="BX204" s="57"/>
      <c r="BY204" s="58">
        <f t="shared" si="1274"/>
        <v>0</v>
      </c>
      <c r="BZ204" s="57"/>
      <c r="CA204" s="58"/>
      <c r="CB204" s="57">
        <v>4</v>
      </c>
      <c r="CC204" s="58"/>
      <c r="CD204" s="59"/>
      <c r="CE204" s="62">
        <f>SUM(CD204*$E204*$F204*$H204*$K204*$CE$10)</f>
        <v>0</v>
      </c>
      <c r="CF204" s="57"/>
      <c r="CG204" s="62">
        <f>SUM(CF204*$E204*$F204*$H204*$K204*$CE$10)</f>
        <v>0</v>
      </c>
      <c r="CH204" s="59"/>
      <c r="CI204" s="62">
        <f>SUM(CH204*$E204*$F204*$H204*$K204*$CE$10)</f>
        <v>0</v>
      </c>
      <c r="CJ204" s="59"/>
      <c r="CK204" s="62">
        <f>SUM(CJ204*$E204*$F204*$H204*$K204*$CE$10)</f>
        <v>0</v>
      </c>
      <c r="CL204" s="59"/>
      <c r="CM204" s="62">
        <f>SUM(CL204*$E204*$F204*$H204*$K204*$CE$10)</f>
        <v>0</v>
      </c>
      <c r="CN204" s="57"/>
      <c r="CO204" s="62">
        <f>SUM(CN204*$E204*$F204*$H204*$K204*$CE$10)</f>
        <v>0</v>
      </c>
      <c r="CP204" s="57"/>
      <c r="CQ204" s="62">
        <f>SUM(CP204*$E204*$F204*$H204*$K204*$CE$10)</f>
        <v>0</v>
      </c>
      <c r="CR204" s="59"/>
      <c r="CS204" s="62"/>
      <c r="CT204" s="57"/>
      <c r="CU204" s="62"/>
      <c r="CV204" s="57"/>
      <c r="CW204" s="62">
        <f>SUM(CV204*$E204*$F204*$H204*$K204*$CE$10)</f>
        <v>0</v>
      </c>
      <c r="CX204" s="57">
        <v>5</v>
      </c>
      <c r="CY204" s="62"/>
      <c r="CZ204" s="57"/>
      <c r="DA204" s="62"/>
      <c r="DB204" s="57"/>
      <c r="DC204" s="62"/>
      <c r="DD204" s="57"/>
      <c r="DE204" s="62">
        <f>SUM(DD204*$E204*$F204*$H204*$K204*$CE$10)</f>
        <v>0</v>
      </c>
      <c r="DF204" s="57">
        <v>1</v>
      </c>
      <c r="DG204" s="62">
        <f>SUM(DF204*$E204*$F204*$H204*$K204*$CE$10)</f>
        <v>37962.388800000001</v>
      </c>
      <c r="DH204" s="57"/>
      <c r="DI204" s="62"/>
      <c r="DJ204" s="57"/>
      <c r="DK204" s="62"/>
      <c r="DL204" s="57"/>
      <c r="DM204" s="62"/>
      <c r="DN204" s="76"/>
      <c r="DO204" s="58">
        <f t="shared" si="1275"/>
        <v>0</v>
      </c>
      <c r="DP204" s="57"/>
      <c r="DQ204" s="58">
        <f t="shared" si="1276"/>
        <v>0</v>
      </c>
      <c r="DR204" s="57"/>
      <c r="DS204" s="59"/>
      <c r="DT204" s="57"/>
      <c r="DU204" s="59"/>
      <c r="DV204" s="57"/>
      <c r="DW204" s="58">
        <f t="shared" si="1277"/>
        <v>0</v>
      </c>
      <c r="DX204" s="57"/>
      <c r="DY204" s="58">
        <f t="shared" si="1278"/>
        <v>0</v>
      </c>
      <c r="DZ204" s="57"/>
      <c r="EA204" s="59"/>
      <c r="EB204" s="63"/>
      <c r="EC204" s="63"/>
      <c r="ED204" s="76"/>
      <c r="EE204" s="76"/>
      <c r="EF204" s="76"/>
      <c r="EG204" s="76"/>
      <c r="EH204" s="76"/>
      <c r="EI204" s="76"/>
      <c r="EJ204" s="64">
        <f t="shared" si="1279"/>
        <v>12</v>
      </c>
      <c r="EK204" s="64">
        <f t="shared" si="1279"/>
        <v>69597.712799999994</v>
      </c>
    </row>
    <row r="205" spans="1:141" s="2" customFormat="1" ht="26.25" customHeight="1" x14ac:dyDescent="0.25">
      <c r="A205" s="49"/>
      <c r="B205" s="85">
        <v>160</v>
      </c>
      <c r="C205" s="50" t="s">
        <v>527</v>
      </c>
      <c r="D205" s="135" t="s">
        <v>528</v>
      </c>
      <c r="E205" s="52">
        <v>16026</v>
      </c>
      <c r="F205" s="53">
        <v>2.58</v>
      </c>
      <c r="G205" s="54"/>
      <c r="H205" s="55">
        <v>1</v>
      </c>
      <c r="I205" s="114"/>
      <c r="J205" s="104">
        <v>1.4</v>
      </c>
      <c r="K205" s="104">
        <v>1.68</v>
      </c>
      <c r="L205" s="104">
        <v>2.23</v>
      </c>
      <c r="M205" s="107">
        <v>2.57</v>
      </c>
      <c r="N205" s="115"/>
      <c r="O205" s="58">
        <f t="shared" si="1247"/>
        <v>0</v>
      </c>
      <c r="P205" s="108"/>
      <c r="Q205" s="58">
        <f t="shared" si="1248"/>
        <v>0</v>
      </c>
      <c r="R205" s="108"/>
      <c r="S205" s="58">
        <f t="shared" si="1249"/>
        <v>0</v>
      </c>
      <c r="T205" s="115"/>
      <c r="U205" s="58">
        <f t="shared" si="1250"/>
        <v>0</v>
      </c>
      <c r="V205" s="115"/>
      <c r="W205" s="58">
        <f t="shared" si="1251"/>
        <v>0</v>
      </c>
      <c r="X205" s="115"/>
      <c r="Y205" s="58">
        <f t="shared" si="1252"/>
        <v>0</v>
      </c>
      <c r="Z205" s="108"/>
      <c r="AA205" s="58">
        <f t="shared" si="1253"/>
        <v>0</v>
      </c>
      <c r="AB205" s="108"/>
      <c r="AC205" s="58">
        <f t="shared" si="1254"/>
        <v>0</v>
      </c>
      <c r="AD205" s="108"/>
      <c r="AE205" s="59">
        <f>SUM(AD205*$E205*$F205*$H205*$K205*$AE$10)</f>
        <v>0</v>
      </c>
      <c r="AF205" s="108"/>
      <c r="AG205" s="62">
        <f>SUM(AF205*$E205*$F205*$H205*$K205*$AG$10)</f>
        <v>0</v>
      </c>
      <c r="AH205" s="115"/>
      <c r="AI205" s="58">
        <f t="shared" si="1255"/>
        <v>0</v>
      </c>
      <c r="AJ205" s="115"/>
      <c r="AK205" s="58">
        <f t="shared" si="1256"/>
        <v>0</v>
      </c>
      <c r="AL205" s="57"/>
      <c r="AM205" s="58">
        <f t="shared" si="1257"/>
        <v>0</v>
      </c>
      <c r="AN205" s="115"/>
      <c r="AO205" s="58">
        <f t="shared" si="1258"/>
        <v>0</v>
      </c>
      <c r="AP205" s="115"/>
      <c r="AQ205" s="58">
        <f t="shared" si="1259"/>
        <v>0</v>
      </c>
      <c r="AR205" s="115"/>
      <c r="AS205" s="58">
        <f t="shared" si="1260"/>
        <v>0</v>
      </c>
      <c r="AT205" s="115"/>
      <c r="AU205" s="58">
        <f t="shared" si="1261"/>
        <v>0</v>
      </c>
      <c r="AV205" s="115"/>
      <c r="AW205" s="58">
        <f t="shared" si="1262"/>
        <v>0</v>
      </c>
      <c r="AX205" s="115"/>
      <c r="AY205" s="58">
        <f t="shared" si="1263"/>
        <v>0</v>
      </c>
      <c r="AZ205" s="115"/>
      <c r="BA205" s="58">
        <f t="shared" si="1264"/>
        <v>0</v>
      </c>
      <c r="BB205" s="115"/>
      <c r="BC205" s="58">
        <f t="shared" si="1265"/>
        <v>0</v>
      </c>
      <c r="BD205" s="115"/>
      <c r="BE205" s="58">
        <f t="shared" si="1266"/>
        <v>0</v>
      </c>
      <c r="BF205" s="115"/>
      <c r="BG205" s="58">
        <f t="shared" si="1267"/>
        <v>0</v>
      </c>
      <c r="BH205" s="115"/>
      <c r="BI205" s="58">
        <f t="shared" si="1268"/>
        <v>0</v>
      </c>
      <c r="BJ205" s="115"/>
      <c r="BK205" s="58">
        <f t="shared" si="1269"/>
        <v>0</v>
      </c>
      <c r="BL205" s="115"/>
      <c r="BM205" s="58">
        <f t="shared" si="1270"/>
        <v>0</v>
      </c>
      <c r="BN205" s="115"/>
      <c r="BO205" s="58">
        <f t="shared" si="1271"/>
        <v>0</v>
      </c>
      <c r="BP205" s="121"/>
      <c r="BQ205" s="58">
        <f t="shared" si="1272"/>
        <v>0</v>
      </c>
      <c r="BR205" s="115"/>
      <c r="BS205" s="58"/>
      <c r="BT205" s="108"/>
      <c r="BU205" s="58"/>
      <c r="BV205" s="57"/>
      <c r="BW205" s="58">
        <f t="shared" si="1273"/>
        <v>0</v>
      </c>
      <c r="BX205" s="115"/>
      <c r="BY205" s="58">
        <f t="shared" si="1274"/>
        <v>0</v>
      </c>
      <c r="BZ205" s="115"/>
      <c r="CA205" s="58"/>
      <c r="CB205" s="152"/>
      <c r="CC205" s="58"/>
      <c r="CD205" s="108"/>
      <c r="CE205" s="62">
        <f>SUM(CD205*$E205*$F205*$H205*$K205*$CE$10)</f>
        <v>0</v>
      </c>
      <c r="CF205" s="115"/>
      <c r="CG205" s="62">
        <f>SUM(CF205*$E205*$F205*$H205*$K205*$CE$10)</f>
        <v>0</v>
      </c>
      <c r="CH205" s="108"/>
      <c r="CI205" s="62">
        <f>SUM(CH205*$E205*$F205*$H205*$K205*$CE$10)</f>
        <v>0</v>
      </c>
      <c r="CJ205" s="108"/>
      <c r="CK205" s="62">
        <f>SUM(CJ205*$E205*$F205*$H205*$K205*$CE$10)</f>
        <v>0</v>
      </c>
      <c r="CL205" s="108"/>
      <c r="CM205" s="62">
        <f>SUM(CL205*$E205*$F205*$H205*$K205*$CE$10)</f>
        <v>0</v>
      </c>
      <c r="CN205" s="115"/>
      <c r="CO205" s="62">
        <f>SUM(CN205*$E205*$F205*$H205*$K205*$CE$10)</f>
        <v>0</v>
      </c>
      <c r="CP205" s="115"/>
      <c r="CQ205" s="62">
        <f>SUM(CP205*$E205*$F205*$H205*$K205*$CE$10)</f>
        <v>0</v>
      </c>
      <c r="CR205" s="108"/>
      <c r="CS205" s="62"/>
      <c r="CT205" s="115"/>
      <c r="CU205" s="62"/>
      <c r="CV205" s="115"/>
      <c r="CW205" s="62">
        <f>SUM(CV205*$E205*$F205*$H205*$K205*$CE$10)</f>
        <v>0</v>
      </c>
      <c r="CX205" s="115"/>
      <c r="CY205" s="62"/>
      <c r="CZ205" s="57"/>
      <c r="DA205" s="62"/>
      <c r="DB205" s="57"/>
      <c r="DC205" s="62"/>
      <c r="DD205" s="115"/>
      <c r="DE205" s="62">
        <f>SUM(DD205*$E205*$F205*$H205*$K205*$CE$10)</f>
        <v>0</v>
      </c>
      <c r="DF205" s="115"/>
      <c r="DG205" s="62">
        <f>SUM(DF205*$E205*$F205*$H205*$K205*$CE$10)</f>
        <v>0</v>
      </c>
      <c r="DH205" s="115"/>
      <c r="DI205" s="62"/>
      <c r="DJ205" s="115"/>
      <c r="DK205" s="62"/>
      <c r="DL205" s="115"/>
      <c r="DM205" s="62"/>
      <c r="DN205" s="76"/>
      <c r="DO205" s="58">
        <f t="shared" si="1275"/>
        <v>0</v>
      </c>
      <c r="DP205" s="57"/>
      <c r="DQ205" s="58">
        <f t="shared" si="1276"/>
        <v>0</v>
      </c>
      <c r="DR205" s="115"/>
      <c r="DS205" s="59"/>
      <c r="DT205" s="57"/>
      <c r="DU205" s="59"/>
      <c r="DV205" s="57"/>
      <c r="DW205" s="58">
        <f t="shared" si="1277"/>
        <v>0</v>
      </c>
      <c r="DX205" s="57"/>
      <c r="DY205" s="58">
        <f t="shared" si="1278"/>
        <v>0</v>
      </c>
      <c r="DZ205" s="57"/>
      <c r="EA205" s="59"/>
      <c r="EB205" s="63"/>
      <c r="EC205" s="63"/>
      <c r="ED205" s="76"/>
      <c r="EE205" s="76"/>
      <c r="EF205" s="76"/>
      <c r="EG205" s="76"/>
      <c r="EH205" s="76"/>
      <c r="EI205" s="76"/>
      <c r="EJ205" s="64">
        <f t="shared" si="1279"/>
        <v>0</v>
      </c>
      <c r="EK205" s="64">
        <f t="shared" si="1279"/>
        <v>0</v>
      </c>
    </row>
    <row r="206" spans="1:141" s="2" customFormat="1" ht="45" customHeight="1" x14ac:dyDescent="0.25">
      <c r="A206" s="49"/>
      <c r="B206" s="85">
        <v>161</v>
      </c>
      <c r="C206" s="50" t="s">
        <v>529</v>
      </c>
      <c r="D206" s="135" t="s">
        <v>530</v>
      </c>
      <c r="E206" s="52">
        <v>16026</v>
      </c>
      <c r="F206" s="106">
        <v>12.27</v>
      </c>
      <c r="G206" s="54"/>
      <c r="H206" s="55">
        <v>1</v>
      </c>
      <c r="I206" s="114"/>
      <c r="J206" s="104">
        <v>1.4</v>
      </c>
      <c r="K206" s="104">
        <v>1.68</v>
      </c>
      <c r="L206" s="104">
        <v>2.23</v>
      </c>
      <c r="M206" s="107">
        <v>2.57</v>
      </c>
      <c r="N206" s="115"/>
      <c r="O206" s="58">
        <f t="shared" si="1247"/>
        <v>0</v>
      </c>
      <c r="P206" s="108"/>
      <c r="Q206" s="58">
        <f t="shared" si="1248"/>
        <v>0</v>
      </c>
      <c r="R206" s="108"/>
      <c r="S206" s="58">
        <f t="shared" si="1249"/>
        <v>0</v>
      </c>
      <c r="T206" s="115"/>
      <c r="U206" s="58">
        <f t="shared" si="1250"/>
        <v>0</v>
      </c>
      <c r="V206" s="115"/>
      <c r="W206" s="58">
        <f t="shared" si="1251"/>
        <v>0</v>
      </c>
      <c r="X206" s="115"/>
      <c r="Y206" s="58">
        <f t="shared" si="1252"/>
        <v>0</v>
      </c>
      <c r="Z206" s="108"/>
      <c r="AA206" s="58">
        <f t="shared" si="1253"/>
        <v>0</v>
      </c>
      <c r="AB206" s="108"/>
      <c r="AC206" s="58">
        <f t="shared" si="1254"/>
        <v>0</v>
      </c>
      <c r="AD206" s="108"/>
      <c r="AE206" s="59">
        <f>SUM(AD206*$E206*$F206*$H206*$K206*$AE$10)</f>
        <v>0</v>
      </c>
      <c r="AF206" s="108"/>
      <c r="AG206" s="62">
        <f>SUM(AF206*$E206*$F206*$H206*$K206*$AG$10)</f>
        <v>0</v>
      </c>
      <c r="AH206" s="115"/>
      <c r="AI206" s="58">
        <f t="shared" si="1255"/>
        <v>0</v>
      </c>
      <c r="AJ206" s="115"/>
      <c r="AK206" s="58">
        <f t="shared" si="1256"/>
        <v>0</v>
      </c>
      <c r="AL206" s="57"/>
      <c r="AM206" s="58">
        <f t="shared" si="1257"/>
        <v>0</v>
      </c>
      <c r="AN206" s="115"/>
      <c r="AO206" s="58">
        <f t="shared" si="1258"/>
        <v>0</v>
      </c>
      <c r="AP206" s="115"/>
      <c r="AQ206" s="58">
        <f t="shared" si="1259"/>
        <v>0</v>
      </c>
      <c r="AR206" s="115"/>
      <c r="AS206" s="58">
        <f t="shared" si="1260"/>
        <v>0</v>
      </c>
      <c r="AT206" s="115"/>
      <c r="AU206" s="58">
        <f t="shared" si="1261"/>
        <v>0</v>
      </c>
      <c r="AV206" s="115"/>
      <c r="AW206" s="58">
        <f t="shared" si="1262"/>
        <v>0</v>
      </c>
      <c r="AX206" s="115"/>
      <c r="AY206" s="58">
        <f t="shared" si="1263"/>
        <v>0</v>
      </c>
      <c r="AZ206" s="115"/>
      <c r="BA206" s="58">
        <f t="shared" si="1264"/>
        <v>0</v>
      </c>
      <c r="BB206" s="115"/>
      <c r="BC206" s="58">
        <f t="shared" si="1265"/>
        <v>0</v>
      </c>
      <c r="BD206" s="115"/>
      <c r="BE206" s="58">
        <f t="shared" si="1266"/>
        <v>0</v>
      </c>
      <c r="BF206" s="115"/>
      <c r="BG206" s="58">
        <f t="shared" si="1267"/>
        <v>0</v>
      </c>
      <c r="BH206" s="115"/>
      <c r="BI206" s="58">
        <f t="shared" si="1268"/>
        <v>0</v>
      </c>
      <c r="BJ206" s="115"/>
      <c r="BK206" s="58">
        <f t="shared" si="1269"/>
        <v>0</v>
      </c>
      <c r="BL206" s="115"/>
      <c r="BM206" s="58">
        <f t="shared" si="1270"/>
        <v>0</v>
      </c>
      <c r="BN206" s="115"/>
      <c r="BO206" s="58">
        <f t="shared" si="1271"/>
        <v>0</v>
      </c>
      <c r="BP206" s="121"/>
      <c r="BQ206" s="58">
        <f t="shared" si="1272"/>
        <v>0</v>
      </c>
      <c r="BR206" s="115"/>
      <c r="BS206" s="58"/>
      <c r="BT206" s="108"/>
      <c r="BU206" s="58"/>
      <c r="BV206" s="57"/>
      <c r="BW206" s="58">
        <f t="shared" si="1273"/>
        <v>0</v>
      </c>
      <c r="BX206" s="115"/>
      <c r="BY206" s="58">
        <f t="shared" si="1274"/>
        <v>0</v>
      </c>
      <c r="BZ206" s="115"/>
      <c r="CA206" s="58"/>
      <c r="CB206" s="152"/>
      <c r="CC206" s="58"/>
      <c r="CD206" s="108"/>
      <c r="CE206" s="62">
        <f>SUM(CD206*$E206*$F206*$H206*$K206*$CE$10)</f>
        <v>0</v>
      </c>
      <c r="CF206" s="115"/>
      <c r="CG206" s="62">
        <f>SUM(CF206*$E206*$F206*$H206*$K206*$CE$10)</f>
        <v>0</v>
      </c>
      <c r="CH206" s="108"/>
      <c r="CI206" s="62">
        <f>SUM(CH206*$E206*$F206*$H206*$K206*$CE$10)</f>
        <v>0</v>
      </c>
      <c r="CJ206" s="108"/>
      <c r="CK206" s="62">
        <f>SUM(CJ206*$E206*$F206*$H206*$K206*$CE$10)</f>
        <v>0</v>
      </c>
      <c r="CL206" s="108"/>
      <c r="CM206" s="62">
        <f>SUM(CL206*$E206*$F206*$H206*$K206*$CE$10)</f>
        <v>0</v>
      </c>
      <c r="CN206" s="115"/>
      <c r="CO206" s="62">
        <f>SUM(CN206*$E206*$F206*$H206*$K206*$CE$10)</f>
        <v>0</v>
      </c>
      <c r="CP206" s="115"/>
      <c r="CQ206" s="62">
        <f>SUM(CP206*$E206*$F206*$H206*$K206*$CE$10)</f>
        <v>0</v>
      </c>
      <c r="CR206" s="108"/>
      <c r="CS206" s="62"/>
      <c r="CT206" s="115"/>
      <c r="CU206" s="62"/>
      <c r="CV206" s="115"/>
      <c r="CW206" s="62">
        <f>SUM(CV206*$E206*$F206*$H206*$K206*$CE$10)</f>
        <v>0</v>
      </c>
      <c r="CX206" s="115"/>
      <c r="CY206" s="62"/>
      <c r="CZ206" s="57"/>
      <c r="DA206" s="62"/>
      <c r="DB206" s="115"/>
      <c r="DC206" s="62"/>
      <c r="DD206" s="115"/>
      <c r="DE206" s="62">
        <f>SUM(DD206*$E206*$F206*$H206*$K206*$CE$10)</f>
        <v>0</v>
      </c>
      <c r="DF206" s="115"/>
      <c r="DG206" s="62">
        <f>SUM(DF206*$E206*$F206*$H206*$K206*$CE$10)</f>
        <v>0</v>
      </c>
      <c r="DH206" s="115"/>
      <c r="DI206" s="62"/>
      <c r="DJ206" s="115"/>
      <c r="DK206" s="62"/>
      <c r="DL206" s="115"/>
      <c r="DM206" s="62"/>
      <c r="DN206" s="76"/>
      <c r="DO206" s="58">
        <f t="shared" si="1275"/>
        <v>0</v>
      </c>
      <c r="DP206" s="57"/>
      <c r="DQ206" s="58">
        <f t="shared" si="1276"/>
        <v>0</v>
      </c>
      <c r="DR206" s="115"/>
      <c r="DS206" s="59"/>
      <c r="DT206" s="115"/>
      <c r="DU206" s="59"/>
      <c r="DV206" s="57"/>
      <c r="DW206" s="58">
        <f t="shared" si="1277"/>
        <v>0</v>
      </c>
      <c r="DX206" s="57"/>
      <c r="DY206" s="58">
        <f t="shared" si="1278"/>
        <v>0</v>
      </c>
      <c r="DZ206" s="57"/>
      <c r="EA206" s="59"/>
      <c r="EB206" s="63"/>
      <c r="EC206" s="63"/>
      <c r="ED206" s="76"/>
      <c r="EE206" s="76"/>
      <c r="EF206" s="76"/>
      <c r="EG206" s="76"/>
      <c r="EH206" s="76"/>
      <c r="EI206" s="76"/>
      <c r="EJ206" s="64">
        <f t="shared" si="1279"/>
        <v>0</v>
      </c>
      <c r="EK206" s="64">
        <f t="shared" si="1279"/>
        <v>0</v>
      </c>
    </row>
    <row r="207" spans="1:141" s="102" customFormat="1" ht="15" customHeight="1" x14ac:dyDescent="0.25">
      <c r="A207" s="41">
        <v>36</v>
      </c>
      <c r="B207" s="41"/>
      <c r="C207" s="112" t="s">
        <v>531</v>
      </c>
      <c r="D207" s="134" t="s">
        <v>532</v>
      </c>
      <c r="E207" s="52">
        <v>16026</v>
      </c>
      <c r="F207" s="120"/>
      <c r="G207" s="54"/>
      <c r="H207" s="44"/>
      <c r="I207" s="99"/>
      <c r="J207" s="111">
        <v>1.4</v>
      </c>
      <c r="K207" s="111">
        <v>1.68</v>
      </c>
      <c r="L207" s="111">
        <v>2.23</v>
      </c>
      <c r="M207" s="101">
        <v>2.57</v>
      </c>
      <c r="N207" s="123">
        <f t="shared" ref="N207:BY207" si="1280">SUM(N208:N237)</f>
        <v>4</v>
      </c>
      <c r="O207" s="123">
        <f>SUM(O208:O237)</f>
        <v>705400.41599999997</v>
      </c>
      <c r="P207" s="123">
        <f t="shared" si="1280"/>
        <v>0</v>
      </c>
      <c r="Q207" s="123">
        <f t="shared" si="1280"/>
        <v>0</v>
      </c>
      <c r="R207" s="123">
        <f t="shared" si="1280"/>
        <v>4</v>
      </c>
      <c r="S207" s="123">
        <f t="shared" si="1280"/>
        <v>43077.888000000006</v>
      </c>
      <c r="T207" s="123">
        <f t="shared" si="1280"/>
        <v>0</v>
      </c>
      <c r="U207" s="123">
        <f t="shared" si="1280"/>
        <v>0</v>
      </c>
      <c r="V207" s="123">
        <f t="shared" si="1280"/>
        <v>24</v>
      </c>
      <c r="W207" s="123">
        <f t="shared" si="1280"/>
        <v>676969.00991999998</v>
      </c>
      <c r="X207" s="123">
        <f t="shared" si="1280"/>
        <v>0</v>
      </c>
      <c r="Y207" s="123">
        <f t="shared" si="1280"/>
        <v>0</v>
      </c>
      <c r="Z207" s="123">
        <f t="shared" si="1280"/>
        <v>0</v>
      </c>
      <c r="AA207" s="123">
        <f t="shared" si="1280"/>
        <v>0</v>
      </c>
      <c r="AB207" s="123">
        <f t="shared" si="1280"/>
        <v>17</v>
      </c>
      <c r="AC207" s="123">
        <f t="shared" si="1280"/>
        <v>152567.51999999999</v>
      </c>
      <c r="AD207" s="123">
        <f t="shared" si="1280"/>
        <v>1</v>
      </c>
      <c r="AE207" s="123">
        <f t="shared" si="1280"/>
        <v>10769.472</v>
      </c>
      <c r="AF207" s="123">
        <f t="shared" si="1280"/>
        <v>0</v>
      </c>
      <c r="AG207" s="123">
        <f t="shared" si="1280"/>
        <v>0</v>
      </c>
      <c r="AH207" s="123">
        <f t="shared" si="1280"/>
        <v>0</v>
      </c>
      <c r="AI207" s="123">
        <f t="shared" si="1280"/>
        <v>0</v>
      </c>
      <c r="AJ207" s="123">
        <f t="shared" si="1280"/>
        <v>0</v>
      </c>
      <c r="AK207" s="123">
        <f t="shared" si="1280"/>
        <v>0</v>
      </c>
      <c r="AL207" s="123">
        <f t="shared" si="1280"/>
        <v>371</v>
      </c>
      <c r="AM207" s="123">
        <f t="shared" si="1280"/>
        <v>25569823.571731206</v>
      </c>
      <c r="AN207" s="123">
        <f t="shared" si="1280"/>
        <v>80</v>
      </c>
      <c r="AO207" s="123">
        <f t="shared" si="1280"/>
        <v>1005150.72</v>
      </c>
      <c r="AP207" s="123">
        <f t="shared" si="1280"/>
        <v>300</v>
      </c>
      <c r="AQ207" s="123">
        <f t="shared" si="1280"/>
        <v>2692368</v>
      </c>
      <c r="AR207" s="123">
        <f t="shared" si="1280"/>
        <v>0</v>
      </c>
      <c r="AS207" s="123">
        <f t="shared" si="1280"/>
        <v>0</v>
      </c>
      <c r="AT207" s="123">
        <f t="shared" si="1280"/>
        <v>89</v>
      </c>
      <c r="AU207" s="123">
        <f t="shared" si="1280"/>
        <v>4865062.0005887998</v>
      </c>
      <c r="AV207" s="123">
        <f t="shared" si="1280"/>
        <v>98</v>
      </c>
      <c r="AW207" s="123">
        <f t="shared" si="1280"/>
        <v>879506.88</v>
      </c>
      <c r="AX207" s="123">
        <f t="shared" si="1280"/>
        <v>0</v>
      </c>
      <c r="AY207" s="123">
        <f t="shared" si="1280"/>
        <v>0</v>
      </c>
      <c r="AZ207" s="123">
        <f t="shared" si="1280"/>
        <v>855</v>
      </c>
      <c r="BA207" s="123">
        <f t="shared" si="1280"/>
        <v>17973183.103103999</v>
      </c>
      <c r="BB207" s="123">
        <f t="shared" si="1280"/>
        <v>0</v>
      </c>
      <c r="BC207" s="123">
        <f t="shared" si="1280"/>
        <v>0</v>
      </c>
      <c r="BD207" s="123">
        <f t="shared" si="1280"/>
        <v>0</v>
      </c>
      <c r="BE207" s="123">
        <f t="shared" si="1280"/>
        <v>0</v>
      </c>
      <c r="BF207" s="123">
        <f t="shared" si="1280"/>
        <v>0</v>
      </c>
      <c r="BG207" s="123">
        <f t="shared" si="1280"/>
        <v>0</v>
      </c>
      <c r="BH207" s="123">
        <f t="shared" si="1280"/>
        <v>0</v>
      </c>
      <c r="BI207" s="123">
        <f t="shared" si="1280"/>
        <v>0</v>
      </c>
      <c r="BJ207" s="123">
        <f t="shared" si="1280"/>
        <v>0</v>
      </c>
      <c r="BK207" s="123">
        <f t="shared" si="1280"/>
        <v>0</v>
      </c>
      <c r="BL207" s="123">
        <f t="shared" si="1280"/>
        <v>0</v>
      </c>
      <c r="BM207" s="123">
        <f t="shared" si="1280"/>
        <v>0</v>
      </c>
      <c r="BN207" s="123">
        <f t="shared" si="1280"/>
        <v>0</v>
      </c>
      <c r="BO207" s="123">
        <f t="shared" si="1280"/>
        <v>0</v>
      </c>
      <c r="BP207" s="123">
        <f t="shared" si="1280"/>
        <v>80</v>
      </c>
      <c r="BQ207" s="123">
        <f t="shared" si="1280"/>
        <v>1005150.72</v>
      </c>
      <c r="BR207" s="123">
        <f t="shared" si="1280"/>
        <v>70</v>
      </c>
      <c r="BS207" s="123"/>
      <c r="BT207" s="123">
        <f t="shared" si="1280"/>
        <v>0</v>
      </c>
      <c r="BU207" s="123"/>
      <c r="BV207" s="123">
        <f t="shared" si="1280"/>
        <v>0</v>
      </c>
      <c r="BW207" s="123">
        <f t="shared" si="1280"/>
        <v>0</v>
      </c>
      <c r="BX207" s="123">
        <f t="shared" si="1280"/>
        <v>0</v>
      </c>
      <c r="BY207" s="123">
        <f t="shared" si="1280"/>
        <v>0</v>
      </c>
      <c r="BZ207" s="123">
        <f t="shared" ref="BZ207:EK207" si="1281">SUM(BZ208:BZ237)</f>
        <v>30</v>
      </c>
      <c r="CA207" s="123"/>
      <c r="CB207" s="123">
        <f t="shared" si="1281"/>
        <v>17</v>
      </c>
      <c r="CC207" s="123"/>
      <c r="CD207" s="123">
        <f t="shared" si="1281"/>
        <v>2</v>
      </c>
      <c r="CE207" s="123">
        <f t="shared" si="1281"/>
        <v>23154.364799999999</v>
      </c>
      <c r="CF207" s="123">
        <f t="shared" si="1281"/>
        <v>15</v>
      </c>
      <c r="CG207" s="123">
        <f t="shared" si="1281"/>
        <v>161542.07999999999</v>
      </c>
      <c r="CH207" s="123">
        <f t="shared" si="1281"/>
        <v>0</v>
      </c>
      <c r="CI207" s="123">
        <f t="shared" si="1281"/>
        <v>0</v>
      </c>
      <c r="CJ207" s="123">
        <f t="shared" si="1281"/>
        <v>0</v>
      </c>
      <c r="CK207" s="123">
        <f t="shared" si="1281"/>
        <v>0</v>
      </c>
      <c r="CL207" s="123">
        <f t="shared" si="1281"/>
        <v>0</v>
      </c>
      <c r="CM207" s="123">
        <f t="shared" si="1281"/>
        <v>0</v>
      </c>
      <c r="CN207" s="123">
        <f t="shared" si="1281"/>
        <v>25</v>
      </c>
      <c r="CO207" s="123">
        <f t="shared" si="1281"/>
        <v>269236.8</v>
      </c>
      <c r="CP207" s="123">
        <f t="shared" si="1281"/>
        <v>0</v>
      </c>
      <c r="CQ207" s="123">
        <f t="shared" si="1281"/>
        <v>0</v>
      </c>
      <c r="CR207" s="123">
        <f t="shared" si="1281"/>
        <v>0</v>
      </c>
      <c r="CS207" s="123"/>
      <c r="CT207" s="123">
        <f t="shared" si="1281"/>
        <v>0</v>
      </c>
      <c r="CU207" s="123"/>
      <c r="CV207" s="123">
        <f t="shared" si="1281"/>
        <v>0</v>
      </c>
      <c r="CW207" s="123">
        <f t="shared" si="1281"/>
        <v>0</v>
      </c>
      <c r="CX207" s="123">
        <f t="shared" si="1281"/>
        <v>0</v>
      </c>
      <c r="CY207" s="123"/>
      <c r="CZ207" s="123">
        <f t="shared" si="1281"/>
        <v>0</v>
      </c>
      <c r="DA207" s="123"/>
      <c r="DB207" s="123">
        <f t="shared" si="1281"/>
        <v>0</v>
      </c>
      <c r="DC207" s="123"/>
      <c r="DD207" s="123">
        <f t="shared" si="1281"/>
        <v>0</v>
      </c>
      <c r="DE207" s="123">
        <f t="shared" si="1281"/>
        <v>0</v>
      </c>
      <c r="DF207" s="123">
        <f t="shared" si="1281"/>
        <v>0</v>
      </c>
      <c r="DG207" s="123">
        <f t="shared" si="1281"/>
        <v>0</v>
      </c>
      <c r="DH207" s="123">
        <f t="shared" si="1281"/>
        <v>0</v>
      </c>
      <c r="DI207" s="123"/>
      <c r="DJ207" s="123">
        <f t="shared" si="1281"/>
        <v>0</v>
      </c>
      <c r="DK207" s="123"/>
      <c r="DL207" s="123">
        <f t="shared" si="1281"/>
        <v>0</v>
      </c>
      <c r="DM207" s="123"/>
      <c r="DN207" s="123">
        <f t="shared" si="1281"/>
        <v>0</v>
      </c>
      <c r="DO207" s="123">
        <f t="shared" si="1281"/>
        <v>0</v>
      </c>
      <c r="DP207" s="123">
        <f t="shared" si="1281"/>
        <v>0</v>
      </c>
      <c r="DQ207" s="123">
        <f t="shared" si="1281"/>
        <v>0</v>
      </c>
      <c r="DR207" s="123">
        <f t="shared" si="1281"/>
        <v>0</v>
      </c>
      <c r="DS207" s="123">
        <f t="shared" si="1281"/>
        <v>0</v>
      </c>
      <c r="DT207" s="123">
        <f t="shared" si="1281"/>
        <v>0</v>
      </c>
      <c r="DU207" s="123">
        <f t="shared" si="1281"/>
        <v>0</v>
      </c>
      <c r="DV207" s="123">
        <f t="shared" si="1281"/>
        <v>0</v>
      </c>
      <c r="DW207" s="123">
        <f t="shared" si="1281"/>
        <v>0</v>
      </c>
      <c r="DX207" s="123">
        <f t="shared" si="1281"/>
        <v>0</v>
      </c>
      <c r="DY207" s="123">
        <f t="shared" si="1281"/>
        <v>0</v>
      </c>
      <c r="DZ207" s="123">
        <f t="shared" si="1281"/>
        <v>0</v>
      </c>
      <c r="EA207" s="123">
        <f t="shared" si="1281"/>
        <v>0</v>
      </c>
      <c r="EB207" s="123">
        <f t="shared" si="1281"/>
        <v>0</v>
      </c>
      <c r="EC207" s="123">
        <f t="shared" si="1281"/>
        <v>0</v>
      </c>
      <c r="ED207" s="123">
        <f t="shared" si="1281"/>
        <v>0</v>
      </c>
      <c r="EE207" s="123">
        <f t="shared" si="1281"/>
        <v>0</v>
      </c>
      <c r="EF207" s="123">
        <f t="shared" si="1281"/>
        <v>0</v>
      </c>
      <c r="EG207" s="123">
        <f t="shared" si="1281"/>
        <v>0</v>
      </c>
      <c r="EH207" s="123"/>
      <c r="EI207" s="123"/>
      <c r="EJ207" s="123">
        <f t="shared" si="1281"/>
        <v>2082</v>
      </c>
      <c r="EK207" s="123">
        <f t="shared" si="1281"/>
        <v>56032962.546144001</v>
      </c>
    </row>
    <row r="208" spans="1:141" s="2" customFormat="1" ht="30" customHeight="1" x14ac:dyDescent="0.25">
      <c r="A208" s="49"/>
      <c r="B208" s="85">
        <v>162</v>
      </c>
      <c r="C208" s="50" t="s">
        <v>533</v>
      </c>
      <c r="D208" s="135" t="s">
        <v>534</v>
      </c>
      <c r="E208" s="52">
        <v>16026</v>
      </c>
      <c r="F208" s="53">
        <v>7.86</v>
      </c>
      <c r="G208" s="54"/>
      <c r="H208" s="154">
        <v>1</v>
      </c>
      <c r="I208" s="155"/>
      <c r="J208" s="104">
        <v>1.4</v>
      </c>
      <c r="K208" s="104">
        <v>1.68</v>
      </c>
      <c r="L208" s="104">
        <v>2.23</v>
      </c>
      <c r="M208" s="107">
        <v>2.57</v>
      </c>
      <c r="N208" s="57">
        <v>4</v>
      </c>
      <c r="O208" s="58">
        <f t="shared" ref="O208:O209" si="1282">N208*$E208*$F208*$H208*$J208*O$10</f>
        <v>705400.41599999997</v>
      </c>
      <c r="P208" s="156"/>
      <c r="Q208" s="58">
        <f t="shared" ref="Q208:Q209" si="1283">P208*$E208*$F208*$H208*$J208*Q$10</f>
        <v>0</v>
      </c>
      <c r="R208" s="157"/>
      <c r="S208" s="58">
        <f t="shared" ref="S208:S209" si="1284">R208*$E208*$F208*$H208*$J208*S$10</f>
        <v>0</v>
      </c>
      <c r="T208" s="57"/>
      <c r="U208" s="58">
        <f t="shared" ref="U208:U209" si="1285">T208*$E208*$F208*$H208*$J208*U$10</f>
        <v>0</v>
      </c>
      <c r="V208" s="57"/>
      <c r="W208" s="58">
        <f t="shared" ref="W208:W209" si="1286">V208*$E208*$F208*$H208*$J208*W$10</f>
        <v>0</v>
      </c>
      <c r="X208" s="57"/>
      <c r="Y208" s="58">
        <f t="shared" ref="Y208:Y209" si="1287">X208*$E208*$F208*$H208*$J208*Y$10</f>
        <v>0</v>
      </c>
      <c r="Z208" s="157"/>
      <c r="AA208" s="58">
        <f t="shared" ref="AA208:AA209" si="1288">Z208*$E208*$F208*$H208*$J208*AA$10</f>
        <v>0</v>
      </c>
      <c r="AB208" s="157"/>
      <c r="AC208" s="58">
        <f t="shared" ref="AC208:AC209" si="1289">AB208*$E208*$F208*$H208*$J208*AC$10</f>
        <v>0</v>
      </c>
      <c r="AD208" s="157"/>
      <c r="AE208" s="59">
        <f>SUM(AD208*$E208*$F208*$H208*$K208*$AE$10)</f>
        <v>0</v>
      </c>
      <c r="AF208" s="59"/>
      <c r="AG208" s="62">
        <f>SUM(AF208*$E208*$F208*$H208*$K208*$AG$10)</f>
        <v>0</v>
      </c>
      <c r="AH208" s="57"/>
      <c r="AI208" s="58">
        <f t="shared" ref="AI208:AI209" si="1290">AH208*$E208*$F208*$H208*$J208*AI$10</f>
        <v>0</v>
      </c>
      <c r="AJ208" s="57"/>
      <c r="AK208" s="58">
        <f t="shared" ref="AK208:AK209" si="1291">AJ208*$E208*$F208*$H208*$J208*AK$10</f>
        <v>0</v>
      </c>
      <c r="AL208" s="57"/>
      <c r="AM208" s="58">
        <f t="shared" ref="AM208:AM209" si="1292">AL208*$E208*$F208*$H208*$J208*AM$10</f>
        <v>0</v>
      </c>
      <c r="AN208" s="57"/>
      <c r="AO208" s="58">
        <f t="shared" ref="AO208:AO209" si="1293">AN208*$E208*$F208*$H208*$J208*AO$10</f>
        <v>0</v>
      </c>
      <c r="AP208" s="57"/>
      <c r="AQ208" s="58">
        <f t="shared" ref="AQ208:AQ209" si="1294">AP208*$E208*$F208*$H208*$J208*AQ$10</f>
        <v>0</v>
      </c>
      <c r="AR208" s="57"/>
      <c r="AS208" s="58">
        <f t="shared" ref="AS208:AS209" si="1295">AR208*$E208*$F208*$H208*$J208*AS$10</f>
        <v>0</v>
      </c>
      <c r="AT208" s="57"/>
      <c r="AU208" s="58">
        <f t="shared" ref="AU208:AU209" si="1296">AT208*$E208*$F208*$H208*$J208*AU$10</f>
        <v>0</v>
      </c>
      <c r="AV208" s="57"/>
      <c r="AW208" s="58">
        <f t="shared" ref="AW208:AW209" si="1297">AV208*$E208*$F208*$H208*$J208*AW$10</f>
        <v>0</v>
      </c>
      <c r="AX208" s="57"/>
      <c r="AY208" s="58">
        <f t="shared" ref="AY208:AY209" si="1298">AX208*$E208*$F208*$H208*$J208*AY$10</f>
        <v>0</v>
      </c>
      <c r="AZ208" s="57">
        <v>13</v>
      </c>
      <c r="BA208" s="58">
        <f t="shared" ref="BA208:BA209" si="1299">AZ208*$E208*$F208*$H208*$J208*BA$10</f>
        <v>2292551.352</v>
      </c>
      <c r="BB208" s="57"/>
      <c r="BC208" s="58">
        <f t="shared" ref="BC208:BC209" si="1300">BB208*$E208*$F208*$H208*$J208*BC$10</f>
        <v>0</v>
      </c>
      <c r="BD208" s="57"/>
      <c r="BE208" s="58">
        <f t="shared" ref="BE208:BE209" si="1301">BD208*$E208*$F208*$H208*$J208*BE$10</f>
        <v>0</v>
      </c>
      <c r="BF208" s="57"/>
      <c r="BG208" s="58">
        <f t="shared" ref="BG208:BG209" si="1302">BF208*$E208*$F208*$H208*$J208*BG$10</f>
        <v>0</v>
      </c>
      <c r="BH208" s="57"/>
      <c r="BI208" s="58">
        <f t="shared" ref="BI208:BI209" si="1303">BH208*$E208*$F208*$H208*$J208*BI$10</f>
        <v>0</v>
      </c>
      <c r="BJ208" s="57"/>
      <c r="BK208" s="58">
        <f t="shared" ref="BK208:BK209" si="1304">BJ208*$E208*$F208*$H208*$J208*BK$10</f>
        <v>0</v>
      </c>
      <c r="BL208" s="57"/>
      <c r="BM208" s="58">
        <f t="shared" ref="BM208:BM209" si="1305">BL208*$E208*$F208*$H208*$J208*BM$10</f>
        <v>0</v>
      </c>
      <c r="BN208" s="57"/>
      <c r="BO208" s="58">
        <f t="shared" ref="BO208:BO209" si="1306">BN208*$E208*$F208*$H208*$J208*BO$10</f>
        <v>0</v>
      </c>
      <c r="BP208" s="61"/>
      <c r="BQ208" s="58">
        <f t="shared" ref="BQ208:BQ209" si="1307">BP208*$E208*$F208*$H208*$J208*BQ$10</f>
        <v>0</v>
      </c>
      <c r="BR208" s="57"/>
      <c r="BS208" s="58"/>
      <c r="BT208" s="157"/>
      <c r="BU208" s="58"/>
      <c r="BV208" s="57"/>
      <c r="BW208" s="58">
        <f t="shared" ref="BW208:BW209" si="1308">BV208*$E208*$F208*$H208*$J208*BW$10</f>
        <v>0</v>
      </c>
      <c r="BX208" s="57"/>
      <c r="BY208" s="58">
        <f t="shared" ref="BY208:BY209" si="1309">BX208*$E208*$F208*$H208*$J208*BY$10</f>
        <v>0</v>
      </c>
      <c r="BZ208" s="57"/>
      <c r="CA208" s="58"/>
      <c r="CB208" s="57">
        <v>2</v>
      </c>
      <c r="CC208" s="58"/>
      <c r="CD208" s="157"/>
      <c r="CE208" s="62">
        <f>SUM(CD208*$E208*$F208*$H208*$K208*$CE$10)</f>
        <v>0</v>
      </c>
      <c r="CF208" s="57"/>
      <c r="CG208" s="62">
        <f>SUM(CF208*$E208*$F208*$H208*$K208*$CE$10)</f>
        <v>0</v>
      </c>
      <c r="CH208" s="157"/>
      <c r="CI208" s="62">
        <f>SUM(CH208*$E208*$F208*$H208*$K208*$CE$10)</f>
        <v>0</v>
      </c>
      <c r="CJ208" s="157"/>
      <c r="CK208" s="62">
        <f>SUM(CJ208*$E208*$F208*$H208*$K208*$CE$10)</f>
        <v>0</v>
      </c>
      <c r="CL208" s="157"/>
      <c r="CM208" s="62">
        <f>SUM(CL208*$E208*$F208*$H208*$K208*$CE$10)</f>
        <v>0</v>
      </c>
      <c r="CN208" s="57"/>
      <c r="CO208" s="62">
        <f>SUM(CN208*$E208*$F208*$H208*$K208*$CE$10)</f>
        <v>0</v>
      </c>
      <c r="CP208" s="57"/>
      <c r="CQ208" s="62">
        <f>SUM(CP208*$E208*$F208*$H208*$K208*$CE$10)</f>
        <v>0</v>
      </c>
      <c r="CR208" s="157"/>
      <c r="CS208" s="62"/>
      <c r="CT208" s="57"/>
      <c r="CU208" s="62"/>
      <c r="CV208" s="57"/>
      <c r="CW208" s="62">
        <f>SUM(CV208*$E208*$F208*$H208*$K208*$CE$10)</f>
        <v>0</v>
      </c>
      <c r="CX208" s="57"/>
      <c r="CY208" s="62"/>
      <c r="CZ208" s="57"/>
      <c r="DA208" s="62"/>
      <c r="DB208" s="57"/>
      <c r="DC208" s="62"/>
      <c r="DD208" s="57"/>
      <c r="DE208" s="62">
        <f>SUM(DD208*$E208*$F208*$H208*$K208*$CE$10)</f>
        <v>0</v>
      </c>
      <c r="DF208" s="57"/>
      <c r="DG208" s="62">
        <f>SUM(DF208*$E208*$F208*$H208*$K208*$CE$10)</f>
        <v>0</v>
      </c>
      <c r="DH208" s="57"/>
      <c r="DI208" s="62"/>
      <c r="DJ208" s="57"/>
      <c r="DK208" s="62"/>
      <c r="DL208" s="57"/>
      <c r="DM208" s="62"/>
      <c r="DN208" s="57"/>
      <c r="DO208" s="58">
        <f t="shared" ref="DO208:DO209" si="1310">DN208*$E208*$F208*$H208*$J208*DO$10</f>
        <v>0</v>
      </c>
      <c r="DP208" s="57"/>
      <c r="DQ208" s="58">
        <f t="shared" ref="DQ208:DQ209" si="1311">DP208*$E208*$F208*$H208*$J208*DQ$10</f>
        <v>0</v>
      </c>
      <c r="DR208" s="57"/>
      <c r="DS208" s="59"/>
      <c r="DT208" s="57"/>
      <c r="DU208" s="59"/>
      <c r="DV208" s="57"/>
      <c r="DW208" s="58">
        <f t="shared" ref="DW208:DW209" si="1312">DV208*$E208*$F208*$H208*$J208*DW$10</f>
        <v>0</v>
      </c>
      <c r="DX208" s="57"/>
      <c r="DY208" s="58">
        <f t="shared" ref="DY208:DY209" si="1313">DX208*$E208*$F208*$H208*$J208*DY$10</f>
        <v>0</v>
      </c>
      <c r="DZ208" s="57"/>
      <c r="EA208" s="59"/>
      <c r="EB208" s="63"/>
      <c r="EC208" s="63"/>
      <c r="ED208" s="76"/>
      <c r="EE208" s="76"/>
      <c r="EF208" s="76"/>
      <c r="EG208" s="76"/>
      <c r="EH208" s="76"/>
      <c r="EI208" s="76"/>
      <c r="EJ208" s="64">
        <f t="shared" ref="EJ208:EJ237" si="1314">SUM(N208,P208,R208,T208,V208,X208,Z208,AB208,AD208,AF208,AH208,AJ208,AL208,AN208,AP208,AR208,AT208,AV208,AX208,AZ208,BB208,BD208,BF208,BH208,BJ208,BL208,BN208,BP208,BR208,BT208,BV208,BX208,BZ208,CB208,CD208,CF208,CH208,CJ208,CL208,CN208,CP208,CR208,CT208,CV208,CX208,CZ208,DB208,DD208,DF208,DH208,DJ208,DL208,DN208,DP208,DR208,DT208,DV208,DX208,DZ208,EB208,ED208,EF208)</f>
        <v>19</v>
      </c>
      <c r="EK208" s="64">
        <f t="shared" ref="EK208:EK237" si="1315">SUM(O208,Q208,S208,U208,W208,Y208,AA208,AC208,AE208,AG208,AI208,AK208,AM208,AO208,AQ208,AS208,AU208,AW208,AY208,BA208,BC208,BE208,BG208,BI208,BK208,BM208,BO208,BQ208,BS208,BU208,BW208,BY208,CA208,CC208,CE208,CG208,CI208,CK208,CM208,CO208,CQ208,CS208,CU208,CW208,CY208,DA208,DC208,DE208,DG208,DI208,DK208,DM208,DO208,DQ208,DS208,DU208,DW208,DY208,EA208,EC208,EE208,EG208)</f>
        <v>2997951.7680000002</v>
      </c>
    </row>
    <row r="209" spans="1:141" s="2" customFormat="1" ht="57" customHeight="1" x14ac:dyDescent="0.25">
      <c r="A209" s="49"/>
      <c r="B209" s="85">
        <v>163</v>
      </c>
      <c r="C209" s="50" t="s">
        <v>535</v>
      </c>
      <c r="D209" s="133" t="s">
        <v>536</v>
      </c>
      <c r="E209" s="52">
        <v>16026</v>
      </c>
      <c r="F209" s="53">
        <v>0.56000000000000005</v>
      </c>
      <c r="G209" s="54"/>
      <c r="H209" s="55">
        <v>1</v>
      </c>
      <c r="I209" s="114"/>
      <c r="J209" s="104">
        <v>1.4</v>
      </c>
      <c r="K209" s="104">
        <v>1.68</v>
      </c>
      <c r="L209" s="104">
        <v>2.23</v>
      </c>
      <c r="M209" s="107">
        <v>2.57</v>
      </c>
      <c r="N209" s="57"/>
      <c r="O209" s="58">
        <f t="shared" si="1282"/>
        <v>0</v>
      </c>
      <c r="P209" s="156"/>
      <c r="Q209" s="58">
        <f t="shared" si="1283"/>
        <v>0</v>
      </c>
      <c r="R209" s="59">
        <v>2</v>
      </c>
      <c r="S209" s="58">
        <f t="shared" si="1284"/>
        <v>25128.768000000004</v>
      </c>
      <c r="T209" s="57"/>
      <c r="U209" s="58">
        <f t="shared" si="1285"/>
        <v>0</v>
      </c>
      <c r="V209" s="57"/>
      <c r="W209" s="58">
        <f t="shared" si="1286"/>
        <v>0</v>
      </c>
      <c r="X209" s="57"/>
      <c r="Y209" s="58">
        <f t="shared" si="1287"/>
        <v>0</v>
      </c>
      <c r="Z209" s="157"/>
      <c r="AA209" s="58">
        <f t="shared" si="1288"/>
        <v>0</v>
      </c>
      <c r="AB209" s="157"/>
      <c r="AC209" s="58">
        <f t="shared" si="1289"/>
        <v>0</v>
      </c>
      <c r="AD209" s="157"/>
      <c r="AE209" s="59">
        <f>SUM(AD209*$E209*$F209*$H209*$K209*$AE$10)</f>
        <v>0</v>
      </c>
      <c r="AF209" s="59">
        <v>0</v>
      </c>
      <c r="AG209" s="62">
        <f>SUM(AF209*$E209*$F209*$H209*$K209*$AG$10)</f>
        <v>0</v>
      </c>
      <c r="AH209" s="57"/>
      <c r="AI209" s="58">
        <f t="shared" si="1290"/>
        <v>0</v>
      </c>
      <c r="AJ209" s="57">
        <v>0</v>
      </c>
      <c r="AK209" s="58">
        <f t="shared" si="1291"/>
        <v>0</v>
      </c>
      <c r="AL209" s="57">
        <v>5</v>
      </c>
      <c r="AM209" s="58">
        <f t="shared" si="1292"/>
        <v>62821.919999999998</v>
      </c>
      <c r="AN209" s="57">
        <v>80</v>
      </c>
      <c r="AO209" s="58">
        <f t="shared" si="1293"/>
        <v>1005150.72</v>
      </c>
      <c r="AP209" s="57"/>
      <c r="AQ209" s="58">
        <f t="shared" si="1294"/>
        <v>0</v>
      </c>
      <c r="AR209" s="57"/>
      <c r="AS209" s="58">
        <f t="shared" si="1295"/>
        <v>0</v>
      </c>
      <c r="AT209" s="57"/>
      <c r="AU209" s="58">
        <f t="shared" si="1296"/>
        <v>0</v>
      </c>
      <c r="AV209" s="57"/>
      <c r="AW209" s="58">
        <f t="shared" si="1297"/>
        <v>0</v>
      </c>
      <c r="AX209" s="57"/>
      <c r="AY209" s="58">
        <f t="shared" si="1298"/>
        <v>0</v>
      </c>
      <c r="AZ209" s="57"/>
      <c r="BA209" s="58">
        <f t="shared" si="1299"/>
        <v>0</v>
      </c>
      <c r="BB209" s="57"/>
      <c r="BC209" s="58">
        <f t="shared" si="1300"/>
        <v>0</v>
      </c>
      <c r="BD209" s="57"/>
      <c r="BE209" s="58">
        <f t="shared" si="1301"/>
        <v>0</v>
      </c>
      <c r="BF209" s="57"/>
      <c r="BG209" s="58">
        <f t="shared" si="1302"/>
        <v>0</v>
      </c>
      <c r="BH209" s="57"/>
      <c r="BI209" s="58">
        <f t="shared" si="1303"/>
        <v>0</v>
      </c>
      <c r="BJ209" s="57"/>
      <c r="BK209" s="58">
        <f t="shared" si="1304"/>
        <v>0</v>
      </c>
      <c r="BL209" s="57"/>
      <c r="BM209" s="58">
        <f t="shared" si="1305"/>
        <v>0</v>
      </c>
      <c r="BN209" s="57"/>
      <c r="BO209" s="58">
        <f t="shared" si="1306"/>
        <v>0</v>
      </c>
      <c r="BP209" s="61">
        <v>80</v>
      </c>
      <c r="BQ209" s="58">
        <f t="shared" si="1307"/>
        <v>1005150.72</v>
      </c>
      <c r="BR209" s="57"/>
      <c r="BS209" s="58"/>
      <c r="BT209" s="157">
        <v>0</v>
      </c>
      <c r="BU209" s="58"/>
      <c r="BV209" s="57"/>
      <c r="BW209" s="58">
        <f t="shared" si="1308"/>
        <v>0</v>
      </c>
      <c r="BX209" s="57"/>
      <c r="BY209" s="58">
        <f t="shared" si="1309"/>
        <v>0</v>
      </c>
      <c r="BZ209" s="57"/>
      <c r="CA209" s="58"/>
      <c r="CB209" s="57"/>
      <c r="CC209" s="58"/>
      <c r="CD209" s="157"/>
      <c r="CE209" s="62">
        <f>SUM(CD209*$E209*$F209*$H209*$K209*$CE$10)</f>
        <v>0</v>
      </c>
      <c r="CF209" s="57"/>
      <c r="CG209" s="62">
        <f>SUM(CF209*$E209*$F209*$H209*$K209*$CE$10)</f>
        <v>0</v>
      </c>
      <c r="CH209" s="157"/>
      <c r="CI209" s="62">
        <f>SUM(CH209*$E209*$F209*$H209*$K209*$CE$10)</f>
        <v>0</v>
      </c>
      <c r="CJ209" s="157"/>
      <c r="CK209" s="62">
        <f>SUM(CJ209*$E209*$F209*$H209*$K209*$CE$10)</f>
        <v>0</v>
      </c>
      <c r="CL209" s="157"/>
      <c r="CM209" s="62">
        <f>SUM(CL209*$E209*$F209*$H209*$K209*$CE$10)</f>
        <v>0</v>
      </c>
      <c r="CN209" s="57"/>
      <c r="CO209" s="62">
        <f>SUM(CN209*$E209*$F209*$H209*$K209*$CE$10)</f>
        <v>0</v>
      </c>
      <c r="CP209" s="57"/>
      <c r="CQ209" s="62">
        <f>SUM(CP209*$E209*$F209*$H209*$K209*$CE$10)</f>
        <v>0</v>
      </c>
      <c r="CR209" s="157"/>
      <c r="CS209" s="62"/>
      <c r="CT209" s="57"/>
      <c r="CU209" s="62"/>
      <c r="CV209" s="57">
        <v>0</v>
      </c>
      <c r="CW209" s="62">
        <f>SUM(CV209*$E209*$F209*$H209*$K209*$CE$10)</f>
        <v>0</v>
      </c>
      <c r="CX209" s="57"/>
      <c r="CY209" s="62"/>
      <c r="CZ209" s="57"/>
      <c r="DA209" s="62"/>
      <c r="DB209" s="57"/>
      <c r="DC209" s="62"/>
      <c r="DD209" s="57"/>
      <c r="DE209" s="62">
        <f>SUM(DD209*$E209*$F209*$H209*$K209*$CE$10)</f>
        <v>0</v>
      </c>
      <c r="DF209" s="57"/>
      <c r="DG209" s="62">
        <f>SUM(DF209*$E209*$F209*$H209*$K209*$CE$10)</f>
        <v>0</v>
      </c>
      <c r="DH209" s="57"/>
      <c r="DI209" s="62"/>
      <c r="DJ209" s="57"/>
      <c r="DK209" s="62"/>
      <c r="DL209" s="57"/>
      <c r="DM209" s="62"/>
      <c r="DN209" s="57"/>
      <c r="DO209" s="58">
        <f t="shared" si="1310"/>
        <v>0</v>
      </c>
      <c r="DP209" s="57"/>
      <c r="DQ209" s="58">
        <f t="shared" si="1311"/>
        <v>0</v>
      </c>
      <c r="DR209" s="57"/>
      <c r="DS209" s="59"/>
      <c r="DT209" s="57"/>
      <c r="DU209" s="59"/>
      <c r="DV209" s="57"/>
      <c r="DW209" s="58">
        <f t="shared" si="1312"/>
        <v>0</v>
      </c>
      <c r="DX209" s="57"/>
      <c r="DY209" s="58">
        <f t="shared" si="1313"/>
        <v>0</v>
      </c>
      <c r="DZ209" s="57"/>
      <c r="EA209" s="59"/>
      <c r="EB209" s="63"/>
      <c r="EC209" s="63"/>
      <c r="ED209" s="76"/>
      <c r="EE209" s="76"/>
      <c r="EF209" s="76"/>
      <c r="EG209" s="76"/>
      <c r="EH209" s="76"/>
      <c r="EI209" s="76"/>
      <c r="EJ209" s="64">
        <f t="shared" si="1314"/>
        <v>167</v>
      </c>
      <c r="EK209" s="64">
        <f t="shared" si="1315"/>
        <v>2098252.128</v>
      </c>
    </row>
    <row r="210" spans="1:141" s="2" customFormat="1" ht="57" customHeight="1" x14ac:dyDescent="0.25">
      <c r="A210" s="49"/>
      <c r="B210" s="85">
        <v>164</v>
      </c>
      <c r="C210" s="49" t="s">
        <v>537</v>
      </c>
      <c r="D210" s="139" t="s">
        <v>538</v>
      </c>
      <c r="E210" s="52">
        <v>16026</v>
      </c>
      <c r="F210" s="145">
        <v>0.45</v>
      </c>
      <c r="G210" s="158">
        <v>0.3</v>
      </c>
      <c r="H210" s="55">
        <v>1</v>
      </c>
      <c r="I210" s="114"/>
      <c r="J210" s="104">
        <v>1.4</v>
      </c>
      <c r="K210" s="104">
        <v>1.68</v>
      </c>
      <c r="L210" s="104">
        <v>2.23</v>
      </c>
      <c r="M210" s="107">
        <v>2.57</v>
      </c>
      <c r="N210" s="57"/>
      <c r="O210" s="74">
        <f>(N210*$E210*$F210*((1-$G210)+$G210*$J210*$H210*O$10))</f>
        <v>0</v>
      </c>
      <c r="P210" s="156"/>
      <c r="Q210" s="74">
        <f>(P210*$E210*$F210*((1-$G210)+$G210*$J210*$H210*Q$10))</f>
        <v>0</v>
      </c>
      <c r="R210" s="157"/>
      <c r="S210" s="74">
        <f>(R210*$E210*$F210*((1-$G210)+$G210*$J210*$H210*S$10))</f>
        <v>0</v>
      </c>
      <c r="T210" s="57"/>
      <c r="U210" s="74">
        <f>(T210*$E210*$F210*((1-$G210)+$G210*$J210*$H210*U$10))</f>
        <v>0</v>
      </c>
      <c r="V210" s="57"/>
      <c r="W210" s="74">
        <f>(V210*$E210*$F210*((1-$G210)+$G210*$J210*$H210*W$10))</f>
        <v>0</v>
      </c>
      <c r="X210" s="57"/>
      <c r="Y210" s="74">
        <f>(X210*$E210*$F210*((1-$G210)+$G210*$J210*$H210*Y$10))</f>
        <v>0</v>
      </c>
      <c r="Z210" s="157"/>
      <c r="AA210" s="74">
        <f>(Z210*$E210*$F210*((1-$G210)+$G210*$J210*$H210*AA$10))</f>
        <v>0</v>
      </c>
      <c r="AB210" s="157"/>
      <c r="AC210" s="74">
        <f>(AB210*$E210*$F210*((1-$G210)+$G210*$J210*$H210*AC$10))</f>
        <v>0</v>
      </c>
      <c r="AD210" s="157"/>
      <c r="AE210" s="74">
        <f>(AD210*$E210*$F210*((1-$G210)+$G210*$J210*$H210*AE$10))</f>
        <v>0</v>
      </c>
      <c r="AF210" s="59"/>
      <c r="AG210" s="74">
        <f>(AF210*$E210*$F210*((1-$G210)+$G210*$K210*$H210))</f>
        <v>0</v>
      </c>
      <c r="AH210" s="57"/>
      <c r="AI210" s="74">
        <f>(AH210*$E210*$F210*((1-$G210)+$G210*$J210*$H210*AI$10))</f>
        <v>0</v>
      </c>
      <c r="AJ210" s="57"/>
      <c r="AK210" s="74">
        <f>(AJ210*$E210*$F210*((1-$G210)+$G210*$J210*$H210*AK$10))</f>
        <v>0</v>
      </c>
      <c r="AL210" s="57"/>
      <c r="AM210" s="74">
        <f>(AL210*$E210*$F210*((1-$G210)+$G210*$J210*$H210*AM$10))</f>
        <v>0</v>
      </c>
      <c r="AN210" s="57"/>
      <c r="AO210" s="74">
        <f>(AN210*$E210*$F210*((1-$G210)+$G210*$J210*$H210*AO$10))</f>
        <v>0</v>
      </c>
      <c r="AP210" s="57"/>
      <c r="AQ210" s="74">
        <f>(AP210*$E210*$F210*((1-$G210)+$G210*$J210*$H210*AQ$10))</f>
        <v>0</v>
      </c>
      <c r="AR210" s="57"/>
      <c r="AS210" s="74">
        <f>(AR210*$E210*$F210*((1-$G210)+$G210*$J210*$H210*AS$10))</f>
        <v>0</v>
      </c>
      <c r="AT210" s="57"/>
      <c r="AU210" s="74">
        <f>(AT210*$E210*$F210*((1-$G210)+$G210*$J210*$H210*AU$10))</f>
        <v>0</v>
      </c>
      <c r="AV210" s="57"/>
      <c r="AW210" s="74">
        <f>(AV210*$E210*$F210*((1-$G210)+$G210*$J210*$H210*AW$10))</f>
        <v>0</v>
      </c>
      <c r="AX210" s="57"/>
      <c r="AY210" s="74">
        <f>(AX210*$E210*$F210*((1-$G210)+$G210*$J210*$H210*AY$10))</f>
        <v>0</v>
      </c>
      <c r="AZ210" s="57"/>
      <c r="BA210" s="74">
        <f>(AZ210*$E210*$F210*((1-$G210)+$G210*$J210*$H210*BA$10))</f>
        <v>0</v>
      </c>
      <c r="BB210" s="57"/>
      <c r="BC210" s="74">
        <f>(BB210*$E210*$F210*((1-$G210)+$G210*$J210*$H210*BC$10))</f>
        <v>0</v>
      </c>
      <c r="BD210" s="57"/>
      <c r="BE210" s="74">
        <f>(BD210*$E210*$F210*((1-$G210)+$G210*$J210*$H210*BE$10))</f>
        <v>0</v>
      </c>
      <c r="BF210" s="57"/>
      <c r="BG210" s="74">
        <f>(BF210*$E210*$F210*((1-$G210)+$G210*$J210*$H210*BG$10))</f>
        <v>0</v>
      </c>
      <c r="BH210" s="57"/>
      <c r="BI210" s="74">
        <f>(BH210*$E210*$F210*((1-$G210)+$G210*$J210*$H210*BI$10))</f>
        <v>0</v>
      </c>
      <c r="BJ210" s="57"/>
      <c r="BK210" s="74">
        <f>(BJ210*$E210*$F210*((1-$G210)+$G210*$J210*$H210*BK$10))</f>
        <v>0</v>
      </c>
      <c r="BL210" s="57"/>
      <c r="BM210" s="74">
        <f>(BL210*$E210*$F210*((1-$G210)+$G210*$J210*$H210*BM$10))</f>
        <v>0</v>
      </c>
      <c r="BN210" s="57"/>
      <c r="BO210" s="74">
        <f>(BN210*$E210*$F210*((1-$G210)+$G210*$J210*$H210*BO$10))</f>
        <v>0</v>
      </c>
      <c r="BP210" s="61"/>
      <c r="BQ210" s="74">
        <f>(BP210*$E210*$F210*((1-$G210)+$G210*$J210*$H210*BQ$10))</f>
        <v>0</v>
      </c>
      <c r="BR210" s="57"/>
      <c r="BS210" s="74"/>
      <c r="BT210" s="157"/>
      <c r="BU210" s="74"/>
      <c r="BV210" s="57"/>
      <c r="BW210" s="74">
        <f>(BV210*$E210*$F210*((1-$G210)+$G210*$J210*$H210*BW$10))</f>
        <v>0</v>
      </c>
      <c r="BX210" s="57"/>
      <c r="BY210" s="74">
        <f>(BX210*$E210*$F210*((1-$G210)+$G210*$J210*$H210*BY$10))</f>
        <v>0</v>
      </c>
      <c r="BZ210" s="57"/>
      <c r="CA210" s="74"/>
      <c r="CB210" s="57"/>
      <c r="CC210" s="74"/>
      <c r="CD210" s="157"/>
      <c r="CE210" s="74">
        <f>(CD210*$E210*$F210*((1-$G210)+$G210*$K210*$H210))</f>
        <v>0</v>
      </c>
      <c r="CF210" s="57"/>
      <c r="CG210" s="74">
        <f>(CF210*$E210*$F210*((1-$G210)+$G210*$K210*$H210))</f>
        <v>0</v>
      </c>
      <c r="CH210" s="157"/>
      <c r="CI210" s="74">
        <f>(CH210*$E210*$F210*((1-$G210)+$G210*$K210*$H210))</f>
        <v>0</v>
      </c>
      <c r="CJ210" s="157"/>
      <c r="CK210" s="74">
        <f>(CJ210*$E210*$F210*((1-$G210)+$G210*$K210*$H210))</f>
        <v>0</v>
      </c>
      <c r="CL210" s="157"/>
      <c r="CM210" s="74">
        <f>(CL210*$E210*$F210*((1-$G210)+$G210*$K210*$H210))</f>
        <v>0</v>
      </c>
      <c r="CN210" s="57"/>
      <c r="CO210" s="74">
        <f>(CN210*$E210*$F210*((1-$G210)+$G210*$K210*$H210))</f>
        <v>0</v>
      </c>
      <c r="CP210" s="57"/>
      <c r="CQ210" s="74">
        <f>(CP210*$E210*$F210*((1-$G210)+$G210*$K210*$H210))</f>
        <v>0</v>
      </c>
      <c r="CR210" s="157"/>
      <c r="CS210" s="74"/>
      <c r="CT210" s="57"/>
      <c r="CU210" s="74"/>
      <c r="CV210" s="57"/>
      <c r="CW210" s="74">
        <f>(CV210*$E210*$F210*((1-$G210)+$G210*$K210*$H210))</f>
        <v>0</v>
      </c>
      <c r="CX210" s="57"/>
      <c r="CY210" s="74"/>
      <c r="CZ210" s="57"/>
      <c r="DA210" s="74"/>
      <c r="DB210" s="57"/>
      <c r="DC210" s="74"/>
      <c r="DD210" s="57"/>
      <c r="DE210" s="74">
        <f>(DD210*$E210*$F210*((1-$G210)+$G210*$K210*$H210))</f>
        <v>0</v>
      </c>
      <c r="DF210" s="57"/>
      <c r="DG210" s="74">
        <f>(DF210*$E210*$F210*((1-$G210)+$G210*$K210*$H210))</f>
        <v>0</v>
      </c>
      <c r="DH210" s="57"/>
      <c r="DI210" s="74"/>
      <c r="DJ210" s="57"/>
      <c r="DK210" s="74"/>
      <c r="DL210" s="57"/>
      <c r="DM210" s="74"/>
      <c r="DN210" s="57"/>
      <c r="DO210" s="74">
        <f>(DN210*$E210*$F210*((1-$G210)+$G210*$J210*$H210*DO$10))</f>
        <v>0</v>
      </c>
      <c r="DP210" s="57"/>
      <c r="DQ210" s="74">
        <f>(DP210*$E210*$F210*((1-$G210)+$G210*$J210*$H210*DQ$10))</f>
        <v>0</v>
      </c>
      <c r="DR210" s="57"/>
      <c r="DS210" s="74">
        <f>(DR210*$E210*$F210*((1-$G210)+$G210*$J210*$H210*DS$10))</f>
        <v>0</v>
      </c>
      <c r="DT210" s="57"/>
      <c r="DU210" s="59"/>
      <c r="DV210" s="57"/>
      <c r="DW210" s="74">
        <f>(DV210*$E210*$F210*((1-$G210)+$G210*$J210*$H210*DW$10))</f>
        <v>0</v>
      </c>
      <c r="DX210" s="57"/>
      <c r="DY210" s="74">
        <f>(DX210*$E210*$F210*((1-$G210)+$G210*$J210*$H210*DY$10))</f>
        <v>0</v>
      </c>
      <c r="DZ210" s="57"/>
      <c r="EA210" s="74">
        <f>(DZ210*$E210*$F210*((1-$G210)+$G210*$K210*$H210))</f>
        <v>0</v>
      </c>
      <c r="EB210" s="63"/>
      <c r="EC210" s="74">
        <f>(EB210*$E210*$F210*((1-$G210)+$G210*$J210*$H210))</f>
        <v>0</v>
      </c>
      <c r="ED210" s="76"/>
      <c r="EE210" s="76"/>
      <c r="EF210" s="76"/>
      <c r="EG210" s="74">
        <f>(EF210*$E210*$F210*((1-$G210)+$G210*$H210))</f>
        <v>0</v>
      </c>
      <c r="EH210" s="76"/>
      <c r="EI210" s="76"/>
      <c r="EJ210" s="64">
        <f t="shared" si="1314"/>
        <v>0</v>
      </c>
      <c r="EK210" s="64">
        <f t="shared" si="1315"/>
        <v>0</v>
      </c>
    </row>
    <row r="211" spans="1:141" s="116" customFormat="1" ht="56.45" customHeight="1" x14ac:dyDescent="0.25">
      <c r="A211" s="49"/>
      <c r="B211" s="85">
        <v>165</v>
      </c>
      <c r="C211" s="50" t="s">
        <v>539</v>
      </c>
      <c r="D211" s="135" t="s">
        <v>540</v>
      </c>
      <c r="E211" s="52">
        <v>16026</v>
      </c>
      <c r="F211" s="53">
        <v>0.46</v>
      </c>
      <c r="G211" s="54"/>
      <c r="H211" s="55">
        <v>1</v>
      </c>
      <c r="I211" s="114"/>
      <c r="J211" s="104">
        <v>1.4</v>
      </c>
      <c r="K211" s="104">
        <v>1.68</v>
      </c>
      <c r="L211" s="104">
        <v>2.23</v>
      </c>
      <c r="M211" s="107">
        <v>2.57</v>
      </c>
      <c r="N211" s="57"/>
      <c r="O211" s="58">
        <f t="shared" ref="O211:O213" si="1316">N211*$E211*$F211*$H211*$J211*O$10</f>
        <v>0</v>
      </c>
      <c r="P211" s="156"/>
      <c r="Q211" s="58">
        <f t="shared" ref="Q211:Q213" si="1317">P211*$E211*$F211*$H211*$J211*Q$10</f>
        <v>0</v>
      </c>
      <c r="R211" s="157"/>
      <c r="S211" s="58">
        <f t="shared" ref="S211:S213" si="1318">R211*$E211*$F211*$H211*$J211*S$10</f>
        <v>0</v>
      </c>
      <c r="T211" s="57"/>
      <c r="U211" s="58">
        <f t="shared" ref="U211:U213" si="1319">T211*$E211*$F211*$H211*$J211*U$10</f>
        <v>0</v>
      </c>
      <c r="V211" s="57"/>
      <c r="W211" s="58">
        <f t="shared" ref="W211:W213" si="1320">V211*$E211*$F211*$H211*$J211*W$10</f>
        <v>0</v>
      </c>
      <c r="X211" s="57"/>
      <c r="Y211" s="58">
        <f t="shared" ref="Y211:Y213" si="1321">X211*$E211*$F211*$H211*$J211*Y$10</f>
        <v>0</v>
      </c>
      <c r="Z211" s="157"/>
      <c r="AA211" s="58">
        <f t="shared" ref="AA211:AA213" si="1322">Z211*$E211*$F211*$H211*$J211*AA$10</f>
        <v>0</v>
      </c>
      <c r="AB211" s="157"/>
      <c r="AC211" s="58">
        <f t="shared" ref="AC211:AC213" si="1323">AB211*$E211*$F211*$H211*$J211*AC$10</f>
        <v>0</v>
      </c>
      <c r="AD211" s="157"/>
      <c r="AE211" s="59">
        <f>SUM(AD211*$E211*$F211*$H211*$K211*$AE$10)</f>
        <v>0</v>
      </c>
      <c r="AF211" s="59">
        <v>0</v>
      </c>
      <c r="AG211" s="62">
        <f>SUM(AF211*$E211*$F211*$H211*$K211*$AG$10)</f>
        <v>0</v>
      </c>
      <c r="AH211" s="57"/>
      <c r="AI211" s="58">
        <f t="shared" ref="AI211:AI213" si="1324">AH211*$E211*$F211*$H211*$J211*AI$10</f>
        <v>0</v>
      </c>
      <c r="AJ211" s="57">
        <v>0</v>
      </c>
      <c r="AK211" s="58">
        <f t="shared" ref="AK211:AK213" si="1325">AJ211*$E211*$F211*$H211*$J211*AK$10</f>
        <v>0</v>
      </c>
      <c r="AL211" s="159"/>
      <c r="AM211" s="58">
        <f t="shared" ref="AM211:AM213" si="1326">AL211*$E211*$F211*$H211*$J211*AM$10</f>
        <v>0</v>
      </c>
      <c r="AN211" s="57"/>
      <c r="AO211" s="58">
        <f t="shared" ref="AO211:AO213" si="1327">AN211*$E211*$F211*$H211*$J211*AO$10</f>
        <v>0</v>
      </c>
      <c r="AP211" s="57"/>
      <c r="AQ211" s="58">
        <f t="shared" ref="AQ211:AQ213" si="1328">AP211*$E211*$F211*$H211*$J211*AQ$10</f>
        <v>0</v>
      </c>
      <c r="AR211" s="57"/>
      <c r="AS211" s="58">
        <f t="shared" ref="AS211:AS213" si="1329">AR211*$E211*$F211*$H211*$J211*AS$10</f>
        <v>0</v>
      </c>
      <c r="AT211" s="57"/>
      <c r="AU211" s="58">
        <f t="shared" ref="AU211:AU213" si="1330">AT211*$E211*$F211*$H211*$J211*AU$10</f>
        <v>0</v>
      </c>
      <c r="AV211" s="57"/>
      <c r="AW211" s="58">
        <f t="shared" ref="AW211:AW213" si="1331">AV211*$E211*$F211*$H211*$J211*AW$10</f>
        <v>0</v>
      </c>
      <c r="AX211" s="57"/>
      <c r="AY211" s="58">
        <f t="shared" ref="AY211:AY213" si="1332">AX211*$E211*$F211*$H211*$J211*AY$10</f>
        <v>0</v>
      </c>
      <c r="AZ211" s="57"/>
      <c r="BA211" s="58">
        <f t="shared" ref="BA211:BA213" si="1333">AZ211*$E211*$F211*$H211*$J211*BA$10</f>
        <v>0</v>
      </c>
      <c r="BB211" s="57"/>
      <c r="BC211" s="58">
        <f t="shared" ref="BC211:BC213" si="1334">BB211*$E211*$F211*$H211*$J211*BC$10</f>
        <v>0</v>
      </c>
      <c r="BD211" s="57"/>
      <c r="BE211" s="58">
        <f t="shared" ref="BE211:BE213" si="1335">BD211*$E211*$F211*$H211*$J211*BE$10</f>
        <v>0</v>
      </c>
      <c r="BF211" s="57"/>
      <c r="BG211" s="58">
        <f t="shared" ref="BG211:BG213" si="1336">BF211*$E211*$F211*$H211*$J211*BG$10</f>
        <v>0</v>
      </c>
      <c r="BH211" s="57"/>
      <c r="BI211" s="58">
        <f t="shared" ref="BI211:BI213" si="1337">BH211*$E211*$F211*$H211*$J211*BI$10</f>
        <v>0</v>
      </c>
      <c r="BJ211" s="57"/>
      <c r="BK211" s="58">
        <f t="shared" ref="BK211:BK213" si="1338">BJ211*$E211*$F211*$H211*$J211*BK$10</f>
        <v>0</v>
      </c>
      <c r="BL211" s="57"/>
      <c r="BM211" s="58">
        <f t="shared" ref="BM211:BM213" si="1339">BL211*$E211*$F211*$H211*$J211*BM$10</f>
        <v>0</v>
      </c>
      <c r="BN211" s="57"/>
      <c r="BO211" s="58">
        <f t="shared" ref="BO211:BO213" si="1340">BN211*$E211*$F211*$H211*$J211*BO$10</f>
        <v>0</v>
      </c>
      <c r="BP211" s="61"/>
      <c r="BQ211" s="58">
        <f t="shared" ref="BQ211:BQ213" si="1341">BP211*$E211*$F211*$H211*$J211*BQ$10</f>
        <v>0</v>
      </c>
      <c r="BR211" s="57"/>
      <c r="BS211" s="58"/>
      <c r="BT211" s="157"/>
      <c r="BU211" s="58"/>
      <c r="BV211" s="57"/>
      <c r="BW211" s="58">
        <f t="shared" ref="BW211:BW213" si="1342">BV211*$E211*$F211*$H211*$J211*BW$10</f>
        <v>0</v>
      </c>
      <c r="BX211" s="57"/>
      <c r="BY211" s="58">
        <f t="shared" ref="BY211:BY213" si="1343">BX211*$E211*$F211*$H211*$J211*BY$10</f>
        <v>0</v>
      </c>
      <c r="BZ211" s="57"/>
      <c r="CA211" s="58"/>
      <c r="CB211" s="57"/>
      <c r="CC211" s="58"/>
      <c r="CD211" s="157">
        <v>1</v>
      </c>
      <c r="CE211" s="62">
        <f>SUM(CD211*$E211*$F211*$H211*$K211*$CE$10)</f>
        <v>12384.8928</v>
      </c>
      <c r="CF211" s="57"/>
      <c r="CG211" s="62">
        <f>SUM(CF211*$E211*$F211*$H211*$K211*$CE$10)</f>
        <v>0</v>
      </c>
      <c r="CH211" s="157"/>
      <c r="CI211" s="62">
        <f>SUM(CH211*$E211*$F211*$H211*$K211*$CE$10)</f>
        <v>0</v>
      </c>
      <c r="CJ211" s="157"/>
      <c r="CK211" s="62">
        <f>SUM(CJ211*$E211*$F211*$H211*$K211*$CE$10)</f>
        <v>0</v>
      </c>
      <c r="CL211" s="157"/>
      <c r="CM211" s="62">
        <f>SUM(CL211*$E211*$F211*$H211*$K211*$CE$10)</f>
        <v>0</v>
      </c>
      <c r="CN211" s="57"/>
      <c r="CO211" s="62">
        <f>SUM(CN211*$E211*$F211*$H211*$K211*$CE$10)</f>
        <v>0</v>
      </c>
      <c r="CP211" s="57"/>
      <c r="CQ211" s="62">
        <f>SUM(CP211*$E211*$F211*$H211*$K211*$CE$10)</f>
        <v>0</v>
      </c>
      <c r="CR211" s="157"/>
      <c r="CS211" s="62"/>
      <c r="CT211" s="57"/>
      <c r="CU211" s="62"/>
      <c r="CV211" s="57">
        <v>0</v>
      </c>
      <c r="CW211" s="62">
        <f>SUM(CV211*$E211*$F211*$H211*$K211*$CE$10)</f>
        <v>0</v>
      </c>
      <c r="CX211" s="57"/>
      <c r="CY211" s="62"/>
      <c r="CZ211" s="57"/>
      <c r="DA211" s="62"/>
      <c r="DB211" s="57"/>
      <c r="DC211" s="62"/>
      <c r="DD211" s="57"/>
      <c r="DE211" s="62">
        <f>SUM(DD211*$E211*$F211*$H211*$K211*$CE$10)</f>
        <v>0</v>
      </c>
      <c r="DF211" s="57"/>
      <c r="DG211" s="62">
        <f>SUM(DF211*$E211*$F211*$H211*$K211*$CE$10)</f>
        <v>0</v>
      </c>
      <c r="DH211" s="57"/>
      <c r="DI211" s="62"/>
      <c r="DJ211" s="57"/>
      <c r="DK211" s="62"/>
      <c r="DL211" s="57"/>
      <c r="DM211" s="62"/>
      <c r="DN211" s="160"/>
      <c r="DO211" s="58">
        <f t="shared" ref="DO211:DO213" si="1344">DN211*$E211*$F211*$H211*$J211*DO$10</f>
        <v>0</v>
      </c>
      <c r="DP211" s="57"/>
      <c r="DQ211" s="58">
        <f t="shared" ref="DQ211:DQ213" si="1345">DP211*$E211*$F211*$H211*$J211*DQ$10</f>
        <v>0</v>
      </c>
      <c r="DR211" s="57"/>
      <c r="DS211" s="59"/>
      <c r="DT211" s="57"/>
      <c r="DU211" s="59"/>
      <c r="DV211" s="57"/>
      <c r="DW211" s="58">
        <f t="shared" ref="DW211:DW213" si="1346">DV211*$E211*$F211*$H211*$J211*DW$10</f>
        <v>0</v>
      </c>
      <c r="DX211" s="57"/>
      <c r="DY211" s="58">
        <f t="shared" ref="DY211:DY213" si="1347">DX211*$E211*$F211*$H211*$J211*DY$10</f>
        <v>0</v>
      </c>
      <c r="DZ211" s="57"/>
      <c r="EA211" s="59"/>
      <c r="EB211" s="63"/>
      <c r="EC211" s="63"/>
      <c r="ED211" s="76"/>
      <c r="EE211" s="76"/>
      <c r="EF211" s="76"/>
      <c r="EG211" s="76"/>
      <c r="EH211" s="76"/>
      <c r="EI211" s="76"/>
      <c r="EJ211" s="64">
        <f t="shared" si="1314"/>
        <v>1</v>
      </c>
      <c r="EK211" s="64">
        <f t="shared" si="1315"/>
        <v>12384.8928</v>
      </c>
    </row>
    <row r="212" spans="1:141" s="2" customFormat="1" ht="30" customHeight="1" x14ac:dyDescent="0.25">
      <c r="A212" s="49"/>
      <c r="B212" s="85">
        <v>166</v>
      </c>
      <c r="C212" s="50" t="s">
        <v>541</v>
      </c>
      <c r="D212" s="135" t="s">
        <v>542</v>
      </c>
      <c r="E212" s="52">
        <v>16026</v>
      </c>
      <c r="F212" s="149">
        <v>7.4</v>
      </c>
      <c r="G212" s="54"/>
      <c r="H212" s="55">
        <v>1</v>
      </c>
      <c r="I212" s="114"/>
      <c r="J212" s="104">
        <v>1.4</v>
      </c>
      <c r="K212" s="104">
        <v>1.68</v>
      </c>
      <c r="L212" s="104">
        <v>2.23</v>
      </c>
      <c r="M212" s="107">
        <v>2.57</v>
      </c>
      <c r="N212" s="57"/>
      <c r="O212" s="58">
        <f t="shared" si="1316"/>
        <v>0</v>
      </c>
      <c r="P212" s="156"/>
      <c r="Q212" s="58">
        <f t="shared" si="1317"/>
        <v>0</v>
      </c>
      <c r="R212" s="157"/>
      <c r="S212" s="58">
        <f t="shared" si="1318"/>
        <v>0</v>
      </c>
      <c r="T212" s="57"/>
      <c r="U212" s="58">
        <f t="shared" si="1319"/>
        <v>0</v>
      </c>
      <c r="V212" s="57"/>
      <c r="W212" s="58">
        <f t="shared" si="1320"/>
        <v>0</v>
      </c>
      <c r="X212" s="57"/>
      <c r="Y212" s="58">
        <f t="shared" si="1321"/>
        <v>0</v>
      </c>
      <c r="Z212" s="157"/>
      <c r="AA212" s="58">
        <f t="shared" si="1322"/>
        <v>0</v>
      </c>
      <c r="AB212" s="157"/>
      <c r="AC212" s="58">
        <f t="shared" si="1323"/>
        <v>0</v>
      </c>
      <c r="AD212" s="157"/>
      <c r="AE212" s="59">
        <f>SUM(AD212*$E212*$F212*$H212*$K212*$AE$10)</f>
        <v>0</v>
      </c>
      <c r="AF212" s="59"/>
      <c r="AG212" s="62">
        <f>SUM(AF212*$E212*$F212*$H212*$K212*$AG$10)</f>
        <v>0</v>
      </c>
      <c r="AH212" s="57"/>
      <c r="AI212" s="58">
        <f t="shared" si="1324"/>
        <v>0</v>
      </c>
      <c r="AJ212" s="57"/>
      <c r="AK212" s="58">
        <f t="shared" si="1325"/>
        <v>0</v>
      </c>
      <c r="AL212" s="159"/>
      <c r="AM212" s="58">
        <f t="shared" si="1326"/>
        <v>0</v>
      </c>
      <c r="AN212" s="57"/>
      <c r="AO212" s="58">
        <f t="shared" si="1327"/>
        <v>0</v>
      </c>
      <c r="AP212" s="57"/>
      <c r="AQ212" s="58">
        <f t="shared" si="1328"/>
        <v>0</v>
      </c>
      <c r="AR212" s="57"/>
      <c r="AS212" s="58">
        <f t="shared" si="1329"/>
        <v>0</v>
      </c>
      <c r="AT212" s="57"/>
      <c r="AU212" s="58">
        <f t="shared" si="1330"/>
        <v>0</v>
      </c>
      <c r="AV212" s="57"/>
      <c r="AW212" s="58">
        <f t="shared" si="1331"/>
        <v>0</v>
      </c>
      <c r="AX212" s="57"/>
      <c r="AY212" s="58">
        <f t="shared" si="1332"/>
        <v>0</v>
      </c>
      <c r="AZ212" s="57"/>
      <c r="BA212" s="58">
        <f t="shared" si="1333"/>
        <v>0</v>
      </c>
      <c r="BB212" s="57"/>
      <c r="BC212" s="58">
        <f t="shared" si="1334"/>
        <v>0</v>
      </c>
      <c r="BD212" s="57"/>
      <c r="BE212" s="58">
        <f t="shared" si="1335"/>
        <v>0</v>
      </c>
      <c r="BF212" s="57"/>
      <c r="BG212" s="58">
        <f t="shared" si="1336"/>
        <v>0</v>
      </c>
      <c r="BH212" s="57"/>
      <c r="BI212" s="58">
        <f t="shared" si="1337"/>
        <v>0</v>
      </c>
      <c r="BJ212" s="57"/>
      <c r="BK212" s="58">
        <f t="shared" si="1338"/>
        <v>0</v>
      </c>
      <c r="BL212" s="57"/>
      <c r="BM212" s="58">
        <f t="shared" si="1339"/>
        <v>0</v>
      </c>
      <c r="BN212" s="57"/>
      <c r="BO212" s="58">
        <f t="shared" si="1340"/>
        <v>0</v>
      </c>
      <c r="BP212" s="61"/>
      <c r="BQ212" s="58">
        <f t="shared" si="1341"/>
        <v>0</v>
      </c>
      <c r="BR212" s="57"/>
      <c r="BS212" s="58"/>
      <c r="BT212" s="157"/>
      <c r="BU212" s="58"/>
      <c r="BV212" s="57"/>
      <c r="BW212" s="58">
        <f t="shared" si="1342"/>
        <v>0</v>
      </c>
      <c r="BX212" s="57"/>
      <c r="BY212" s="58">
        <f t="shared" si="1343"/>
        <v>0</v>
      </c>
      <c r="BZ212" s="57"/>
      <c r="CA212" s="58"/>
      <c r="CB212" s="57"/>
      <c r="CC212" s="58"/>
      <c r="CD212" s="157"/>
      <c r="CE212" s="62">
        <f>SUM(CD212*$E212*$F212*$H212*$K212*$CE$10)</f>
        <v>0</v>
      </c>
      <c r="CF212" s="57"/>
      <c r="CG212" s="62">
        <f>SUM(CF212*$E212*$F212*$H212*$K212*$CE$10)</f>
        <v>0</v>
      </c>
      <c r="CH212" s="157"/>
      <c r="CI212" s="62">
        <f>SUM(CH212*$E212*$F212*$H212*$K212*$CE$10)</f>
        <v>0</v>
      </c>
      <c r="CJ212" s="157"/>
      <c r="CK212" s="62">
        <f>SUM(CJ212*$E212*$F212*$H212*$K212*$CE$10)</f>
        <v>0</v>
      </c>
      <c r="CL212" s="157"/>
      <c r="CM212" s="62">
        <f>SUM(CL212*$E212*$F212*$H212*$K212*$CE$10)</f>
        <v>0</v>
      </c>
      <c r="CN212" s="57"/>
      <c r="CO212" s="62">
        <f>SUM(CN212*$E212*$F212*$H212*$K212*$CE$10)</f>
        <v>0</v>
      </c>
      <c r="CP212" s="57"/>
      <c r="CQ212" s="62">
        <f>SUM(CP212*$E212*$F212*$H212*$K212*$CE$10)</f>
        <v>0</v>
      </c>
      <c r="CR212" s="157"/>
      <c r="CS212" s="62"/>
      <c r="CT212" s="57"/>
      <c r="CU212" s="62"/>
      <c r="CV212" s="57"/>
      <c r="CW212" s="62">
        <f>SUM(CV212*$E212*$F212*$H212*$K212*$CE$10)</f>
        <v>0</v>
      </c>
      <c r="CX212" s="57"/>
      <c r="CY212" s="62"/>
      <c r="CZ212" s="57"/>
      <c r="DA212" s="62"/>
      <c r="DB212" s="57"/>
      <c r="DC212" s="62"/>
      <c r="DD212" s="57"/>
      <c r="DE212" s="62">
        <f>SUM(DD212*$E212*$F212*$H212*$K212*$CE$10)</f>
        <v>0</v>
      </c>
      <c r="DF212" s="57"/>
      <c r="DG212" s="62">
        <f>SUM(DF212*$E212*$F212*$H212*$K212*$CE$10)</f>
        <v>0</v>
      </c>
      <c r="DH212" s="57"/>
      <c r="DI212" s="62"/>
      <c r="DJ212" s="57"/>
      <c r="DK212" s="62"/>
      <c r="DL212" s="57"/>
      <c r="DM212" s="62"/>
      <c r="DN212" s="159"/>
      <c r="DO212" s="58">
        <f t="shared" si="1344"/>
        <v>0</v>
      </c>
      <c r="DP212" s="57"/>
      <c r="DQ212" s="58">
        <f t="shared" si="1345"/>
        <v>0</v>
      </c>
      <c r="DR212" s="57"/>
      <c r="DS212" s="59"/>
      <c r="DT212" s="57"/>
      <c r="DU212" s="59"/>
      <c r="DV212" s="57"/>
      <c r="DW212" s="58">
        <f t="shared" si="1346"/>
        <v>0</v>
      </c>
      <c r="DX212" s="57"/>
      <c r="DY212" s="58">
        <f t="shared" si="1347"/>
        <v>0</v>
      </c>
      <c r="DZ212" s="57"/>
      <c r="EA212" s="59"/>
      <c r="EB212" s="63"/>
      <c r="EC212" s="63"/>
      <c r="ED212" s="76"/>
      <c r="EE212" s="76"/>
      <c r="EF212" s="76"/>
      <c r="EG212" s="76"/>
      <c r="EH212" s="76"/>
      <c r="EI212" s="76"/>
      <c r="EJ212" s="64">
        <f t="shared" si="1314"/>
        <v>0</v>
      </c>
      <c r="EK212" s="64">
        <f t="shared" si="1315"/>
        <v>0</v>
      </c>
    </row>
    <row r="213" spans="1:141" s="2" customFormat="1" ht="30" customHeight="1" x14ac:dyDescent="0.25">
      <c r="A213" s="49"/>
      <c r="B213" s="85">
        <v>167</v>
      </c>
      <c r="C213" s="50" t="s">
        <v>543</v>
      </c>
      <c r="D213" s="113" t="s">
        <v>544</v>
      </c>
      <c r="E213" s="52">
        <v>16026</v>
      </c>
      <c r="F213" s="53">
        <v>0.4</v>
      </c>
      <c r="G213" s="54"/>
      <c r="H213" s="105">
        <v>1</v>
      </c>
      <c r="I213" s="106"/>
      <c r="J213" s="117">
        <v>1.4</v>
      </c>
      <c r="K213" s="117">
        <v>1.68</v>
      </c>
      <c r="L213" s="117">
        <v>2.23</v>
      </c>
      <c r="M213" s="118">
        <v>2.57</v>
      </c>
      <c r="N213" s="57"/>
      <c r="O213" s="58">
        <f t="shared" si="1316"/>
        <v>0</v>
      </c>
      <c r="P213" s="108"/>
      <c r="Q213" s="58">
        <f t="shared" si="1317"/>
        <v>0</v>
      </c>
      <c r="R213" s="59">
        <v>2</v>
      </c>
      <c r="S213" s="58">
        <f t="shared" si="1318"/>
        <v>17949.12</v>
      </c>
      <c r="T213" s="57"/>
      <c r="U213" s="58">
        <f t="shared" si="1319"/>
        <v>0</v>
      </c>
      <c r="V213" s="57"/>
      <c r="W213" s="58">
        <f t="shared" si="1320"/>
        <v>0</v>
      </c>
      <c r="X213" s="57"/>
      <c r="Y213" s="58">
        <f t="shared" si="1321"/>
        <v>0</v>
      </c>
      <c r="Z213" s="59"/>
      <c r="AA213" s="58">
        <f t="shared" si="1322"/>
        <v>0</v>
      </c>
      <c r="AB213" s="59">
        <v>17</v>
      </c>
      <c r="AC213" s="58">
        <f t="shared" si="1323"/>
        <v>152567.51999999999</v>
      </c>
      <c r="AD213" s="59">
        <v>1</v>
      </c>
      <c r="AE213" s="59">
        <f>SUM(AD213*$E213*$F213*$H213*$K213*$AE$10)</f>
        <v>10769.472</v>
      </c>
      <c r="AF213" s="59"/>
      <c r="AG213" s="62">
        <f>SUM(AF213*$E213*$F213*$H213*$K213*$AG$10)</f>
        <v>0</v>
      </c>
      <c r="AH213" s="57"/>
      <c r="AI213" s="58">
        <f t="shared" si="1324"/>
        <v>0</v>
      </c>
      <c r="AJ213" s="57"/>
      <c r="AK213" s="58">
        <f t="shared" si="1325"/>
        <v>0</v>
      </c>
      <c r="AL213" s="57"/>
      <c r="AM213" s="58">
        <f t="shared" si="1326"/>
        <v>0</v>
      </c>
      <c r="AN213" s="57"/>
      <c r="AO213" s="58">
        <f t="shared" si="1327"/>
        <v>0</v>
      </c>
      <c r="AP213" s="57">
        <v>300</v>
      </c>
      <c r="AQ213" s="58">
        <f t="shared" si="1328"/>
        <v>2692368</v>
      </c>
      <c r="AR213" s="57"/>
      <c r="AS213" s="58">
        <f t="shared" si="1329"/>
        <v>0</v>
      </c>
      <c r="AT213" s="57"/>
      <c r="AU213" s="58">
        <f t="shared" si="1330"/>
        <v>0</v>
      </c>
      <c r="AV213" s="57">
        <v>98</v>
      </c>
      <c r="AW213" s="58">
        <f t="shared" si="1331"/>
        <v>879506.88</v>
      </c>
      <c r="AX213" s="57"/>
      <c r="AY213" s="58">
        <f t="shared" si="1332"/>
        <v>0</v>
      </c>
      <c r="AZ213" s="57">
        <v>600</v>
      </c>
      <c r="BA213" s="58">
        <f t="shared" si="1333"/>
        <v>5384736</v>
      </c>
      <c r="BB213" s="57"/>
      <c r="BC213" s="58">
        <f t="shared" si="1334"/>
        <v>0</v>
      </c>
      <c r="BD213" s="57"/>
      <c r="BE213" s="58">
        <f t="shared" si="1335"/>
        <v>0</v>
      </c>
      <c r="BF213" s="57"/>
      <c r="BG213" s="58">
        <f t="shared" si="1336"/>
        <v>0</v>
      </c>
      <c r="BH213" s="57"/>
      <c r="BI213" s="58">
        <f t="shared" si="1337"/>
        <v>0</v>
      </c>
      <c r="BJ213" s="57"/>
      <c r="BK213" s="58">
        <f t="shared" si="1338"/>
        <v>0</v>
      </c>
      <c r="BL213" s="57"/>
      <c r="BM213" s="58">
        <f t="shared" si="1339"/>
        <v>0</v>
      </c>
      <c r="BN213" s="57"/>
      <c r="BO213" s="58">
        <f t="shared" si="1340"/>
        <v>0</v>
      </c>
      <c r="BP213" s="61"/>
      <c r="BQ213" s="58">
        <f t="shared" si="1341"/>
        <v>0</v>
      </c>
      <c r="BR213" s="57">
        <v>70</v>
      </c>
      <c r="BS213" s="58"/>
      <c r="BT213" s="59"/>
      <c r="BU213" s="58"/>
      <c r="BV213" s="57"/>
      <c r="BW213" s="58">
        <f t="shared" si="1342"/>
        <v>0</v>
      </c>
      <c r="BX213" s="57"/>
      <c r="BY213" s="58">
        <f t="shared" si="1343"/>
        <v>0</v>
      </c>
      <c r="BZ213" s="57">
        <v>30</v>
      </c>
      <c r="CA213" s="58"/>
      <c r="CB213" s="57">
        <v>15</v>
      </c>
      <c r="CC213" s="58"/>
      <c r="CD213" s="59">
        <v>1</v>
      </c>
      <c r="CE213" s="62">
        <f>SUM(CD213*$E213*$F213*$H213*$K213*$CE$10)</f>
        <v>10769.472</v>
      </c>
      <c r="CF213" s="57">
        <v>15</v>
      </c>
      <c r="CG213" s="62">
        <f>SUM(CF213*$E213*$F213*$H213*$K213*$CE$10)</f>
        <v>161542.07999999999</v>
      </c>
      <c r="CH213" s="59"/>
      <c r="CI213" s="62">
        <f>SUM(CH213*$E213*$F213*$H213*$K213*$CE$10)</f>
        <v>0</v>
      </c>
      <c r="CJ213" s="59"/>
      <c r="CK213" s="62">
        <f>SUM(CJ213*$E213*$F213*$H213*$K213*$CE$10)</f>
        <v>0</v>
      </c>
      <c r="CL213" s="59"/>
      <c r="CM213" s="62">
        <f>SUM(CL213*$E213*$F213*$H213*$K213*$CE$10)</f>
        <v>0</v>
      </c>
      <c r="CN213" s="57">
        <v>25</v>
      </c>
      <c r="CO213" s="62">
        <f>SUM(CN213*$E213*$F213*$H213*$K213*$CE$10)</f>
        <v>269236.8</v>
      </c>
      <c r="CP213" s="57"/>
      <c r="CQ213" s="62">
        <f>SUM(CP213*$E213*$F213*$H213*$K213*$CE$10)</f>
        <v>0</v>
      </c>
      <c r="CR213" s="59"/>
      <c r="CS213" s="62"/>
      <c r="CT213" s="57"/>
      <c r="CU213" s="62"/>
      <c r="CV213" s="57"/>
      <c r="CW213" s="62">
        <f>SUM(CV213*$E213*$F213*$H213*$K213*$CE$10)</f>
        <v>0</v>
      </c>
      <c r="CX213" s="57"/>
      <c r="CY213" s="62"/>
      <c r="CZ213" s="57"/>
      <c r="DA213" s="62"/>
      <c r="DB213" s="57"/>
      <c r="DC213" s="62"/>
      <c r="DD213" s="57"/>
      <c r="DE213" s="62">
        <f>SUM(DD213*$E213*$F213*$H213*$K213*$CE$10)</f>
        <v>0</v>
      </c>
      <c r="DF213" s="57"/>
      <c r="DG213" s="62">
        <f>SUM(DF213*$E213*$F213*$H213*$K213*$CE$10)</f>
        <v>0</v>
      </c>
      <c r="DH213" s="57"/>
      <c r="DI213" s="62"/>
      <c r="DJ213" s="57"/>
      <c r="DK213" s="62"/>
      <c r="DL213" s="57"/>
      <c r="DM213" s="62"/>
      <c r="DN213" s="57"/>
      <c r="DO213" s="58">
        <f t="shared" si="1344"/>
        <v>0</v>
      </c>
      <c r="DP213" s="57"/>
      <c r="DQ213" s="58">
        <f t="shared" si="1345"/>
        <v>0</v>
      </c>
      <c r="DR213" s="57"/>
      <c r="DS213" s="59"/>
      <c r="DT213" s="57"/>
      <c r="DU213" s="59"/>
      <c r="DV213" s="57"/>
      <c r="DW213" s="58">
        <f t="shared" si="1346"/>
        <v>0</v>
      </c>
      <c r="DX213" s="57"/>
      <c r="DY213" s="58">
        <f t="shared" si="1347"/>
        <v>0</v>
      </c>
      <c r="DZ213" s="57"/>
      <c r="EA213" s="59"/>
      <c r="EB213" s="63"/>
      <c r="EC213" s="63"/>
      <c r="ED213" s="76"/>
      <c r="EE213" s="76"/>
      <c r="EF213" s="76"/>
      <c r="EG213" s="76"/>
      <c r="EH213" s="76"/>
      <c r="EI213" s="76"/>
      <c r="EJ213" s="64">
        <f t="shared" si="1314"/>
        <v>1174</v>
      </c>
      <c r="EK213" s="64">
        <f t="shared" si="1315"/>
        <v>9579445.3440000005</v>
      </c>
    </row>
    <row r="214" spans="1:141" s="2" customFormat="1" ht="48.75" customHeight="1" x14ac:dyDescent="0.25">
      <c r="A214" s="49"/>
      <c r="B214" s="85">
        <v>168</v>
      </c>
      <c r="C214" s="192" t="s">
        <v>545</v>
      </c>
      <c r="D214" s="193" t="s">
        <v>546</v>
      </c>
      <c r="E214" s="52">
        <v>16026</v>
      </c>
      <c r="F214" s="145">
        <v>2.5</v>
      </c>
      <c r="G214" s="144">
        <v>1.09E-2</v>
      </c>
      <c r="H214" s="105">
        <v>1</v>
      </c>
      <c r="I214" s="106"/>
      <c r="J214" s="117">
        <v>1.4</v>
      </c>
      <c r="K214" s="117">
        <v>1.68</v>
      </c>
      <c r="L214" s="117">
        <v>2.23</v>
      </c>
      <c r="M214" s="118">
        <v>2.57</v>
      </c>
      <c r="N214" s="57"/>
      <c r="O214" s="74">
        <f t="shared" ref="O214:O236" si="1348">(N214*$E214*$F214*((1-$G214)+$G214*$J214*$H214*O$10))</f>
        <v>0</v>
      </c>
      <c r="P214" s="108"/>
      <c r="Q214" s="74">
        <f t="shared" ref="Q214:Q236" si="1349">(P214*$E214*$F214*((1-$G214)+$G214*$J214*$H214*Q$10))</f>
        <v>0</v>
      </c>
      <c r="R214" s="59"/>
      <c r="S214" s="74">
        <f t="shared" ref="S214:S236" si="1350">(R214*$E214*$F214*((1-$G214)+$G214*$J214*$H214*S$10))</f>
        <v>0</v>
      </c>
      <c r="T214" s="57"/>
      <c r="U214" s="74">
        <f t="shared" ref="U214:U236" si="1351">(T214*$E214*$F214*((1-$G214)+$G214*$J214*$H214*U$10))</f>
        <v>0</v>
      </c>
      <c r="V214" s="57"/>
      <c r="W214" s="74">
        <f t="shared" ref="W214:W236" si="1352">(V214*$E214*$F214*((1-$G214)+$G214*$J214*$H214*W$10))</f>
        <v>0</v>
      </c>
      <c r="X214" s="57"/>
      <c r="Y214" s="74">
        <f t="shared" ref="Y214:Y236" si="1353">(X214*$E214*$F214*((1-$G214)+$G214*$J214*$H214*Y$10))</f>
        <v>0</v>
      </c>
      <c r="Z214" s="59"/>
      <c r="AA214" s="74">
        <f t="shared" ref="AA214:AA236" si="1354">(Z214*$E214*$F214*((1-$G214)+$G214*$J214*$H214*AA$10))</f>
        <v>0</v>
      </c>
      <c r="AB214" s="59"/>
      <c r="AC214" s="74">
        <f t="shared" ref="AC214:AC236" si="1355">(AB214*$E214*$F214*((1-$G214)+$G214*$J214*$H214*AC$10))</f>
        <v>0</v>
      </c>
      <c r="AD214" s="59"/>
      <c r="AE214" s="74">
        <f t="shared" ref="AE214:AE236" si="1356">(AD214*$E214*$F214*((1-$G214)+$G214*$J214*$H214*AE$10))</f>
        <v>0</v>
      </c>
      <c r="AF214" s="59"/>
      <c r="AG214" s="74">
        <f t="shared" ref="AG214:AG236" si="1357">(AF214*$E214*$F214*((1-$G214)+$G214*$K214*$H214))</f>
        <v>0</v>
      </c>
      <c r="AH214" s="57"/>
      <c r="AI214" s="74">
        <f t="shared" ref="AI214:AI236" si="1358">(AH214*$E214*$F214*((1-$G214)+$G214*$J214*$H214*AI$10))</f>
        <v>0</v>
      </c>
      <c r="AJ214" s="57"/>
      <c r="AK214" s="74">
        <f t="shared" ref="AK214:AK236" si="1359">(AJ214*$E214*$F214*((1-$G214)+$G214*$J214*$H214*AK$10))</f>
        <v>0</v>
      </c>
      <c r="AL214" s="57">
        <v>20</v>
      </c>
      <c r="AM214" s="74">
        <f t="shared" ref="AM214:AM236" si="1360">(AL214*$E214*$F214*((1-$G214)+$G214*$J214*$H214*AM$10))</f>
        <v>804793.66799999995</v>
      </c>
      <c r="AN214" s="57"/>
      <c r="AO214" s="74">
        <f t="shared" ref="AO214:AO236" si="1361">(AN214*$E214*$F214*((1-$G214)+$G214*$J214*$H214*AO$10))</f>
        <v>0</v>
      </c>
      <c r="AP214" s="57"/>
      <c r="AQ214" s="74">
        <f t="shared" ref="AQ214:AQ236" si="1362">(AP214*$E214*$F214*((1-$G214)+$G214*$J214*$H214*AQ$10))</f>
        <v>0</v>
      </c>
      <c r="AR214" s="57"/>
      <c r="AS214" s="74">
        <f t="shared" ref="AS214:AS236" si="1363">(AR214*$E214*$F214*((1-$G214)+$G214*$J214*$H214*AS$10))</f>
        <v>0</v>
      </c>
      <c r="AT214" s="57"/>
      <c r="AU214" s="74">
        <f t="shared" ref="AU214:AU236" si="1364">(AT214*$E214*$F214*((1-$G214)+$G214*$J214*$H214*AU$10))</f>
        <v>0</v>
      </c>
      <c r="AV214" s="57"/>
      <c r="AW214" s="74">
        <f t="shared" ref="AW214:AW236" si="1365">(AV214*$E214*$F214*((1-$G214)+$G214*$J214*$H214*AW$10))</f>
        <v>0</v>
      </c>
      <c r="AX214" s="57"/>
      <c r="AY214" s="74">
        <f t="shared" ref="AY214:AY236" si="1366">(AX214*$E214*$F214*((1-$G214)+$G214*$J214*$H214*AY$10))</f>
        <v>0</v>
      </c>
      <c r="AZ214" s="57"/>
      <c r="BA214" s="74">
        <f t="shared" ref="BA214:BA236" si="1367">(AZ214*$E214*$F214*((1-$G214)+$G214*$J214*$H214*BA$10))</f>
        <v>0</v>
      </c>
      <c r="BB214" s="57"/>
      <c r="BC214" s="74">
        <f t="shared" ref="BC214:BC236" si="1368">(BB214*$E214*$F214*((1-$G214)+$G214*$J214*$H214*BC$10))</f>
        <v>0</v>
      </c>
      <c r="BD214" s="57"/>
      <c r="BE214" s="74">
        <f t="shared" ref="BE214:BE236" si="1369">(BD214*$E214*$F214*((1-$G214)+$G214*$J214*$H214*BE$10))</f>
        <v>0</v>
      </c>
      <c r="BF214" s="57"/>
      <c r="BG214" s="74">
        <f t="shared" ref="BG214:BG236" si="1370">(BF214*$E214*$F214*((1-$G214)+$G214*$J214*$H214*BG$10))</f>
        <v>0</v>
      </c>
      <c r="BH214" s="57"/>
      <c r="BI214" s="74">
        <f t="shared" ref="BI214:BI236" si="1371">(BH214*$E214*$F214*((1-$G214)+$G214*$J214*$H214*BI$10))</f>
        <v>0</v>
      </c>
      <c r="BJ214" s="57"/>
      <c r="BK214" s="74">
        <f t="shared" ref="BK214:BK236" si="1372">(BJ214*$E214*$F214*((1-$G214)+$G214*$J214*$H214*BK$10))</f>
        <v>0</v>
      </c>
      <c r="BL214" s="57"/>
      <c r="BM214" s="74">
        <f t="shared" ref="BM214:BM236" si="1373">(BL214*$E214*$F214*((1-$G214)+$G214*$J214*$H214*BM$10))</f>
        <v>0</v>
      </c>
      <c r="BN214" s="57"/>
      <c r="BO214" s="74">
        <f t="shared" ref="BO214:BO236" si="1374">(BN214*$E214*$F214*((1-$G214)+$G214*$J214*$H214*BO$10))</f>
        <v>0</v>
      </c>
      <c r="BP214" s="61"/>
      <c r="BQ214" s="74">
        <f t="shared" ref="BQ214:BQ236" si="1375">(BP214*$E214*$F214*((1-$G214)+$G214*$J214*$H214*BQ$10))</f>
        <v>0</v>
      </c>
      <c r="BR214" s="57"/>
      <c r="BS214" s="74"/>
      <c r="BT214" s="59"/>
      <c r="BU214" s="74"/>
      <c r="BV214" s="57"/>
      <c r="BW214" s="74">
        <f t="shared" ref="BW214:BW236" si="1376">(BV214*$E214*$F214*((1-$G214)+$G214*$J214*$H214*BW$10))</f>
        <v>0</v>
      </c>
      <c r="BX214" s="57"/>
      <c r="BY214" s="74">
        <f t="shared" ref="BY214:BY236" si="1377">(BX214*$E214*$F214*((1-$G214)+$G214*$J214*$H214*BY$10))</f>
        <v>0</v>
      </c>
      <c r="BZ214" s="57"/>
      <c r="CA214" s="74"/>
      <c r="CB214" s="76"/>
      <c r="CC214" s="74"/>
      <c r="CD214" s="59"/>
      <c r="CE214" s="74">
        <f t="shared" ref="CE214:CE236" si="1378">(CD214*$E214*$F214*((1-$G214)+$G214*$K214*$H214))</f>
        <v>0</v>
      </c>
      <c r="CF214" s="57"/>
      <c r="CG214" s="74">
        <f t="shared" ref="CG214:CG236" si="1379">(CF214*$E214*$F214*((1-$G214)+$G214*$K214*$H214))</f>
        <v>0</v>
      </c>
      <c r="CH214" s="59"/>
      <c r="CI214" s="74">
        <f t="shared" ref="CI214:CI236" si="1380">(CH214*$E214*$F214*((1-$G214)+$G214*$K214*$H214))</f>
        <v>0</v>
      </c>
      <c r="CJ214" s="59"/>
      <c r="CK214" s="74">
        <f t="shared" ref="CK214:CK236" si="1381">(CJ214*$E214*$F214*((1-$G214)+$G214*$K214*$H214))</f>
        <v>0</v>
      </c>
      <c r="CL214" s="59"/>
      <c r="CM214" s="74">
        <f t="shared" ref="CM214:CM236" si="1382">(CL214*$E214*$F214*((1-$G214)+$G214*$K214*$H214))</f>
        <v>0</v>
      </c>
      <c r="CN214" s="57"/>
      <c r="CO214" s="74">
        <f t="shared" ref="CO214:CO236" si="1383">(CN214*$E214*$F214*((1-$G214)+$G214*$K214*$H214))</f>
        <v>0</v>
      </c>
      <c r="CP214" s="57"/>
      <c r="CQ214" s="74">
        <f t="shared" ref="CQ214:CQ236" si="1384">(CP214*$E214*$F214*((1-$G214)+$G214*$K214*$H214))</f>
        <v>0</v>
      </c>
      <c r="CR214" s="59"/>
      <c r="CS214" s="74"/>
      <c r="CT214" s="57"/>
      <c r="CU214" s="74"/>
      <c r="CV214" s="57"/>
      <c r="CW214" s="74">
        <f t="shared" ref="CW214:CW236" si="1385">(CV214*$E214*$F214*((1-$G214)+$G214*$K214*$H214))</f>
        <v>0</v>
      </c>
      <c r="CX214" s="57"/>
      <c r="CY214" s="74"/>
      <c r="CZ214" s="57"/>
      <c r="DA214" s="74"/>
      <c r="DB214" s="57"/>
      <c r="DC214" s="74"/>
      <c r="DD214" s="57"/>
      <c r="DE214" s="74">
        <f t="shared" ref="DE214:DE236" si="1386">(DD214*$E214*$F214*((1-$G214)+$G214*$K214*$H214))</f>
        <v>0</v>
      </c>
      <c r="DF214" s="57"/>
      <c r="DG214" s="74">
        <f t="shared" ref="DG214:DG236" si="1387">(DF214*$E214*$F214*((1-$G214)+$G214*$K214*$H214))</f>
        <v>0</v>
      </c>
      <c r="DH214" s="57"/>
      <c r="DI214" s="74"/>
      <c r="DJ214" s="57"/>
      <c r="DK214" s="74"/>
      <c r="DL214" s="57"/>
      <c r="DM214" s="74"/>
      <c r="DN214" s="57"/>
      <c r="DO214" s="74">
        <f t="shared" ref="DO214:DO236" si="1388">(DN214*$E214*$F214*((1-$G214)+$G214*$J214*$H214*DO$10))</f>
        <v>0</v>
      </c>
      <c r="DP214" s="57"/>
      <c r="DQ214" s="74">
        <f t="shared" ref="DQ214:DQ236" si="1389">(DP214*$E214*$F214*((1-$G214)+$G214*$J214*$H214*DQ$10))</f>
        <v>0</v>
      </c>
      <c r="DR214" s="57"/>
      <c r="DS214" s="74">
        <f t="shared" ref="DS214:DS236" si="1390">(DR214*$E214*$F214*((1-$G214)+$G214*$J214*$H214*DS$10))</f>
        <v>0</v>
      </c>
      <c r="DT214" s="57"/>
      <c r="DU214" s="59"/>
      <c r="DV214" s="57"/>
      <c r="DW214" s="74">
        <f t="shared" ref="DW214:DW236" si="1391">(DV214*$E214*$F214*((1-$G214)+$G214*$J214*$H214*DW$10))</f>
        <v>0</v>
      </c>
      <c r="DX214" s="57"/>
      <c r="DY214" s="74">
        <f t="shared" ref="DY214:DY236" si="1392">(DX214*$E214*$F214*((1-$G214)+$G214*$J214*$H214*DY$10))</f>
        <v>0</v>
      </c>
      <c r="DZ214" s="57"/>
      <c r="EA214" s="74">
        <f t="shared" ref="EA214:EA236" si="1393">(DZ214*$E214*$F214*((1-$G214)+$G214*$K214*$H214))</f>
        <v>0</v>
      </c>
      <c r="EB214" s="63"/>
      <c r="EC214" s="74">
        <f t="shared" ref="EC214:EC236" si="1394">(EB214*$E214*$F214*((1-$G214)+$G214*$J214*$H214))</f>
        <v>0</v>
      </c>
      <c r="ED214" s="76"/>
      <c r="EE214" s="76"/>
      <c r="EF214" s="76"/>
      <c r="EG214" s="74">
        <f t="shared" ref="EG214:EG236" si="1395">(EF214*$E214*$F214*((1-$G214)+$G214*$H214))</f>
        <v>0</v>
      </c>
      <c r="EH214" s="76"/>
      <c r="EI214" s="76"/>
      <c r="EJ214" s="64">
        <f t="shared" si="1314"/>
        <v>20</v>
      </c>
      <c r="EK214" s="64">
        <f t="shared" si="1315"/>
        <v>804793.66799999995</v>
      </c>
    </row>
    <row r="215" spans="1:141" s="2" customFormat="1" ht="45" x14ac:dyDescent="0.25">
      <c r="A215" s="49"/>
      <c r="B215" s="85">
        <v>169</v>
      </c>
      <c r="C215" s="194" t="s">
        <v>547</v>
      </c>
      <c r="D215" s="139" t="s">
        <v>548</v>
      </c>
      <c r="E215" s="52">
        <v>16026</v>
      </c>
      <c r="F215" s="145">
        <v>5.36</v>
      </c>
      <c r="G215" s="144">
        <v>5.1000000000000004E-3</v>
      </c>
      <c r="H215" s="105">
        <v>1</v>
      </c>
      <c r="I215" s="106"/>
      <c r="J215" s="117">
        <v>1.4</v>
      </c>
      <c r="K215" s="117">
        <v>1.68</v>
      </c>
      <c r="L215" s="117">
        <v>2.23</v>
      </c>
      <c r="M215" s="118">
        <v>2.57</v>
      </c>
      <c r="N215" s="57"/>
      <c r="O215" s="74">
        <f t="shared" si="1348"/>
        <v>0</v>
      </c>
      <c r="P215" s="108"/>
      <c r="Q215" s="74">
        <f t="shared" si="1349"/>
        <v>0</v>
      </c>
      <c r="R215" s="59"/>
      <c r="S215" s="74">
        <f t="shared" si="1350"/>
        <v>0</v>
      </c>
      <c r="T215" s="57"/>
      <c r="U215" s="74">
        <f t="shared" si="1351"/>
        <v>0</v>
      </c>
      <c r="V215" s="57"/>
      <c r="W215" s="74">
        <f t="shared" si="1352"/>
        <v>0</v>
      </c>
      <c r="X215" s="57"/>
      <c r="Y215" s="74">
        <f t="shared" si="1353"/>
        <v>0</v>
      </c>
      <c r="Z215" s="59"/>
      <c r="AA215" s="74">
        <f t="shared" si="1354"/>
        <v>0</v>
      </c>
      <c r="AB215" s="59"/>
      <c r="AC215" s="74">
        <f t="shared" si="1355"/>
        <v>0</v>
      </c>
      <c r="AD215" s="59"/>
      <c r="AE215" s="74">
        <f t="shared" si="1356"/>
        <v>0</v>
      </c>
      <c r="AF215" s="59"/>
      <c r="AG215" s="74">
        <f t="shared" si="1357"/>
        <v>0</v>
      </c>
      <c r="AH215" s="57"/>
      <c r="AI215" s="74">
        <f t="shared" si="1358"/>
        <v>0</v>
      </c>
      <c r="AJ215" s="57"/>
      <c r="AK215" s="74">
        <f t="shared" si="1359"/>
        <v>0</v>
      </c>
      <c r="AL215" s="57">
        <v>220</v>
      </c>
      <c r="AM215" s="74">
        <f t="shared" si="1360"/>
        <v>18936410.832768004</v>
      </c>
      <c r="AN215" s="57"/>
      <c r="AO215" s="74">
        <f t="shared" si="1361"/>
        <v>0</v>
      </c>
      <c r="AP215" s="57"/>
      <c r="AQ215" s="74">
        <f t="shared" si="1362"/>
        <v>0</v>
      </c>
      <c r="AR215" s="57"/>
      <c r="AS215" s="74">
        <f t="shared" si="1363"/>
        <v>0</v>
      </c>
      <c r="AT215" s="57"/>
      <c r="AU215" s="74">
        <f t="shared" si="1364"/>
        <v>0</v>
      </c>
      <c r="AV215" s="57"/>
      <c r="AW215" s="74">
        <f t="shared" si="1365"/>
        <v>0</v>
      </c>
      <c r="AX215" s="57"/>
      <c r="AY215" s="74">
        <f t="shared" si="1366"/>
        <v>0</v>
      </c>
      <c r="AZ215" s="57"/>
      <c r="BA215" s="74">
        <f t="shared" si="1367"/>
        <v>0</v>
      </c>
      <c r="BB215" s="57"/>
      <c r="BC215" s="74">
        <f t="shared" si="1368"/>
        <v>0</v>
      </c>
      <c r="BD215" s="57"/>
      <c r="BE215" s="74">
        <f t="shared" si="1369"/>
        <v>0</v>
      </c>
      <c r="BF215" s="57"/>
      <c r="BG215" s="74">
        <f t="shared" si="1370"/>
        <v>0</v>
      </c>
      <c r="BH215" s="57"/>
      <c r="BI215" s="74">
        <f t="shared" si="1371"/>
        <v>0</v>
      </c>
      <c r="BJ215" s="57"/>
      <c r="BK215" s="74">
        <f t="shared" si="1372"/>
        <v>0</v>
      </c>
      <c r="BL215" s="57"/>
      <c r="BM215" s="74">
        <f t="shared" si="1373"/>
        <v>0</v>
      </c>
      <c r="BN215" s="57"/>
      <c r="BO215" s="74">
        <f t="shared" si="1374"/>
        <v>0</v>
      </c>
      <c r="BP215" s="61"/>
      <c r="BQ215" s="74">
        <f t="shared" si="1375"/>
        <v>0</v>
      </c>
      <c r="BR215" s="57"/>
      <c r="BS215" s="74"/>
      <c r="BT215" s="59"/>
      <c r="BU215" s="74"/>
      <c r="BV215" s="57"/>
      <c r="BW215" s="74">
        <f t="shared" si="1376"/>
        <v>0</v>
      </c>
      <c r="BX215" s="57"/>
      <c r="BY215" s="74">
        <f t="shared" si="1377"/>
        <v>0</v>
      </c>
      <c r="BZ215" s="57"/>
      <c r="CA215" s="74"/>
      <c r="CB215" s="76"/>
      <c r="CC215" s="74"/>
      <c r="CD215" s="59"/>
      <c r="CE215" s="74">
        <f t="shared" si="1378"/>
        <v>0</v>
      </c>
      <c r="CF215" s="57"/>
      <c r="CG215" s="74">
        <f t="shared" si="1379"/>
        <v>0</v>
      </c>
      <c r="CH215" s="59"/>
      <c r="CI215" s="74">
        <f t="shared" si="1380"/>
        <v>0</v>
      </c>
      <c r="CJ215" s="59"/>
      <c r="CK215" s="74">
        <f t="shared" si="1381"/>
        <v>0</v>
      </c>
      <c r="CL215" s="59"/>
      <c r="CM215" s="74">
        <f t="shared" si="1382"/>
        <v>0</v>
      </c>
      <c r="CN215" s="57"/>
      <c r="CO215" s="74">
        <f t="shared" si="1383"/>
        <v>0</v>
      </c>
      <c r="CP215" s="57"/>
      <c r="CQ215" s="74">
        <f t="shared" si="1384"/>
        <v>0</v>
      </c>
      <c r="CR215" s="59"/>
      <c r="CS215" s="74"/>
      <c r="CT215" s="57"/>
      <c r="CU215" s="74"/>
      <c r="CV215" s="57"/>
      <c r="CW215" s="74">
        <f t="shared" si="1385"/>
        <v>0</v>
      </c>
      <c r="CX215" s="57"/>
      <c r="CY215" s="74"/>
      <c r="CZ215" s="57"/>
      <c r="DA215" s="74"/>
      <c r="DB215" s="57"/>
      <c r="DC215" s="74"/>
      <c r="DD215" s="57"/>
      <c r="DE215" s="74">
        <f t="shared" si="1386"/>
        <v>0</v>
      </c>
      <c r="DF215" s="57"/>
      <c r="DG215" s="74">
        <f t="shared" si="1387"/>
        <v>0</v>
      </c>
      <c r="DH215" s="57"/>
      <c r="DI215" s="74"/>
      <c r="DJ215" s="57"/>
      <c r="DK215" s="74"/>
      <c r="DL215" s="57"/>
      <c r="DM215" s="74"/>
      <c r="DN215" s="57"/>
      <c r="DO215" s="74">
        <f t="shared" si="1388"/>
        <v>0</v>
      </c>
      <c r="DP215" s="57"/>
      <c r="DQ215" s="74">
        <f t="shared" si="1389"/>
        <v>0</v>
      </c>
      <c r="DR215" s="57"/>
      <c r="DS215" s="74">
        <f t="shared" si="1390"/>
        <v>0</v>
      </c>
      <c r="DT215" s="57"/>
      <c r="DU215" s="59"/>
      <c r="DV215" s="57"/>
      <c r="DW215" s="74">
        <f t="shared" si="1391"/>
        <v>0</v>
      </c>
      <c r="DX215" s="57"/>
      <c r="DY215" s="74">
        <f t="shared" si="1392"/>
        <v>0</v>
      </c>
      <c r="DZ215" s="57"/>
      <c r="EA215" s="74">
        <f t="shared" si="1393"/>
        <v>0</v>
      </c>
      <c r="EB215" s="63"/>
      <c r="EC215" s="74">
        <f t="shared" si="1394"/>
        <v>0</v>
      </c>
      <c r="ED215" s="76"/>
      <c r="EE215" s="76"/>
      <c r="EF215" s="76"/>
      <c r="EG215" s="74">
        <f t="shared" si="1395"/>
        <v>0</v>
      </c>
      <c r="EH215" s="76"/>
      <c r="EI215" s="76"/>
      <c r="EJ215" s="64">
        <f t="shared" si="1314"/>
        <v>220</v>
      </c>
      <c r="EK215" s="64">
        <f t="shared" si="1315"/>
        <v>18936410.832768004</v>
      </c>
    </row>
    <row r="216" spans="1:141" s="2" customFormat="1" ht="53.25" customHeight="1" x14ac:dyDescent="0.25">
      <c r="A216" s="49"/>
      <c r="B216" s="85">
        <v>170</v>
      </c>
      <c r="C216" s="194" t="s">
        <v>549</v>
      </c>
      <c r="D216" s="139" t="s">
        <v>550</v>
      </c>
      <c r="E216" s="52">
        <v>16026</v>
      </c>
      <c r="F216" s="145">
        <v>4.0599999999999996</v>
      </c>
      <c r="G216" s="144">
        <v>0.1794</v>
      </c>
      <c r="H216" s="105">
        <v>1</v>
      </c>
      <c r="I216" s="106"/>
      <c r="J216" s="117">
        <v>1.4</v>
      </c>
      <c r="K216" s="117">
        <v>1.68</v>
      </c>
      <c r="L216" s="117">
        <v>2.23</v>
      </c>
      <c r="M216" s="118">
        <v>2.57</v>
      </c>
      <c r="N216" s="57"/>
      <c r="O216" s="74">
        <f t="shared" si="1348"/>
        <v>0</v>
      </c>
      <c r="P216" s="108"/>
      <c r="Q216" s="74">
        <f t="shared" si="1349"/>
        <v>0</v>
      </c>
      <c r="R216" s="59"/>
      <c r="S216" s="74">
        <f t="shared" si="1350"/>
        <v>0</v>
      </c>
      <c r="T216" s="57"/>
      <c r="U216" s="74">
        <f t="shared" si="1351"/>
        <v>0</v>
      </c>
      <c r="V216" s="57"/>
      <c r="W216" s="74">
        <f t="shared" si="1352"/>
        <v>0</v>
      </c>
      <c r="X216" s="57"/>
      <c r="Y216" s="74">
        <f t="shared" si="1353"/>
        <v>0</v>
      </c>
      <c r="Z216" s="59"/>
      <c r="AA216" s="74">
        <f t="shared" si="1354"/>
        <v>0</v>
      </c>
      <c r="AB216" s="59"/>
      <c r="AC216" s="74">
        <f t="shared" si="1355"/>
        <v>0</v>
      </c>
      <c r="AD216" s="59"/>
      <c r="AE216" s="74">
        <f t="shared" si="1356"/>
        <v>0</v>
      </c>
      <c r="AF216" s="59"/>
      <c r="AG216" s="74">
        <f t="shared" si="1357"/>
        <v>0</v>
      </c>
      <c r="AH216" s="57"/>
      <c r="AI216" s="74">
        <f t="shared" si="1358"/>
        <v>0</v>
      </c>
      <c r="AJ216" s="57"/>
      <c r="AK216" s="74">
        <f t="shared" si="1359"/>
        <v>0</v>
      </c>
      <c r="AL216" s="57"/>
      <c r="AM216" s="74">
        <f t="shared" si="1360"/>
        <v>0</v>
      </c>
      <c r="AN216" s="57"/>
      <c r="AO216" s="74">
        <f t="shared" si="1361"/>
        <v>0</v>
      </c>
      <c r="AP216" s="57"/>
      <c r="AQ216" s="74">
        <f t="shared" si="1362"/>
        <v>0</v>
      </c>
      <c r="AR216" s="57"/>
      <c r="AS216" s="74">
        <f t="shared" si="1363"/>
        <v>0</v>
      </c>
      <c r="AT216" s="57"/>
      <c r="AU216" s="74">
        <f t="shared" si="1364"/>
        <v>0</v>
      </c>
      <c r="AV216" s="57"/>
      <c r="AW216" s="74">
        <f t="shared" si="1365"/>
        <v>0</v>
      </c>
      <c r="AX216" s="57"/>
      <c r="AY216" s="74">
        <f t="shared" si="1366"/>
        <v>0</v>
      </c>
      <c r="AZ216" s="57"/>
      <c r="BA216" s="74">
        <f t="shared" si="1367"/>
        <v>0</v>
      </c>
      <c r="BB216" s="57"/>
      <c r="BC216" s="74">
        <f t="shared" si="1368"/>
        <v>0</v>
      </c>
      <c r="BD216" s="57"/>
      <c r="BE216" s="74">
        <f t="shared" si="1369"/>
        <v>0</v>
      </c>
      <c r="BF216" s="57"/>
      <c r="BG216" s="74">
        <f t="shared" si="1370"/>
        <v>0</v>
      </c>
      <c r="BH216" s="57"/>
      <c r="BI216" s="74">
        <f t="shared" si="1371"/>
        <v>0</v>
      </c>
      <c r="BJ216" s="57"/>
      <c r="BK216" s="74">
        <f t="shared" si="1372"/>
        <v>0</v>
      </c>
      <c r="BL216" s="57"/>
      <c r="BM216" s="74">
        <f t="shared" si="1373"/>
        <v>0</v>
      </c>
      <c r="BN216" s="57"/>
      <c r="BO216" s="74">
        <f t="shared" si="1374"/>
        <v>0</v>
      </c>
      <c r="BP216" s="61"/>
      <c r="BQ216" s="74">
        <f t="shared" si="1375"/>
        <v>0</v>
      </c>
      <c r="BR216" s="57"/>
      <c r="BS216" s="74"/>
      <c r="BT216" s="59"/>
      <c r="BU216" s="74"/>
      <c r="BV216" s="57"/>
      <c r="BW216" s="74">
        <f t="shared" si="1376"/>
        <v>0</v>
      </c>
      <c r="BX216" s="57"/>
      <c r="BY216" s="74">
        <f t="shared" si="1377"/>
        <v>0</v>
      </c>
      <c r="BZ216" s="57"/>
      <c r="CA216" s="74"/>
      <c r="CB216" s="76"/>
      <c r="CC216" s="74"/>
      <c r="CD216" s="59"/>
      <c r="CE216" s="74">
        <f t="shared" si="1378"/>
        <v>0</v>
      </c>
      <c r="CF216" s="57"/>
      <c r="CG216" s="74">
        <f t="shared" si="1379"/>
        <v>0</v>
      </c>
      <c r="CH216" s="59"/>
      <c r="CI216" s="74">
        <f t="shared" si="1380"/>
        <v>0</v>
      </c>
      <c r="CJ216" s="59"/>
      <c r="CK216" s="74">
        <f t="shared" si="1381"/>
        <v>0</v>
      </c>
      <c r="CL216" s="59"/>
      <c r="CM216" s="74">
        <f t="shared" si="1382"/>
        <v>0</v>
      </c>
      <c r="CN216" s="57"/>
      <c r="CO216" s="74">
        <f t="shared" si="1383"/>
        <v>0</v>
      </c>
      <c r="CP216" s="57"/>
      <c r="CQ216" s="74">
        <f t="shared" si="1384"/>
        <v>0</v>
      </c>
      <c r="CR216" s="59"/>
      <c r="CS216" s="74"/>
      <c r="CT216" s="57"/>
      <c r="CU216" s="74"/>
      <c r="CV216" s="57"/>
      <c r="CW216" s="74">
        <f t="shared" si="1385"/>
        <v>0</v>
      </c>
      <c r="CX216" s="57"/>
      <c r="CY216" s="74"/>
      <c r="CZ216" s="57"/>
      <c r="DA216" s="74"/>
      <c r="DB216" s="57"/>
      <c r="DC216" s="74"/>
      <c r="DD216" s="57"/>
      <c r="DE216" s="74">
        <f t="shared" si="1386"/>
        <v>0</v>
      </c>
      <c r="DF216" s="57"/>
      <c r="DG216" s="74">
        <f t="shared" si="1387"/>
        <v>0</v>
      </c>
      <c r="DH216" s="57"/>
      <c r="DI216" s="74"/>
      <c r="DJ216" s="57"/>
      <c r="DK216" s="74"/>
      <c r="DL216" s="57"/>
      <c r="DM216" s="74"/>
      <c r="DN216" s="57"/>
      <c r="DO216" s="74">
        <f t="shared" si="1388"/>
        <v>0</v>
      </c>
      <c r="DP216" s="57"/>
      <c r="DQ216" s="74">
        <f t="shared" si="1389"/>
        <v>0</v>
      </c>
      <c r="DR216" s="57"/>
      <c r="DS216" s="74">
        <f t="shared" si="1390"/>
        <v>0</v>
      </c>
      <c r="DT216" s="57"/>
      <c r="DU216" s="59"/>
      <c r="DV216" s="57"/>
      <c r="DW216" s="74">
        <f t="shared" si="1391"/>
        <v>0</v>
      </c>
      <c r="DX216" s="57"/>
      <c r="DY216" s="74">
        <f t="shared" si="1392"/>
        <v>0</v>
      </c>
      <c r="DZ216" s="57"/>
      <c r="EA216" s="74">
        <f t="shared" si="1393"/>
        <v>0</v>
      </c>
      <c r="EB216" s="63"/>
      <c r="EC216" s="74">
        <f t="shared" si="1394"/>
        <v>0</v>
      </c>
      <c r="ED216" s="76"/>
      <c r="EE216" s="76"/>
      <c r="EF216" s="76"/>
      <c r="EG216" s="74">
        <f t="shared" si="1395"/>
        <v>0</v>
      </c>
      <c r="EH216" s="76"/>
      <c r="EI216" s="76"/>
      <c r="EJ216" s="64">
        <f t="shared" si="1314"/>
        <v>0</v>
      </c>
      <c r="EK216" s="64">
        <f t="shared" si="1315"/>
        <v>0</v>
      </c>
    </row>
    <row r="217" spans="1:141" s="2" customFormat="1" ht="61.5" customHeight="1" x14ac:dyDescent="0.25">
      <c r="A217" s="49"/>
      <c r="B217" s="85">
        <v>171</v>
      </c>
      <c r="C217" s="49" t="s">
        <v>551</v>
      </c>
      <c r="D217" s="50" t="s">
        <v>552</v>
      </c>
      <c r="E217" s="52">
        <v>16026</v>
      </c>
      <c r="F217" s="188">
        <v>0.53</v>
      </c>
      <c r="G217" s="144">
        <v>4.6600000000000003E-2</v>
      </c>
      <c r="H217" s="105">
        <v>1</v>
      </c>
      <c r="I217" s="106"/>
      <c r="J217" s="117">
        <v>1.4</v>
      </c>
      <c r="K217" s="117">
        <v>1.68</v>
      </c>
      <c r="L217" s="117">
        <v>2.23</v>
      </c>
      <c r="M217" s="118">
        <v>2.57</v>
      </c>
      <c r="N217" s="57"/>
      <c r="O217" s="74">
        <f t="shared" si="1348"/>
        <v>0</v>
      </c>
      <c r="P217" s="108"/>
      <c r="Q217" s="74">
        <f t="shared" si="1349"/>
        <v>0</v>
      </c>
      <c r="R217" s="59"/>
      <c r="S217" s="74">
        <f t="shared" si="1350"/>
        <v>0</v>
      </c>
      <c r="T217" s="57"/>
      <c r="U217" s="74">
        <f t="shared" si="1351"/>
        <v>0</v>
      </c>
      <c r="V217" s="57"/>
      <c r="W217" s="74">
        <f t="shared" si="1352"/>
        <v>0</v>
      </c>
      <c r="X217" s="57"/>
      <c r="Y217" s="74">
        <f t="shared" si="1353"/>
        <v>0</v>
      </c>
      <c r="Z217" s="59"/>
      <c r="AA217" s="74">
        <f t="shared" si="1354"/>
        <v>0</v>
      </c>
      <c r="AB217" s="59"/>
      <c r="AC217" s="74">
        <f t="shared" si="1355"/>
        <v>0</v>
      </c>
      <c r="AD217" s="59"/>
      <c r="AE217" s="74">
        <f t="shared" si="1356"/>
        <v>0</v>
      </c>
      <c r="AF217" s="59"/>
      <c r="AG217" s="74">
        <f t="shared" si="1357"/>
        <v>0</v>
      </c>
      <c r="AH217" s="57"/>
      <c r="AI217" s="74">
        <f t="shared" si="1358"/>
        <v>0</v>
      </c>
      <c r="AJ217" s="57"/>
      <c r="AK217" s="74">
        <f t="shared" si="1359"/>
        <v>0</v>
      </c>
      <c r="AL217" s="57"/>
      <c r="AM217" s="74">
        <f t="shared" si="1360"/>
        <v>0</v>
      </c>
      <c r="AN217" s="57"/>
      <c r="AO217" s="74">
        <f t="shared" si="1361"/>
        <v>0</v>
      </c>
      <c r="AP217" s="57"/>
      <c r="AQ217" s="74">
        <f t="shared" si="1362"/>
        <v>0</v>
      </c>
      <c r="AR217" s="57"/>
      <c r="AS217" s="74">
        <f t="shared" si="1363"/>
        <v>0</v>
      </c>
      <c r="AT217" s="57"/>
      <c r="AU217" s="74">
        <f t="shared" si="1364"/>
        <v>0</v>
      </c>
      <c r="AV217" s="57"/>
      <c r="AW217" s="74">
        <f t="shared" si="1365"/>
        <v>0</v>
      </c>
      <c r="AX217" s="57"/>
      <c r="AY217" s="74">
        <f t="shared" si="1366"/>
        <v>0</v>
      </c>
      <c r="AZ217" s="57">
        <v>0</v>
      </c>
      <c r="BA217" s="74">
        <f t="shared" si="1367"/>
        <v>0</v>
      </c>
      <c r="BB217" s="57"/>
      <c r="BC217" s="74">
        <f t="shared" si="1368"/>
        <v>0</v>
      </c>
      <c r="BD217" s="57"/>
      <c r="BE217" s="74">
        <f t="shared" si="1369"/>
        <v>0</v>
      </c>
      <c r="BF217" s="57"/>
      <c r="BG217" s="74">
        <f t="shared" si="1370"/>
        <v>0</v>
      </c>
      <c r="BH217" s="57"/>
      <c r="BI217" s="74">
        <f t="shared" si="1371"/>
        <v>0</v>
      </c>
      <c r="BJ217" s="57"/>
      <c r="BK217" s="74">
        <f t="shared" si="1372"/>
        <v>0</v>
      </c>
      <c r="BL217" s="57"/>
      <c r="BM217" s="74">
        <f t="shared" si="1373"/>
        <v>0</v>
      </c>
      <c r="BN217" s="57"/>
      <c r="BO217" s="74">
        <f t="shared" si="1374"/>
        <v>0</v>
      </c>
      <c r="BP217" s="61"/>
      <c r="BQ217" s="74">
        <f t="shared" si="1375"/>
        <v>0</v>
      </c>
      <c r="BR217" s="57"/>
      <c r="BS217" s="74"/>
      <c r="BT217" s="59"/>
      <c r="BU217" s="74"/>
      <c r="BV217" s="57"/>
      <c r="BW217" s="74">
        <f t="shared" si="1376"/>
        <v>0</v>
      </c>
      <c r="BX217" s="57"/>
      <c r="BY217" s="74">
        <f t="shared" si="1377"/>
        <v>0</v>
      </c>
      <c r="BZ217" s="57"/>
      <c r="CA217" s="74"/>
      <c r="CB217" s="76"/>
      <c r="CC217" s="74"/>
      <c r="CD217" s="59"/>
      <c r="CE217" s="74">
        <f t="shared" si="1378"/>
        <v>0</v>
      </c>
      <c r="CF217" s="57"/>
      <c r="CG217" s="74">
        <f t="shared" si="1379"/>
        <v>0</v>
      </c>
      <c r="CH217" s="59"/>
      <c r="CI217" s="74">
        <f t="shared" si="1380"/>
        <v>0</v>
      </c>
      <c r="CJ217" s="59"/>
      <c r="CK217" s="74">
        <f t="shared" si="1381"/>
        <v>0</v>
      </c>
      <c r="CL217" s="59"/>
      <c r="CM217" s="74">
        <f t="shared" si="1382"/>
        <v>0</v>
      </c>
      <c r="CN217" s="57"/>
      <c r="CO217" s="74">
        <f t="shared" si="1383"/>
        <v>0</v>
      </c>
      <c r="CP217" s="57"/>
      <c r="CQ217" s="74">
        <f t="shared" si="1384"/>
        <v>0</v>
      </c>
      <c r="CR217" s="59"/>
      <c r="CS217" s="74"/>
      <c r="CT217" s="57"/>
      <c r="CU217" s="74"/>
      <c r="CV217" s="57"/>
      <c r="CW217" s="74">
        <f t="shared" si="1385"/>
        <v>0</v>
      </c>
      <c r="CX217" s="57"/>
      <c r="CY217" s="74"/>
      <c r="CZ217" s="57"/>
      <c r="DA217" s="74"/>
      <c r="DB217" s="57"/>
      <c r="DC217" s="74"/>
      <c r="DD217" s="57"/>
      <c r="DE217" s="74">
        <f t="shared" si="1386"/>
        <v>0</v>
      </c>
      <c r="DF217" s="57"/>
      <c r="DG217" s="74">
        <f t="shared" si="1387"/>
        <v>0</v>
      </c>
      <c r="DH217" s="57"/>
      <c r="DI217" s="74"/>
      <c r="DJ217" s="57"/>
      <c r="DK217" s="74"/>
      <c r="DL217" s="57"/>
      <c r="DM217" s="74"/>
      <c r="DN217" s="57"/>
      <c r="DO217" s="74">
        <f t="shared" si="1388"/>
        <v>0</v>
      </c>
      <c r="DP217" s="57"/>
      <c r="DQ217" s="74">
        <f t="shared" si="1389"/>
        <v>0</v>
      </c>
      <c r="DR217" s="57"/>
      <c r="DS217" s="74">
        <f t="shared" si="1390"/>
        <v>0</v>
      </c>
      <c r="DT217" s="57"/>
      <c r="DU217" s="59"/>
      <c r="DV217" s="57"/>
      <c r="DW217" s="74">
        <f t="shared" si="1391"/>
        <v>0</v>
      </c>
      <c r="DX217" s="57"/>
      <c r="DY217" s="74">
        <f t="shared" si="1392"/>
        <v>0</v>
      </c>
      <c r="DZ217" s="57"/>
      <c r="EA217" s="74">
        <f t="shared" si="1393"/>
        <v>0</v>
      </c>
      <c r="EB217" s="63"/>
      <c r="EC217" s="74">
        <f t="shared" si="1394"/>
        <v>0</v>
      </c>
      <c r="ED217" s="76"/>
      <c r="EE217" s="76"/>
      <c r="EF217" s="76"/>
      <c r="EG217" s="74">
        <f t="shared" si="1395"/>
        <v>0</v>
      </c>
      <c r="EH217" s="76"/>
      <c r="EI217" s="76"/>
      <c r="EJ217" s="64">
        <f t="shared" si="1314"/>
        <v>0</v>
      </c>
      <c r="EK217" s="64">
        <f t="shared" si="1315"/>
        <v>0</v>
      </c>
    </row>
    <row r="218" spans="1:141" s="2" customFormat="1" ht="61.5" customHeight="1" x14ac:dyDescent="0.25">
      <c r="A218" s="49"/>
      <c r="B218" s="85">
        <v>172</v>
      </c>
      <c r="C218" s="49" t="s">
        <v>553</v>
      </c>
      <c r="D218" s="50" t="s">
        <v>554</v>
      </c>
      <c r="E218" s="52">
        <v>16026</v>
      </c>
      <c r="F218" s="188">
        <v>0.79</v>
      </c>
      <c r="G218" s="189">
        <v>3.1E-2</v>
      </c>
      <c r="H218" s="105">
        <v>1</v>
      </c>
      <c r="I218" s="106"/>
      <c r="J218" s="117">
        <v>1.4</v>
      </c>
      <c r="K218" s="117">
        <v>1.68</v>
      </c>
      <c r="L218" s="117">
        <v>2.23</v>
      </c>
      <c r="M218" s="118">
        <v>2.57</v>
      </c>
      <c r="N218" s="57"/>
      <c r="O218" s="74">
        <f t="shared" si="1348"/>
        <v>0</v>
      </c>
      <c r="P218" s="108"/>
      <c r="Q218" s="74">
        <f t="shared" si="1349"/>
        <v>0</v>
      </c>
      <c r="R218" s="59"/>
      <c r="S218" s="74">
        <f t="shared" si="1350"/>
        <v>0</v>
      </c>
      <c r="T218" s="57"/>
      <c r="U218" s="74">
        <f t="shared" si="1351"/>
        <v>0</v>
      </c>
      <c r="V218" s="57"/>
      <c r="W218" s="74">
        <f t="shared" si="1352"/>
        <v>0</v>
      </c>
      <c r="X218" s="57"/>
      <c r="Y218" s="74">
        <f t="shared" si="1353"/>
        <v>0</v>
      </c>
      <c r="Z218" s="59"/>
      <c r="AA218" s="74">
        <f t="shared" si="1354"/>
        <v>0</v>
      </c>
      <c r="AB218" s="59"/>
      <c r="AC218" s="74">
        <f t="shared" si="1355"/>
        <v>0</v>
      </c>
      <c r="AD218" s="59"/>
      <c r="AE218" s="74">
        <f t="shared" si="1356"/>
        <v>0</v>
      </c>
      <c r="AF218" s="59"/>
      <c r="AG218" s="74">
        <f t="shared" si="1357"/>
        <v>0</v>
      </c>
      <c r="AH218" s="57"/>
      <c r="AI218" s="74">
        <f t="shared" si="1358"/>
        <v>0</v>
      </c>
      <c r="AJ218" s="57"/>
      <c r="AK218" s="74">
        <f t="shared" si="1359"/>
        <v>0</v>
      </c>
      <c r="AL218" s="57"/>
      <c r="AM218" s="74">
        <f t="shared" si="1360"/>
        <v>0</v>
      </c>
      <c r="AN218" s="57"/>
      <c r="AO218" s="74">
        <f t="shared" si="1361"/>
        <v>0</v>
      </c>
      <c r="AP218" s="57"/>
      <c r="AQ218" s="74">
        <f t="shared" si="1362"/>
        <v>0</v>
      </c>
      <c r="AR218" s="57"/>
      <c r="AS218" s="74">
        <f t="shared" si="1363"/>
        <v>0</v>
      </c>
      <c r="AT218" s="57"/>
      <c r="AU218" s="74">
        <f t="shared" si="1364"/>
        <v>0</v>
      </c>
      <c r="AV218" s="57"/>
      <c r="AW218" s="74">
        <f t="shared" si="1365"/>
        <v>0</v>
      </c>
      <c r="AX218" s="57"/>
      <c r="AY218" s="74">
        <f t="shared" si="1366"/>
        <v>0</v>
      </c>
      <c r="AZ218" s="57"/>
      <c r="BA218" s="74">
        <f t="shared" si="1367"/>
        <v>0</v>
      </c>
      <c r="BB218" s="57"/>
      <c r="BC218" s="74">
        <f t="shared" si="1368"/>
        <v>0</v>
      </c>
      <c r="BD218" s="57"/>
      <c r="BE218" s="74">
        <f t="shared" si="1369"/>
        <v>0</v>
      </c>
      <c r="BF218" s="57"/>
      <c r="BG218" s="74">
        <f t="shared" si="1370"/>
        <v>0</v>
      </c>
      <c r="BH218" s="57"/>
      <c r="BI218" s="74">
        <f t="shared" si="1371"/>
        <v>0</v>
      </c>
      <c r="BJ218" s="57"/>
      <c r="BK218" s="74">
        <f t="shared" si="1372"/>
        <v>0</v>
      </c>
      <c r="BL218" s="57"/>
      <c r="BM218" s="74">
        <f t="shared" si="1373"/>
        <v>0</v>
      </c>
      <c r="BN218" s="57"/>
      <c r="BO218" s="74">
        <f t="shared" si="1374"/>
        <v>0</v>
      </c>
      <c r="BP218" s="61"/>
      <c r="BQ218" s="74">
        <f t="shared" si="1375"/>
        <v>0</v>
      </c>
      <c r="BR218" s="57"/>
      <c r="BS218" s="74"/>
      <c r="BT218" s="59"/>
      <c r="BU218" s="74"/>
      <c r="BV218" s="57"/>
      <c r="BW218" s="74">
        <f t="shared" si="1376"/>
        <v>0</v>
      </c>
      <c r="BX218" s="57"/>
      <c r="BY218" s="74">
        <f t="shared" si="1377"/>
        <v>0</v>
      </c>
      <c r="BZ218" s="57"/>
      <c r="CA218" s="74"/>
      <c r="CB218" s="76"/>
      <c r="CC218" s="74"/>
      <c r="CD218" s="59"/>
      <c r="CE218" s="74">
        <f t="shared" si="1378"/>
        <v>0</v>
      </c>
      <c r="CF218" s="57"/>
      <c r="CG218" s="74">
        <f t="shared" si="1379"/>
        <v>0</v>
      </c>
      <c r="CH218" s="59"/>
      <c r="CI218" s="74">
        <f t="shared" si="1380"/>
        <v>0</v>
      </c>
      <c r="CJ218" s="59"/>
      <c r="CK218" s="74">
        <f t="shared" si="1381"/>
        <v>0</v>
      </c>
      <c r="CL218" s="59"/>
      <c r="CM218" s="74">
        <f t="shared" si="1382"/>
        <v>0</v>
      </c>
      <c r="CN218" s="57"/>
      <c r="CO218" s="74">
        <f t="shared" si="1383"/>
        <v>0</v>
      </c>
      <c r="CP218" s="57"/>
      <c r="CQ218" s="74">
        <f t="shared" si="1384"/>
        <v>0</v>
      </c>
      <c r="CR218" s="59"/>
      <c r="CS218" s="74"/>
      <c r="CT218" s="57"/>
      <c r="CU218" s="74"/>
      <c r="CV218" s="57"/>
      <c r="CW218" s="74">
        <f t="shared" si="1385"/>
        <v>0</v>
      </c>
      <c r="CX218" s="57"/>
      <c r="CY218" s="74"/>
      <c r="CZ218" s="57"/>
      <c r="DA218" s="74"/>
      <c r="DB218" s="57"/>
      <c r="DC218" s="74"/>
      <c r="DD218" s="57"/>
      <c r="DE218" s="74">
        <f t="shared" si="1386"/>
        <v>0</v>
      </c>
      <c r="DF218" s="57"/>
      <c r="DG218" s="74">
        <f t="shared" si="1387"/>
        <v>0</v>
      </c>
      <c r="DH218" s="57"/>
      <c r="DI218" s="74"/>
      <c r="DJ218" s="57"/>
      <c r="DK218" s="74"/>
      <c r="DL218" s="57"/>
      <c r="DM218" s="74"/>
      <c r="DN218" s="57"/>
      <c r="DO218" s="74">
        <f t="shared" si="1388"/>
        <v>0</v>
      </c>
      <c r="DP218" s="57"/>
      <c r="DQ218" s="74">
        <f t="shared" si="1389"/>
        <v>0</v>
      </c>
      <c r="DR218" s="57"/>
      <c r="DS218" s="74">
        <f t="shared" si="1390"/>
        <v>0</v>
      </c>
      <c r="DT218" s="57"/>
      <c r="DU218" s="59"/>
      <c r="DV218" s="57"/>
      <c r="DW218" s="74">
        <f t="shared" si="1391"/>
        <v>0</v>
      </c>
      <c r="DX218" s="57"/>
      <c r="DY218" s="74">
        <f t="shared" si="1392"/>
        <v>0</v>
      </c>
      <c r="DZ218" s="57"/>
      <c r="EA218" s="74">
        <f t="shared" si="1393"/>
        <v>0</v>
      </c>
      <c r="EB218" s="63"/>
      <c r="EC218" s="74">
        <f t="shared" si="1394"/>
        <v>0</v>
      </c>
      <c r="ED218" s="76"/>
      <c r="EE218" s="76"/>
      <c r="EF218" s="76"/>
      <c r="EG218" s="74">
        <f t="shared" si="1395"/>
        <v>0</v>
      </c>
      <c r="EH218" s="76"/>
      <c r="EI218" s="76"/>
      <c r="EJ218" s="64">
        <f t="shared" si="1314"/>
        <v>0</v>
      </c>
      <c r="EK218" s="64">
        <f t="shared" si="1315"/>
        <v>0</v>
      </c>
    </row>
    <row r="219" spans="1:141" s="2" customFormat="1" ht="61.5" customHeight="1" x14ac:dyDescent="0.25">
      <c r="A219" s="49"/>
      <c r="B219" s="85">
        <v>173</v>
      </c>
      <c r="C219" s="49" t="s">
        <v>555</v>
      </c>
      <c r="D219" s="50" t="s">
        <v>556</v>
      </c>
      <c r="E219" s="52">
        <v>16026</v>
      </c>
      <c r="F219" s="188">
        <v>1.3</v>
      </c>
      <c r="G219" s="189">
        <v>1.8800000000000001E-2</v>
      </c>
      <c r="H219" s="105">
        <v>1</v>
      </c>
      <c r="I219" s="106"/>
      <c r="J219" s="117">
        <v>1.4</v>
      </c>
      <c r="K219" s="117">
        <v>1.68</v>
      </c>
      <c r="L219" s="117">
        <v>2.23</v>
      </c>
      <c r="M219" s="118">
        <v>2.57</v>
      </c>
      <c r="N219" s="57"/>
      <c r="O219" s="74">
        <f t="shared" si="1348"/>
        <v>0</v>
      </c>
      <c r="P219" s="108"/>
      <c r="Q219" s="74">
        <f t="shared" si="1349"/>
        <v>0</v>
      </c>
      <c r="R219" s="59"/>
      <c r="S219" s="74">
        <f t="shared" si="1350"/>
        <v>0</v>
      </c>
      <c r="T219" s="57"/>
      <c r="U219" s="74">
        <f t="shared" si="1351"/>
        <v>0</v>
      </c>
      <c r="V219" s="57"/>
      <c r="W219" s="74">
        <f t="shared" si="1352"/>
        <v>0</v>
      </c>
      <c r="X219" s="57"/>
      <c r="Y219" s="74">
        <f t="shared" si="1353"/>
        <v>0</v>
      </c>
      <c r="Z219" s="59"/>
      <c r="AA219" s="74">
        <f t="shared" si="1354"/>
        <v>0</v>
      </c>
      <c r="AB219" s="59"/>
      <c r="AC219" s="74">
        <f t="shared" si="1355"/>
        <v>0</v>
      </c>
      <c r="AD219" s="59"/>
      <c r="AE219" s="74">
        <f t="shared" si="1356"/>
        <v>0</v>
      </c>
      <c r="AF219" s="59"/>
      <c r="AG219" s="74">
        <f t="shared" si="1357"/>
        <v>0</v>
      </c>
      <c r="AH219" s="57"/>
      <c r="AI219" s="74">
        <f t="shared" si="1358"/>
        <v>0</v>
      </c>
      <c r="AJ219" s="57"/>
      <c r="AK219" s="74">
        <f t="shared" si="1359"/>
        <v>0</v>
      </c>
      <c r="AL219" s="57"/>
      <c r="AM219" s="74">
        <f t="shared" si="1360"/>
        <v>0</v>
      </c>
      <c r="AN219" s="57"/>
      <c r="AO219" s="74">
        <f t="shared" si="1361"/>
        <v>0</v>
      </c>
      <c r="AP219" s="57"/>
      <c r="AQ219" s="74">
        <f t="shared" si="1362"/>
        <v>0</v>
      </c>
      <c r="AR219" s="57"/>
      <c r="AS219" s="74">
        <f t="shared" si="1363"/>
        <v>0</v>
      </c>
      <c r="AT219" s="57"/>
      <c r="AU219" s="74">
        <f t="shared" si="1364"/>
        <v>0</v>
      </c>
      <c r="AV219" s="57"/>
      <c r="AW219" s="74">
        <f t="shared" si="1365"/>
        <v>0</v>
      </c>
      <c r="AX219" s="57"/>
      <c r="AY219" s="74">
        <f t="shared" si="1366"/>
        <v>0</v>
      </c>
      <c r="AZ219" s="57"/>
      <c r="BA219" s="74">
        <f t="shared" si="1367"/>
        <v>0</v>
      </c>
      <c r="BB219" s="57"/>
      <c r="BC219" s="74">
        <f t="shared" si="1368"/>
        <v>0</v>
      </c>
      <c r="BD219" s="57"/>
      <c r="BE219" s="74">
        <f t="shared" si="1369"/>
        <v>0</v>
      </c>
      <c r="BF219" s="57"/>
      <c r="BG219" s="74">
        <f t="shared" si="1370"/>
        <v>0</v>
      </c>
      <c r="BH219" s="57"/>
      <c r="BI219" s="74">
        <f t="shared" si="1371"/>
        <v>0</v>
      </c>
      <c r="BJ219" s="57"/>
      <c r="BK219" s="74">
        <f t="shared" si="1372"/>
        <v>0</v>
      </c>
      <c r="BL219" s="57"/>
      <c r="BM219" s="74">
        <f t="shared" si="1373"/>
        <v>0</v>
      </c>
      <c r="BN219" s="57"/>
      <c r="BO219" s="74">
        <f t="shared" si="1374"/>
        <v>0</v>
      </c>
      <c r="BP219" s="61"/>
      <c r="BQ219" s="74">
        <f t="shared" si="1375"/>
        <v>0</v>
      </c>
      <c r="BR219" s="57"/>
      <c r="BS219" s="74"/>
      <c r="BT219" s="59"/>
      <c r="BU219" s="74"/>
      <c r="BV219" s="57"/>
      <c r="BW219" s="74">
        <f t="shared" si="1376"/>
        <v>0</v>
      </c>
      <c r="BX219" s="57"/>
      <c r="BY219" s="74">
        <f t="shared" si="1377"/>
        <v>0</v>
      </c>
      <c r="BZ219" s="57"/>
      <c r="CA219" s="74"/>
      <c r="CB219" s="76"/>
      <c r="CC219" s="74"/>
      <c r="CD219" s="59"/>
      <c r="CE219" s="74">
        <f t="shared" si="1378"/>
        <v>0</v>
      </c>
      <c r="CF219" s="57"/>
      <c r="CG219" s="74">
        <f t="shared" si="1379"/>
        <v>0</v>
      </c>
      <c r="CH219" s="59"/>
      <c r="CI219" s="74">
        <f t="shared" si="1380"/>
        <v>0</v>
      </c>
      <c r="CJ219" s="59"/>
      <c r="CK219" s="74">
        <f t="shared" si="1381"/>
        <v>0</v>
      </c>
      <c r="CL219" s="59"/>
      <c r="CM219" s="74">
        <f t="shared" si="1382"/>
        <v>0</v>
      </c>
      <c r="CN219" s="57"/>
      <c r="CO219" s="74">
        <f t="shared" si="1383"/>
        <v>0</v>
      </c>
      <c r="CP219" s="57"/>
      <c r="CQ219" s="74">
        <f t="shared" si="1384"/>
        <v>0</v>
      </c>
      <c r="CR219" s="59"/>
      <c r="CS219" s="74"/>
      <c r="CT219" s="57"/>
      <c r="CU219" s="74"/>
      <c r="CV219" s="57"/>
      <c r="CW219" s="74">
        <f t="shared" si="1385"/>
        <v>0</v>
      </c>
      <c r="CX219" s="57"/>
      <c r="CY219" s="74"/>
      <c r="CZ219" s="57"/>
      <c r="DA219" s="74"/>
      <c r="DB219" s="57"/>
      <c r="DC219" s="74"/>
      <c r="DD219" s="57"/>
      <c r="DE219" s="74">
        <f t="shared" si="1386"/>
        <v>0</v>
      </c>
      <c r="DF219" s="57"/>
      <c r="DG219" s="74">
        <f t="shared" si="1387"/>
        <v>0</v>
      </c>
      <c r="DH219" s="57"/>
      <c r="DI219" s="74"/>
      <c r="DJ219" s="57"/>
      <c r="DK219" s="74"/>
      <c r="DL219" s="57"/>
      <c r="DM219" s="74"/>
      <c r="DN219" s="57"/>
      <c r="DO219" s="74">
        <f t="shared" si="1388"/>
        <v>0</v>
      </c>
      <c r="DP219" s="57"/>
      <c r="DQ219" s="74">
        <f t="shared" si="1389"/>
        <v>0</v>
      </c>
      <c r="DR219" s="57"/>
      <c r="DS219" s="74">
        <f t="shared" si="1390"/>
        <v>0</v>
      </c>
      <c r="DT219" s="57"/>
      <c r="DU219" s="59"/>
      <c r="DV219" s="57"/>
      <c r="DW219" s="74">
        <f t="shared" si="1391"/>
        <v>0</v>
      </c>
      <c r="DX219" s="57"/>
      <c r="DY219" s="74">
        <f t="shared" si="1392"/>
        <v>0</v>
      </c>
      <c r="DZ219" s="57"/>
      <c r="EA219" s="74">
        <f t="shared" si="1393"/>
        <v>0</v>
      </c>
      <c r="EB219" s="63"/>
      <c r="EC219" s="74">
        <f t="shared" si="1394"/>
        <v>0</v>
      </c>
      <c r="ED219" s="76"/>
      <c r="EE219" s="76"/>
      <c r="EF219" s="76"/>
      <c r="EG219" s="74">
        <f t="shared" si="1395"/>
        <v>0</v>
      </c>
      <c r="EH219" s="76"/>
      <c r="EI219" s="76"/>
      <c r="EJ219" s="64">
        <f t="shared" si="1314"/>
        <v>0</v>
      </c>
      <c r="EK219" s="64">
        <f t="shared" si="1315"/>
        <v>0</v>
      </c>
    </row>
    <row r="220" spans="1:141" s="2" customFormat="1" ht="60" x14ac:dyDescent="0.25">
      <c r="A220" s="161"/>
      <c r="B220" s="85">
        <v>174</v>
      </c>
      <c r="C220" s="161" t="s">
        <v>557</v>
      </c>
      <c r="D220" s="196" t="s">
        <v>558</v>
      </c>
      <c r="E220" s="52">
        <v>16026</v>
      </c>
      <c r="F220" s="188">
        <v>1.75</v>
      </c>
      <c r="G220" s="189">
        <v>1.44E-2</v>
      </c>
      <c r="H220" s="105">
        <v>1</v>
      </c>
      <c r="I220" s="106"/>
      <c r="J220" s="117">
        <v>1.4</v>
      </c>
      <c r="K220" s="117">
        <v>1.68</v>
      </c>
      <c r="L220" s="117">
        <v>2.23</v>
      </c>
      <c r="M220" s="118">
        <v>2.57</v>
      </c>
      <c r="N220" s="162"/>
      <c r="O220" s="74">
        <f t="shared" si="1348"/>
        <v>0</v>
      </c>
      <c r="P220" s="163"/>
      <c r="Q220" s="74">
        <f t="shared" si="1349"/>
        <v>0</v>
      </c>
      <c r="R220" s="164"/>
      <c r="S220" s="74">
        <f t="shared" si="1350"/>
        <v>0</v>
      </c>
      <c r="T220" s="162"/>
      <c r="U220" s="74">
        <f t="shared" si="1351"/>
        <v>0</v>
      </c>
      <c r="V220" s="162">
        <v>24</v>
      </c>
      <c r="W220" s="74">
        <f t="shared" si="1352"/>
        <v>676969.00991999998</v>
      </c>
      <c r="X220" s="162"/>
      <c r="Y220" s="74">
        <f t="shared" si="1353"/>
        <v>0</v>
      </c>
      <c r="Z220" s="164"/>
      <c r="AA220" s="74">
        <f t="shared" si="1354"/>
        <v>0</v>
      </c>
      <c r="AB220" s="164"/>
      <c r="AC220" s="74">
        <f t="shared" si="1355"/>
        <v>0</v>
      </c>
      <c r="AD220" s="164"/>
      <c r="AE220" s="74">
        <f t="shared" si="1356"/>
        <v>0</v>
      </c>
      <c r="AF220" s="164"/>
      <c r="AG220" s="74">
        <f t="shared" si="1357"/>
        <v>0</v>
      </c>
      <c r="AH220" s="162"/>
      <c r="AI220" s="74">
        <f t="shared" si="1358"/>
        <v>0</v>
      </c>
      <c r="AJ220" s="162"/>
      <c r="AK220" s="74">
        <f t="shared" si="1359"/>
        <v>0</v>
      </c>
      <c r="AL220" s="162"/>
      <c r="AM220" s="74">
        <f t="shared" si="1360"/>
        <v>0</v>
      </c>
      <c r="AN220" s="162"/>
      <c r="AO220" s="74">
        <f t="shared" si="1361"/>
        <v>0</v>
      </c>
      <c r="AP220" s="162"/>
      <c r="AQ220" s="74">
        <f t="shared" si="1362"/>
        <v>0</v>
      </c>
      <c r="AR220" s="162"/>
      <c r="AS220" s="74">
        <f t="shared" si="1363"/>
        <v>0</v>
      </c>
      <c r="AT220" s="162">
        <f>2+19</f>
        <v>21</v>
      </c>
      <c r="AU220" s="74">
        <f t="shared" si="1364"/>
        <v>592347.88367999997</v>
      </c>
      <c r="AV220" s="162"/>
      <c r="AW220" s="74">
        <f t="shared" si="1365"/>
        <v>0</v>
      </c>
      <c r="AX220" s="162"/>
      <c r="AY220" s="74">
        <f t="shared" si="1366"/>
        <v>0</v>
      </c>
      <c r="AZ220" s="162">
        <v>2</v>
      </c>
      <c r="BA220" s="74">
        <f t="shared" si="1367"/>
        <v>56414.084159999999</v>
      </c>
      <c r="BB220" s="162"/>
      <c r="BC220" s="74">
        <f t="shared" si="1368"/>
        <v>0</v>
      </c>
      <c r="BD220" s="162"/>
      <c r="BE220" s="74">
        <f t="shared" si="1369"/>
        <v>0</v>
      </c>
      <c r="BF220" s="162"/>
      <c r="BG220" s="74">
        <f t="shared" si="1370"/>
        <v>0</v>
      </c>
      <c r="BH220" s="162"/>
      <c r="BI220" s="74">
        <f t="shared" si="1371"/>
        <v>0</v>
      </c>
      <c r="BJ220" s="162"/>
      <c r="BK220" s="74">
        <f t="shared" si="1372"/>
        <v>0</v>
      </c>
      <c r="BL220" s="162"/>
      <c r="BM220" s="74">
        <f t="shared" si="1373"/>
        <v>0</v>
      </c>
      <c r="BN220" s="162"/>
      <c r="BO220" s="74">
        <f t="shared" si="1374"/>
        <v>0</v>
      </c>
      <c r="BP220" s="165"/>
      <c r="BQ220" s="74">
        <f t="shared" si="1375"/>
        <v>0</v>
      </c>
      <c r="BR220" s="162"/>
      <c r="BS220" s="74"/>
      <c r="BT220" s="164"/>
      <c r="BU220" s="74"/>
      <c r="BV220" s="57"/>
      <c r="BW220" s="74">
        <f t="shared" si="1376"/>
        <v>0</v>
      </c>
      <c r="BX220" s="162"/>
      <c r="BY220" s="74">
        <f t="shared" si="1377"/>
        <v>0</v>
      </c>
      <c r="BZ220" s="162"/>
      <c r="CA220" s="74"/>
      <c r="CB220" s="166"/>
      <c r="CC220" s="74"/>
      <c r="CD220" s="164"/>
      <c r="CE220" s="74">
        <f t="shared" si="1378"/>
        <v>0</v>
      </c>
      <c r="CF220" s="162"/>
      <c r="CG220" s="74">
        <f t="shared" si="1379"/>
        <v>0</v>
      </c>
      <c r="CH220" s="164"/>
      <c r="CI220" s="74">
        <f t="shared" si="1380"/>
        <v>0</v>
      </c>
      <c r="CJ220" s="164"/>
      <c r="CK220" s="74">
        <f t="shared" si="1381"/>
        <v>0</v>
      </c>
      <c r="CL220" s="164"/>
      <c r="CM220" s="74">
        <f t="shared" si="1382"/>
        <v>0</v>
      </c>
      <c r="CN220" s="162"/>
      <c r="CO220" s="74">
        <f t="shared" si="1383"/>
        <v>0</v>
      </c>
      <c r="CP220" s="162"/>
      <c r="CQ220" s="74">
        <f t="shared" si="1384"/>
        <v>0</v>
      </c>
      <c r="CR220" s="164"/>
      <c r="CS220" s="74"/>
      <c r="CT220" s="162"/>
      <c r="CU220" s="74"/>
      <c r="CV220" s="162"/>
      <c r="CW220" s="74">
        <f t="shared" si="1385"/>
        <v>0</v>
      </c>
      <c r="CX220" s="162"/>
      <c r="CY220" s="74"/>
      <c r="CZ220" s="162"/>
      <c r="DA220" s="74"/>
      <c r="DB220" s="162"/>
      <c r="DC220" s="74"/>
      <c r="DD220" s="162"/>
      <c r="DE220" s="74">
        <f t="shared" si="1386"/>
        <v>0</v>
      </c>
      <c r="DF220" s="162"/>
      <c r="DG220" s="74">
        <f t="shared" si="1387"/>
        <v>0</v>
      </c>
      <c r="DH220" s="162"/>
      <c r="DI220" s="74"/>
      <c r="DJ220" s="162"/>
      <c r="DK220" s="74"/>
      <c r="DL220" s="162"/>
      <c r="DM220" s="74"/>
      <c r="DN220" s="162"/>
      <c r="DO220" s="74">
        <f t="shared" si="1388"/>
        <v>0</v>
      </c>
      <c r="DP220" s="162"/>
      <c r="DQ220" s="74">
        <f t="shared" si="1389"/>
        <v>0</v>
      </c>
      <c r="DR220" s="162"/>
      <c r="DS220" s="74">
        <f t="shared" si="1390"/>
        <v>0</v>
      </c>
      <c r="DT220" s="162"/>
      <c r="DU220" s="164"/>
      <c r="DV220" s="162"/>
      <c r="DW220" s="74">
        <f t="shared" si="1391"/>
        <v>0</v>
      </c>
      <c r="DX220" s="162"/>
      <c r="DY220" s="74">
        <f t="shared" si="1392"/>
        <v>0</v>
      </c>
      <c r="DZ220" s="162"/>
      <c r="EA220" s="74">
        <f t="shared" si="1393"/>
        <v>0</v>
      </c>
      <c r="EB220" s="167"/>
      <c r="EC220" s="74">
        <f t="shared" si="1394"/>
        <v>0</v>
      </c>
      <c r="ED220" s="76"/>
      <c r="EE220" s="76"/>
      <c r="EF220" s="76"/>
      <c r="EG220" s="74">
        <f t="shared" si="1395"/>
        <v>0</v>
      </c>
      <c r="EH220" s="76"/>
      <c r="EI220" s="76"/>
      <c r="EJ220" s="64">
        <f t="shared" si="1314"/>
        <v>47</v>
      </c>
      <c r="EK220" s="64">
        <f t="shared" si="1315"/>
        <v>1325730.9777600002</v>
      </c>
    </row>
    <row r="221" spans="1:141" s="2" customFormat="1" ht="61.5" customHeight="1" x14ac:dyDescent="0.25">
      <c r="A221" s="161"/>
      <c r="B221" s="85">
        <v>175</v>
      </c>
      <c r="C221" s="161" t="s">
        <v>559</v>
      </c>
      <c r="D221" s="196" t="s">
        <v>560</v>
      </c>
      <c r="E221" s="52">
        <v>16026</v>
      </c>
      <c r="F221" s="188">
        <v>2.11</v>
      </c>
      <c r="G221" s="189">
        <v>1.2999999999999999E-2</v>
      </c>
      <c r="H221" s="105">
        <v>1</v>
      </c>
      <c r="I221" s="106"/>
      <c r="J221" s="117">
        <v>1.4</v>
      </c>
      <c r="K221" s="117">
        <v>1.68</v>
      </c>
      <c r="L221" s="117">
        <v>2.23</v>
      </c>
      <c r="M221" s="118">
        <v>2.57</v>
      </c>
      <c r="N221" s="162"/>
      <c r="O221" s="74">
        <f t="shared" si="1348"/>
        <v>0</v>
      </c>
      <c r="P221" s="163"/>
      <c r="Q221" s="74">
        <f t="shared" si="1349"/>
        <v>0</v>
      </c>
      <c r="R221" s="164"/>
      <c r="S221" s="74">
        <f t="shared" si="1350"/>
        <v>0</v>
      </c>
      <c r="T221" s="162"/>
      <c r="U221" s="74">
        <f t="shared" si="1351"/>
        <v>0</v>
      </c>
      <c r="V221" s="162"/>
      <c r="W221" s="74">
        <f t="shared" si="1352"/>
        <v>0</v>
      </c>
      <c r="X221" s="162"/>
      <c r="Y221" s="74">
        <f t="shared" si="1353"/>
        <v>0</v>
      </c>
      <c r="Z221" s="164"/>
      <c r="AA221" s="74">
        <f t="shared" si="1354"/>
        <v>0</v>
      </c>
      <c r="AB221" s="164"/>
      <c r="AC221" s="74">
        <f t="shared" si="1355"/>
        <v>0</v>
      </c>
      <c r="AD221" s="164"/>
      <c r="AE221" s="74">
        <f t="shared" si="1356"/>
        <v>0</v>
      </c>
      <c r="AF221" s="164"/>
      <c r="AG221" s="74">
        <f t="shared" si="1357"/>
        <v>0</v>
      </c>
      <c r="AH221" s="162"/>
      <c r="AI221" s="74">
        <f t="shared" si="1358"/>
        <v>0</v>
      </c>
      <c r="AJ221" s="162"/>
      <c r="AK221" s="74">
        <f t="shared" si="1359"/>
        <v>0</v>
      </c>
      <c r="AL221" s="162"/>
      <c r="AM221" s="74">
        <f t="shared" si="1360"/>
        <v>0</v>
      </c>
      <c r="AN221" s="162"/>
      <c r="AO221" s="74">
        <f t="shared" si="1361"/>
        <v>0</v>
      </c>
      <c r="AP221" s="162"/>
      <c r="AQ221" s="74">
        <f t="shared" si="1362"/>
        <v>0</v>
      </c>
      <c r="AR221" s="162"/>
      <c r="AS221" s="74">
        <f t="shared" si="1363"/>
        <v>0</v>
      </c>
      <c r="AT221" s="162"/>
      <c r="AU221" s="74">
        <f t="shared" si="1364"/>
        <v>0</v>
      </c>
      <c r="AV221" s="162"/>
      <c r="AW221" s="74">
        <f t="shared" si="1365"/>
        <v>0</v>
      </c>
      <c r="AX221" s="162"/>
      <c r="AY221" s="74">
        <f t="shared" si="1366"/>
        <v>0</v>
      </c>
      <c r="AZ221" s="162">
        <v>96</v>
      </c>
      <c r="BA221" s="74">
        <f t="shared" si="1367"/>
        <v>3263106.938112</v>
      </c>
      <c r="BB221" s="162"/>
      <c r="BC221" s="74">
        <f t="shared" si="1368"/>
        <v>0</v>
      </c>
      <c r="BD221" s="162"/>
      <c r="BE221" s="74">
        <f t="shared" si="1369"/>
        <v>0</v>
      </c>
      <c r="BF221" s="162"/>
      <c r="BG221" s="74">
        <f t="shared" si="1370"/>
        <v>0</v>
      </c>
      <c r="BH221" s="162"/>
      <c r="BI221" s="74">
        <f t="shared" si="1371"/>
        <v>0</v>
      </c>
      <c r="BJ221" s="162"/>
      <c r="BK221" s="74">
        <f t="shared" si="1372"/>
        <v>0</v>
      </c>
      <c r="BL221" s="162"/>
      <c r="BM221" s="74">
        <f t="shared" si="1373"/>
        <v>0</v>
      </c>
      <c r="BN221" s="162"/>
      <c r="BO221" s="74">
        <f t="shared" si="1374"/>
        <v>0</v>
      </c>
      <c r="BP221" s="165"/>
      <c r="BQ221" s="74">
        <f t="shared" si="1375"/>
        <v>0</v>
      </c>
      <c r="BR221" s="162"/>
      <c r="BS221" s="74"/>
      <c r="BT221" s="164"/>
      <c r="BU221" s="74"/>
      <c r="BV221" s="57"/>
      <c r="BW221" s="74">
        <f t="shared" si="1376"/>
        <v>0</v>
      </c>
      <c r="BX221" s="162"/>
      <c r="BY221" s="74">
        <f t="shared" si="1377"/>
        <v>0</v>
      </c>
      <c r="BZ221" s="162"/>
      <c r="CA221" s="74"/>
      <c r="CB221" s="166"/>
      <c r="CC221" s="74"/>
      <c r="CD221" s="164"/>
      <c r="CE221" s="74">
        <f t="shared" si="1378"/>
        <v>0</v>
      </c>
      <c r="CF221" s="162"/>
      <c r="CG221" s="74">
        <f t="shared" si="1379"/>
        <v>0</v>
      </c>
      <c r="CH221" s="164"/>
      <c r="CI221" s="74">
        <f t="shared" si="1380"/>
        <v>0</v>
      </c>
      <c r="CJ221" s="164"/>
      <c r="CK221" s="74">
        <f t="shared" si="1381"/>
        <v>0</v>
      </c>
      <c r="CL221" s="164"/>
      <c r="CM221" s="74">
        <f t="shared" si="1382"/>
        <v>0</v>
      </c>
      <c r="CN221" s="162"/>
      <c r="CO221" s="74">
        <f t="shared" si="1383"/>
        <v>0</v>
      </c>
      <c r="CP221" s="162"/>
      <c r="CQ221" s="74">
        <f t="shared" si="1384"/>
        <v>0</v>
      </c>
      <c r="CR221" s="164"/>
      <c r="CS221" s="74"/>
      <c r="CT221" s="162"/>
      <c r="CU221" s="74"/>
      <c r="CV221" s="162"/>
      <c r="CW221" s="74">
        <f t="shared" si="1385"/>
        <v>0</v>
      </c>
      <c r="CX221" s="162"/>
      <c r="CY221" s="74"/>
      <c r="CZ221" s="162"/>
      <c r="DA221" s="74"/>
      <c r="DB221" s="162"/>
      <c r="DC221" s="74"/>
      <c r="DD221" s="162"/>
      <c r="DE221" s="74">
        <f t="shared" si="1386"/>
        <v>0</v>
      </c>
      <c r="DF221" s="162"/>
      <c r="DG221" s="74">
        <f t="shared" si="1387"/>
        <v>0</v>
      </c>
      <c r="DH221" s="162"/>
      <c r="DI221" s="74"/>
      <c r="DJ221" s="162"/>
      <c r="DK221" s="74"/>
      <c r="DL221" s="162"/>
      <c r="DM221" s="74"/>
      <c r="DN221" s="162"/>
      <c r="DO221" s="74">
        <f t="shared" si="1388"/>
        <v>0</v>
      </c>
      <c r="DP221" s="162"/>
      <c r="DQ221" s="74">
        <f t="shared" si="1389"/>
        <v>0</v>
      </c>
      <c r="DR221" s="162"/>
      <c r="DS221" s="74">
        <f t="shared" si="1390"/>
        <v>0</v>
      </c>
      <c r="DT221" s="162"/>
      <c r="DU221" s="164"/>
      <c r="DV221" s="162"/>
      <c r="DW221" s="74">
        <f t="shared" si="1391"/>
        <v>0</v>
      </c>
      <c r="DX221" s="162"/>
      <c r="DY221" s="74">
        <f t="shared" si="1392"/>
        <v>0</v>
      </c>
      <c r="DZ221" s="162"/>
      <c r="EA221" s="74">
        <f t="shared" si="1393"/>
        <v>0</v>
      </c>
      <c r="EB221" s="167"/>
      <c r="EC221" s="74">
        <f t="shared" si="1394"/>
        <v>0</v>
      </c>
      <c r="ED221" s="76"/>
      <c r="EE221" s="76"/>
      <c r="EF221" s="76"/>
      <c r="EG221" s="74">
        <f t="shared" si="1395"/>
        <v>0</v>
      </c>
      <c r="EH221" s="76"/>
      <c r="EI221" s="76"/>
      <c r="EJ221" s="64">
        <f t="shared" si="1314"/>
        <v>96</v>
      </c>
      <c r="EK221" s="64">
        <f t="shared" si="1315"/>
        <v>3263106.938112</v>
      </c>
    </row>
    <row r="222" spans="1:141" s="2" customFormat="1" ht="61.5" customHeight="1" x14ac:dyDescent="0.25">
      <c r="A222" s="161"/>
      <c r="B222" s="85">
        <v>176</v>
      </c>
      <c r="C222" s="161" t="s">
        <v>561</v>
      </c>
      <c r="D222" s="196" t="s">
        <v>562</v>
      </c>
      <c r="E222" s="52">
        <v>16026</v>
      </c>
      <c r="F222" s="188">
        <v>2.5</v>
      </c>
      <c r="G222" s="189">
        <v>9.9000000000000008E-3</v>
      </c>
      <c r="H222" s="105">
        <v>1</v>
      </c>
      <c r="I222" s="106"/>
      <c r="J222" s="117">
        <v>1.4</v>
      </c>
      <c r="K222" s="117">
        <v>1.68</v>
      </c>
      <c r="L222" s="117">
        <v>2.23</v>
      </c>
      <c r="M222" s="118">
        <v>2.57</v>
      </c>
      <c r="N222" s="162"/>
      <c r="O222" s="74">
        <f t="shared" si="1348"/>
        <v>0</v>
      </c>
      <c r="P222" s="163"/>
      <c r="Q222" s="74">
        <f t="shared" si="1349"/>
        <v>0</v>
      </c>
      <c r="R222" s="164"/>
      <c r="S222" s="74">
        <f t="shared" si="1350"/>
        <v>0</v>
      </c>
      <c r="T222" s="162"/>
      <c r="U222" s="74">
        <f t="shared" si="1351"/>
        <v>0</v>
      </c>
      <c r="V222" s="162"/>
      <c r="W222" s="74">
        <f t="shared" si="1352"/>
        <v>0</v>
      </c>
      <c r="X222" s="162"/>
      <c r="Y222" s="74">
        <f t="shared" si="1353"/>
        <v>0</v>
      </c>
      <c r="Z222" s="164"/>
      <c r="AA222" s="74">
        <f t="shared" si="1354"/>
        <v>0</v>
      </c>
      <c r="AB222" s="164"/>
      <c r="AC222" s="74">
        <f t="shared" si="1355"/>
        <v>0</v>
      </c>
      <c r="AD222" s="164"/>
      <c r="AE222" s="74">
        <f t="shared" si="1356"/>
        <v>0</v>
      </c>
      <c r="AF222" s="164"/>
      <c r="AG222" s="74">
        <f t="shared" si="1357"/>
        <v>0</v>
      </c>
      <c r="AH222" s="162"/>
      <c r="AI222" s="74">
        <f t="shared" si="1358"/>
        <v>0</v>
      </c>
      <c r="AJ222" s="162"/>
      <c r="AK222" s="74">
        <f t="shared" si="1359"/>
        <v>0</v>
      </c>
      <c r="AL222" s="162"/>
      <c r="AM222" s="74">
        <f t="shared" si="1360"/>
        <v>0</v>
      </c>
      <c r="AN222" s="162"/>
      <c r="AO222" s="74">
        <f t="shared" si="1361"/>
        <v>0</v>
      </c>
      <c r="AP222" s="162"/>
      <c r="AQ222" s="74">
        <f t="shared" si="1362"/>
        <v>0</v>
      </c>
      <c r="AR222" s="162"/>
      <c r="AS222" s="74">
        <f t="shared" si="1363"/>
        <v>0</v>
      </c>
      <c r="AT222" s="162"/>
      <c r="AU222" s="74">
        <f t="shared" si="1364"/>
        <v>0</v>
      </c>
      <c r="AV222" s="162"/>
      <c r="AW222" s="74">
        <f t="shared" si="1365"/>
        <v>0</v>
      </c>
      <c r="AX222" s="162"/>
      <c r="AY222" s="74">
        <f t="shared" si="1366"/>
        <v>0</v>
      </c>
      <c r="AZ222" s="162"/>
      <c r="BA222" s="74">
        <f t="shared" si="1367"/>
        <v>0</v>
      </c>
      <c r="BB222" s="162"/>
      <c r="BC222" s="74">
        <f t="shared" si="1368"/>
        <v>0</v>
      </c>
      <c r="BD222" s="162"/>
      <c r="BE222" s="74">
        <f t="shared" si="1369"/>
        <v>0</v>
      </c>
      <c r="BF222" s="162"/>
      <c r="BG222" s="74">
        <f t="shared" si="1370"/>
        <v>0</v>
      </c>
      <c r="BH222" s="162"/>
      <c r="BI222" s="74">
        <f t="shared" si="1371"/>
        <v>0</v>
      </c>
      <c r="BJ222" s="162"/>
      <c r="BK222" s="74">
        <f t="shared" si="1372"/>
        <v>0</v>
      </c>
      <c r="BL222" s="162"/>
      <c r="BM222" s="74">
        <f t="shared" si="1373"/>
        <v>0</v>
      </c>
      <c r="BN222" s="162"/>
      <c r="BO222" s="74">
        <f t="shared" si="1374"/>
        <v>0</v>
      </c>
      <c r="BP222" s="165"/>
      <c r="BQ222" s="74">
        <f t="shared" si="1375"/>
        <v>0</v>
      </c>
      <c r="BR222" s="162"/>
      <c r="BS222" s="74"/>
      <c r="BT222" s="164"/>
      <c r="BU222" s="74"/>
      <c r="BV222" s="57"/>
      <c r="BW222" s="74">
        <f t="shared" si="1376"/>
        <v>0</v>
      </c>
      <c r="BX222" s="162"/>
      <c r="BY222" s="74">
        <f t="shared" si="1377"/>
        <v>0</v>
      </c>
      <c r="BZ222" s="162"/>
      <c r="CA222" s="74"/>
      <c r="CB222" s="166"/>
      <c r="CC222" s="74"/>
      <c r="CD222" s="164"/>
      <c r="CE222" s="74">
        <f t="shared" si="1378"/>
        <v>0</v>
      </c>
      <c r="CF222" s="162"/>
      <c r="CG222" s="74">
        <f t="shared" si="1379"/>
        <v>0</v>
      </c>
      <c r="CH222" s="164"/>
      <c r="CI222" s="74">
        <f t="shared" si="1380"/>
        <v>0</v>
      </c>
      <c r="CJ222" s="164"/>
      <c r="CK222" s="74">
        <f t="shared" si="1381"/>
        <v>0</v>
      </c>
      <c r="CL222" s="164"/>
      <c r="CM222" s="74">
        <f t="shared" si="1382"/>
        <v>0</v>
      </c>
      <c r="CN222" s="162"/>
      <c r="CO222" s="74">
        <f t="shared" si="1383"/>
        <v>0</v>
      </c>
      <c r="CP222" s="162"/>
      <c r="CQ222" s="74">
        <f t="shared" si="1384"/>
        <v>0</v>
      </c>
      <c r="CR222" s="164"/>
      <c r="CS222" s="74"/>
      <c r="CT222" s="162"/>
      <c r="CU222" s="74"/>
      <c r="CV222" s="162"/>
      <c r="CW222" s="74">
        <f t="shared" si="1385"/>
        <v>0</v>
      </c>
      <c r="CX222" s="162"/>
      <c r="CY222" s="74"/>
      <c r="CZ222" s="162"/>
      <c r="DA222" s="74"/>
      <c r="DB222" s="162"/>
      <c r="DC222" s="74"/>
      <c r="DD222" s="162"/>
      <c r="DE222" s="74">
        <f t="shared" si="1386"/>
        <v>0</v>
      </c>
      <c r="DF222" s="162"/>
      <c r="DG222" s="74">
        <f t="shared" si="1387"/>
        <v>0</v>
      </c>
      <c r="DH222" s="162"/>
      <c r="DI222" s="74"/>
      <c r="DJ222" s="162"/>
      <c r="DK222" s="74"/>
      <c r="DL222" s="162"/>
      <c r="DM222" s="74"/>
      <c r="DN222" s="162"/>
      <c r="DO222" s="74">
        <f t="shared" si="1388"/>
        <v>0</v>
      </c>
      <c r="DP222" s="162"/>
      <c r="DQ222" s="74">
        <f t="shared" si="1389"/>
        <v>0</v>
      </c>
      <c r="DR222" s="162"/>
      <c r="DS222" s="74">
        <f t="shared" si="1390"/>
        <v>0</v>
      </c>
      <c r="DT222" s="162"/>
      <c r="DU222" s="164"/>
      <c r="DV222" s="162"/>
      <c r="DW222" s="74">
        <f t="shared" si="1391"/>
        <v>0</v>
      </c>
      <c r="DX222" s="162"/>
      <c r="DY222" s="74">
        <f t="shared" si="1392"/>
        <v>0</v>
      </c>
      <c r="DZ222" s="162"/>
      <c r="EA222" s="74">
        <f t="shared" si="1393"/>
        <v>0</v>
      </c>
      <c r="EB222" s="167"/>
      <c r="EC222" s="74">
        <f t="shared" si="1394"/>
        <v>0</v>
      </c>
      <c r="ED222" s="76"/>
      <c r="EE222" s="76"/>
      <c r="EF222" s="76"/>
      <c r="EG222" s="74">
        <f t="shared" si="1395"/>
        <v>0</v>
      </c>
      <c r="EH222" s="76"/>
      <c r="EI222" s="76"/>
      <c r="EJ222" s="64">
        <f t="shared" si="1314"/>
        <v>0</v>
      </c>
      <c r="EK222" s="64">
        <f t="shared" si="1315"/>
        <v>0</v>
      </c>
    </row>
    <row r="223" spans="1:141" s="2" customFormat="1" ht="61.5" customHeight="1" x14ac:dyDescent="0.25">
      <c r="A223" s="161"/>
      <c r="B223" s="85">
        <v>177</v>
      </c>
      <c r="C223" s="161" t="s">
        <v>563</v>
      </c>
      <c r="D223" s="196" t="s">
        <v>564</v>
      </c>
      <c r="E223" s="52">
        <v>16026</v>
      </c>
      <c r="F223" s="188">
        <v>2.76</v>
      </c>
      <c r="G223" s="189">
        <v>3.3799999999999997E-2</v>
      </c>
      <c r="H223" s="105">
        <v>1</v>
      </c>
      <c r="I223" s="106"/>
      <c r="J223" s="117">
        <v>1.4</v>
      </c>
      <c r="K223" s="117">
        <v>1.68</v>
      </c>
      <c r="L223" s="117">
        <v>2.23</v>
      </c>
      <c r="M223" s="118">
        <v>2.57</v>
      </c>
      <c r="N223" s="162"/>
      <c r="O223" s="74">
        <f t="shared" si="1348"/>
        <v>0</v>
      </c>
      <c r="P223" s="163"/>
      <c r="Q223" s="74">
        <f t="shared" si="1349"/>
        <v>0</v>
      </c>
      <c r="R223" s="164"/>
      <c r="S223" s="74">
        <f t="shared" si="1350"/>
        <v>0</v>
      </c>
      <c r="T223" s="162"/>
      <c r="U223" s="74">
        <f t="shared" si="1351"/>
        <v>0</v>
      </c>
      <c r="V223" s="162"/>
      <c r="W223" s="74">
        <f t="shared" si="1352"/>
        <v>0</v>
      </c>
      <c r="X223" s="162"/>
      <c r="Y223" s="74">
        <f t="shared" si="1353"/>
        <v>0</v>
      </c>
      <c r="Z223" s="164"/>
      <c r="AA223" s="74">
        <f t="shared" si="1354"/>
        <v>0</v>
      </c>
      <c r="AB223" s="164"/>
      <c r="AC223" s="74">
        <f t="shared" si="1355"/>
        <v>0</v>
      </c>
      <c r="AD223" s="164"/>
      <c r="AE223" s="74">
        <f t="shared" si="1356"/>
        <v>0</v>
      </c>
      <c r="AF223" s="164"/>
      <c r="AG223" s="74">
        <f t="shared" si="1357"/>
        <v>0</v>
      </c>
      <c r="AH223" s="162"/>
      <c r="AI223" s="74">
        <f t="shared" si="1358"/>
        <v>0</v>
      </c>
      <c r="AJ223" s="162"/>
      <c r="AK223" s="74">
        <f t="shared" si="1359"/>
        <v>0</v>
      </c>
      <c r="AL223" s="162">
        <v>104</v>
      </c>
      <c r="AM223" s="74">
        <f t="shared" si="1360"/>
        <v>4662296.4331008</v>
      </c>
      <c r="AN223" s="162"/>
      <c r="AO223" s="74">
        <f t="shared" si="1361"/>
        <v>0</v>
      </c>
      <c r="AP223" s="162"/>
      <c r="AQ223" s="74">
        <f t="shared" si="1362"/>
        <v>0</v>
      </c>
      <c r="AR223" s="162"/>
      <c r="AS223" s="74">
        <f t="shared" si="1363"/>
        <v>0</v>
      </c>
      <c r="AT223" s="162">
        <v>24</v>
      </c>
      <c r="AU223" s="74">
        <f t="shared" si="1364"/>
        <v>1075914.5614848</v>
      </c>
      <c r="AV223" s="162"/>
      <c r="AW223" s="74">
        <f t="shared" si="1365"/>
        <v>0</v>
      </c>
      <c r="AX223" s="162"/>
      <c r="AY223" s="74">
        <f t="shared" si="1366"/>
        <v>0</v>
      </c>
      <c r="AZ223" s="162">
        <v>120</v>
      </c>
      <c r="BA223" s="74">
        <f>(AZ223*$E223*$F223*((1-$G223)+$G223*$J223*$H223*BA$10))</f>
        <v>5379572.8074239995</v>
      </c>
      <c r="BB223" s="162"/>
      <c r="BC223" s="74">
        <f t="shared" si="1368"/>
        <v>0</v>
      </c>
      <c r="BD223" s="162"/>
      <c r="BE223" s="74">
        <f t="shared" si="1369"/>
        <v>0</v>
      </c>
      <c r="BF223" s="162"/>
      <c r="BG223" s="74">
        <f t="shared" si="1370"/>
        <v>0</v>
      </c>
      <c r="BH223" s="162"/>
      <c r="BI223" s="74">
        <f t="shared" si="1371"/>
        <v>0</v>
      </c>
      <c r="BJ223" s="162"/>
      <c r="BK223" s="74">
        <f t="shared" si="1372"/>
        <v>0</v>
      </c>
      <c r="BL223" s="162"/>
      <c r="BM223" s="74">
        <f t="shared" si="1373"/>
        <v>0</v>
      </c>
      <c r="BN223" s="162"/>
      <c r="BO223" s="74">
        <f t="shared" si="1374"/>
        <v>0</v>
      </c>
      <c r="BP223" s="165"/>
      <c r="BQ223" s="74">
        <f t="shared" si="1375"/>
        <v>0</v>
      </c>
      <c r="BR223" s="162"/>
      <c r="BS223" s="74"/>
      <c r="BT223" s="164"/>
      <c r="BU223" s="74"/>
      <c r="BV223" s="57"/>
      <c r="BW223" s="74">
        <f t="shared" si="1376"/>
        <v>0</v>
      </c>
      <c r="BX223" s="162"/>
      <c r="BY223" s="74">
        <f t="shared" si="1377"/>
        <v>0</v>
      </c>
      <c r="BZ223" s="162"/>
      <c r="CA223" s="74"/>
      <c r="CB223" s="166"/>
      <c r="CC223" s="74"/>
      <c r="CD223" s="164"/>
      <c r="CE223" s="74">
        <f t="shared" si="1378"/>
        <v>0</v>
      </c>
      <c r="CF223" s="162"/>
      <c r="CG223" s="74">
        <f t="shared" si="1379"/>
        <v>0</v>
      </c>
      <c r="CH223" s="164"/>
      <c r="CI223" s="74">
        <f t="shared" si="1380"/>
        <v>0</v>
      </c>
      <c r="CJ223" s="164"/>
      <c r="CK223" s="74">
        <f t="shared" si="1381"/>
        <v>0</v>
      </c>
      <c r="CL223" s="164"/>
      <c r="CM223" s="74">
        <f t="shared" si="1382"/>
        <v>0</v>
      </c>
      <c r="CN223" s="162"/>
      <c r="CO223" s="74">
        <f t="shared" si="1383"/>
        <v>0</v>
      </c>
      <c r="CP223" s="162"/>
      <c r="CQ223" s="74">
        <f t="shared" si="1384"/>
        <v>0</v>
      </c>
      <c r="CR223" s="164"/>
      <c r="CS223" s="74"/>
      <c r="CT223" s="162"/>
      <c r="CU223" s="74"/>
      <c r="CV223" s="162"/>
      <c r="CW223" s="74">
        <f t="shared" si="1385"/>
        <v>0</v>
      </c>
      <c r="CX223" s="162"/>
      <c r="CY223" s="74"/>
      <c r="CZ223" s="162"/>
      <c r="DA223" s="74"/>
      <c r="DB223" s="162"/>
      <c r="DC223" s="74"/>
      <c r="DD223" s="162"/>
      <c r="DE223" s="74">
        <f t="shared" si="1386"/>
        <v>0</v>
      </c>
      <c r="DF223" s="162"/>
      <c r="DG223" s="74">
        <f t="shared" si="1387"/>
        <v>0</v>
      </c>
      <c r="DH223" s="162"/>
      <c r="DI223" s="74"/>
      <c r="DJ223" s="162"/>
      <c r="DK223" s="74"/>
      <c r="DL223" s="162"/>
      <c r="DM223" s="74"/>
      <c r="DN223" s="162"/>
      <c r="DO223" s="74">
        <f t="shared" si="1388"/>
        <v>0</v>
      </c>
      <c r="DP223" s="162"/>
      <c r="DQ223" s="74">
        <f t="shared" si="1389"/>
        <v>0</v>
      </c>
      <c r="DR223" s="162"/>
      <c r="DS223" s="74">
        <f t="shared" si="1390"/>
        <v>0</v>
      </c>
      <c r="DT223" s="162"/>
      <c r="DU223" s="164"/>
      <c r="DV223" s="162"/>
      <c r="DW223" s="74">
        <f t="shared" si="1391"/>
        <v>0</v>
      </c>
      <c r="DX223" s="162"/>
      <c r="DY223" s="74">
        <f t="shared" si="1392"/>
        <v>0</v>
      </c>
      <c r="DZ223" s="162"/>
      <c r="EA223" s="74">
        <f t="shared" si="1393"/>
        <v>0</v>
      </c>
      <c r="EB223" s="167"/>
      <c r="EC223" s="74">
        <f t="shared" si="1394"/>
        <v>0</v>
      </c>
      <c r="ED223" s="76"/>
      <c r="EE223" s="76"/>
      <c r="EF223" s="76"/>
      <c r="EG223" s="74">
        <f t="shared" si="1395"/>
        <v>0</v>
      </c>
      <c r="EH223" s="76"/>
      <c r="EI223" s="76"/>
      <c r="EJ223" s="64">
        <f t="shared" si="1314"/>
        <v>248</v>
      </c>
      <c r="EK223" s="64">
        <f t="shared" si="1315"/>
        <v>11117783.802009599</v>
      </c>
    </row>
    <row r="224" spans="1:141" s="2" customFormat="1" ht="61.5" customHeight="1" x14ac:dyDescent="0.25">
      <c r="A224" s="161"/>
      <c r="B224" s="85">
        <v>178</v>
      </c>
      <c r="C224" s="161" t="s">
        <v>565</v>
      </c>
      <c r="D224" s="196" t="s">
        <v>566</v>
      </c>
      <c r="E224" s="52">
        <v>16026</v>
      </c>
      <c r="F224" s="188">
        <v>3.12</v>
      </c>
      <c r="G224" s="189">
        <v>7.9000000000000008E-3</v>
      </c>
      <c r="H224" s="105">
        <v>1</v>
      </c>
      <c r="I224" s="106"/>
      <c r="J224" s="117">
        <v>1.4</v>
      </c>
      <c r="K224" s="117">
        <v>1.68</v>
      </c>
      <c r="L224" s="117">
        <v>2.23</v>
      </c>
      <c r="M224" s="118">
        <v>2.57</v>
      </c>
      <c r="N224" s="162"/>
      <c r="O224" s="74">
        <f t="shared" si="1348"/>
        <v>0</v>
      </c>
      <c r="P224" s="163"/>
      <c r="Q224" s="74">
        <f t="shared" si="1349"/>
        <v>0</v>
      </c>
      <c r="R224" s="164"/>
      <c r="S224" s="74">
        <f t="shared" si="1350"/>
        <v>0</v>
      </c>
      <c r="T224" s="162"/>
      <c r="U224" s="74">
        <f t="shared" si="1351"/>
        <v>0</v>
      </c>
      <c r="V224" s="162"/>
      <c r="W224" s="74">
        <f t="shared" si="1352"/>
        <v>0</v>
      </c>
      <c r="X224" s="162"/>
      <c r="Y224" s="74">
        <f t="shared" si="1353"/>
        <v>0</v>
      </c>
      <c r="Z224" s="164"/>
      <c r="AA224" s="74">
        <f t="shared" si="1354"/>
        <v>0</v>
      </c>
      <c r="AB224" s="164"/>
      <c r="AC224" s="74">
        <f t="shared" si="1355"/>
        <v>0</v>
      </c>
      <c r="AD224" s="164"/>
      <c r="AE224" s="74">
        <f t="shared" si="1356"/>
        <v>0</v>
      </c>
      <c r="AF224" s="164"/>
      <c r="AG224" s="74">
        <f t="shared" si="1357"/>
        <v>0</v>
      </c>
      <c r="AH224" s="162"/>
      <c r="AI224" s="74">
        <f t="shared" si="1358"/>
        <v>0</v>
      </c>
      <c r="AJ224" s="162"/>
      <c r="AK224" s="74">
        <f t="shared" si="1359"/>
        <v>0</v>
      </c>
      <c r="AL224" s="162">
        <v>22</v>
      </c>
      <c r="AM224" s="74">
        <f t="shared" si="1360"/>
        <v>1103500.7178624002</v>
      </c>
      <c r="AN224" s="162"/>
      <c r="AO224" s="74">
        <f t="shared" si="1361"/>
        <v>0</v>
      </c>
      <c r="AP224" s="162"/>
      <c r="AQ224" s="74">
        <f t="shared" si="1362"/>
        <v>0</v>
      </c>
      <c r="AR224" s="162"/>
      <c r="AS224" s="74">
        <f t="shared" si="1363"/>
        <v>0</v>
      </c>
      <c r="AT224" s="162"/>
      <c r="AU224" s="74">
        <f t="shared" si="1364"/>
        <v>0</v>
      </c>
      <c r="AV224" s="162"/>
      <c r="AW224" s="74">
        <f t="shared" si="1365"/>
        <v>0</v>
      </c>
      <c r="AX224" s="162"/>
      <c r="AY224" s="74">
        <f t="shared" si="1366"/>
        <v>0</v>
      </c>
      <c r="AZ224" s="162"/>
      <c r="BA224" s="74">
        <f t="shared" si="1367"/>
        <v>0</v>
      </c>
      <c r="BB224" s="162"/>
      <c r="BC224" s="74">
        <f t="shared" si="1368"/>
        <v>0</v>
      </c>
      <c r="BD224" s="162"/>
      <c r="BE224" s="74">
        <f t="shared" si="1369"/>
        <v>0</v>
      </c>
      <c r="BF224" s="162"/>
      <c r="BG224" s="74">
        <f t="shared" si="1370"/>
        <v>0</v>
      </c>
      <c r="BH224" s="162"/>
      <c r="BI224" s="74">
        <f t="shared" si="1371"/>
        <v>0</v>
      </c>
      <c r="BJ224" s="162"/>
      <c r="BK224" s="74">
        <f t="shared" si="1372"/>
        <v>0</v>
      </c>
      <c r="BL224" s="162"/>
      <c r="BM224" s="74">
        <f t="shared" si="1373"/>
        <v>0</v>
      </c>
      <c r="BN224" s="162"/>
      <c r="BO224" s="74">
        <f t="shared" si="1374"/>
        <v>0</v>
      </c>
      <c r="BP224" s="165"/>
      <c r="BQ224" s="74">
        <f t="shared" si="1375"/>
        <v>0</v>
      </c>
      <c r="BR224" s="162"/>
      <c r="BS224" s="74"/>
      <c r="BT224" s="164"/>
      <c r="BU224" s="74"/>
      <c r="BV224" s="57"/>
      <c r="BW224" s="74">
        <f t="shared" si="1376"/>
        <v>0</v>
      </c>
      <c r="BX224" s="162"/>
      <c r="BY224" s="74">
        <f t="shared" si="1377"/>
        <v>0</v>
      </c>
      <c r="BZ224" s="162"/>
      <c r="CA224" s="74"/>
      <c r="CB224" s="166"/>
      <c r="CC224" s="74"/>
      <c r="CD224" s="164"/>
      <c r="CE224" s="74">
        <f t="shared" si="1378"/>
        <v>0</v>
      </c>
      <c r="CF224" s="162"/>
      <c r="CG224" s="74">
        <f t="shared" si="1379"/>
        <v>0</v>
      </c>
      <c r="CH224" s="164"/>
      <c r="CI224" s="74">
        <f t="shared" si="1380"/>
        <v>0</v>
      </c>
      <c r="CJ224" s="164"/>
      <c r="CK224" s="74">
        <f t="shared" si="1381"/>
        <v>0</v>
      </c>
      <c r="CL224" s="164"/>
      <c r="CM224" s="74">
        <f t="shared" si="1382"/>
        <v>0</v>
      </c>
      <c r="CN224" s="162"/>
      <c r="CO224" s="74">
        <f t="shared" si="1383"/>
        <v>0</v>
      </c>
      <c r="CP224" s="162"/>
      <c r="CQ224" s="74">
        <f t="shared" si="1384"/>
        <v>0</v>
      </c>
      <c r="CR224" s="164"/>
      <c r="CS224" s="74"/>
      <c r="CT224" s="162"/>
      <c r="CU224" s="74"/>
      <c r="CV224" s="162"/>
      <c r="CW224" s="74">
        <f t="shared" si="1385"/>
        <v>0</v>
      </c>
      <c r="CX224" s="162"/>
      <c r="CY224" s="74"/>
      <c r="CZ224" s="162"/>
      <c r="DA224" s="74"/>
      <c r="DB224" s="162"/>
      <c r="DC224" s="74"/>
      <c r="DD224" s="162"/>
      <c r="DE224" s="74">
        <f t="shared" si="1386"/>
        <v>0</v>
      </c>
      <c r="DF224" s="162"/>
      <c r="DG224" s="74">
        <f t="shared" si="1387"/>
        <v>0</v>
      </c>
      <c r="DH224" s="162"/>
      <c r="DI224" s="74"/>
      <c r="DJ224" s="162"/>
      <c r="DK224" s="74"/>
      <c r="DL224" s="162"/>
      <c r="DM224" s="74"/>
      <c r="DN224" s="162"/>
      <c r="DO224" s="74">
        <f t="shared" si="1388"/>
        <v>0</v>
      </c>
      <c r="DP224" s="162"/>
      <c r="DQ224" s="74">
        <f t="shared" si="1389"/>
        <v>0</v>
      </c>
      <c r="DR224" s="162"/>
      <c r="DS224" s="74">
        <f t="shared" si="1390"/>
        <v>0</v>
      </c>
      <c r="DT224" s="162"/>
      <c r="DU224" s="164"/>
      <c r="DV224" s="162"/>
      <c r="DW224" s="74">
        <f t="shared" si="1391"/>
        <v>0</v>
      </c>
      <c r="DX224" s="162"/>
      <c r="DY224" s="74">
        <f t="shared" si="1392"/>
        <v>0</v>
      </c>
      <c r="DZ224" s="162"/>
      <c r="EA224" s="74">
        <f t="shared" si="1393"/>
        <v>0</v>
      </c>
      <c r="EB224" s="167"/>
      <c r="EC224" s="74">
        <f t="shared" si="1394"/>
        <v>0</v>
      </c>
      <c r="ED224" s="76"/>
      <c r="EE224" s="76"/>
      <c r="EF224" s="76"/>
      <c r="EG224" s="74">
        <f t="shared" si="1395"/>
        <v>0</v>
      </c>
      <c r="EH224" s="76"/>
      <c r="EI224" s="76"/>
      <c r="EJ224" s="64">
        <f t="shared" si="1314"/>
        <v>22</v>
      </c>
      <c r="EK224" s="64">
        <f t="shared" si="1315"/>
        <v>1103500.7178624002</v>
      </c>
    </row>
    <row r="225" spans="1:141" s="2" customFormat="1" ht="61.5" customHeight="1" x14ac:dyDescent="0.25">
      <c r="A225" s="161"/>
      <c r="B225" s="85">
        <v>179</v>
      </c>
      <c r="C225" s="161" t="s">
        <v>567</v>
      </c>
      <c r="D225" s="196" t="s">
        <v>568</v>
      </c>
      <c r="E225" s="52">
        <v>16026</v>
      </c>
      <c r="F225" s="188">
        <v>3.58</v>
      </c>
      <c r="G225" s="189">
        <v>4.6899999999999997E-2</v>
      </c>
      <c r="H225" s="105">
        <v>1</v>
      </c>
      <c r="I225" s="106"/>
      <c r="J225" s="117">
        <v>1.4</v>
      </c>
      <c r="K225" s="117">
        <v>1.68</v>
      </c>
      <c r="L225" s="117">
        <v>2.23</v>
      </c>
      <c r="M225" s="118">
        <v>2.57</v>
      </c>
      <c r="N225" s="162"/>
      <c r="O225" s="74">
        <f t="shared" si="1348"/>
        <v>0</v>
      </c>
      <c r="P225" s="163"/>
      <c r="Q225" s="74">
        <f t="shared" si="1349"/>
        <v>0</v>
      </c>
      <c r="R225" s="164"/>
      <c r="S225" s="74">
        <f t="shared" si="1350"/>
        <v>0</v>
      </c>
      <c r="T225" s="162"/>
      <c r="U225" s="74">
        <f t="shared" si="1351"/>
        <v>0</v>
      </c>
      <c r="V225" s="162"/>
      <c r="W225" s="74">
        <f t="shared" si="1352"/>
        <v>0</v>
      </c>
      <c r="X225" s="162"/>
      <c r="Y225" s="74">
        <f t="shared" si="1353"/>
        <v>0</v>
      </c>
      <c r="Z225" s="164"/>
      <c r="AA225" s="74">
        <f t="shared" si="1354"/>
        <v>0</v>
      </c>
      <c r="AB225" s="164"/>
      <c r="AC225" s="74">
        <f t="shared" si="1355"/>
        <v>0</v>
      </c>
      <c r="AD225" s="164"/>
      <c r="AE225" s="74">
        <f t="shared" si="1356"/>
        <v>0</v>
      </c>
      <c r="AF225" s="164"/>
      <c r="AG225" s="74">
        <f t="shared" si="1357"/>
        <v>0</v>
      </c>
      <c r="AH225" s="162"/>
      <c r="AI225" s="74">
        <f t="shared" si="1358"/>
        <v>0</v>
      </c>
      <c r="AJ225" s="162"/>
      <c r="AK225" s="74">
        <f t="shared" si="1359"/>
        <v>0</v>
      </c>
      <c r="AL225" s="162"/>
      <c r="AM225" s="74">
        <f t="shared" si="1360"/>
        <v>0</v>
      </c>
      <c r="AN225" s="162"/>
      <c r="AO225" s="74">
        <f t="shared" si="1361"/>
        <v>0</v>
      </c>
      <c r="AP225" s="162"/>
      <c r="AQ225" s="74">
        <f t="shared" si="1362"/>
        <v>0</v>
      </c>
      <c r="AR225" s="162"/>
      <c r="AS225" s="74">
        <f t="shared" si="1363"/>
        <v>0</v>
      </c>
      <c r="AT225" s="162">
        <v>36</v>
      </c>
      <c r="AU225" s="74">
        <f t="shared" si="1364"/>
        <v>2104178.3633088004</v>
      </c>
      <c r="AV225" s="162"/>
      <c r="AW225" s="74">
        <f t="shared" si="1365"/>
        <v>0</v>
      </c>
      <c r="AX225" s="162"/>
      <c r="AY225" s="74">
        <f t="shared" si="1366"/>
        <v>0</v>
      </c>
      <c r="AZ225" s="162"/>
      <c r="BA225" s="74">
        <f t="shared" si="1367"/>
        <v>0</v>
      </c>
      <c r="BB225" s="162"/>
      <c r="BC225" s="74">
        <f t="shared" si="1368"/>
        <v>0</v>
      </c>
      <c r="BD225" s="162"/>
      <c r="BE225" s="74">
        <f t="shared" si="1369"/>
        <v>0</v>
      </c>
      <c r="BF225" s="162"/>
      <c r="BG225" s="74">
        <f t="shared" si="1370"/>
        <v>0</v>
      </c>
      <c r="BH225" s="162"/>
      <c r="BI225" s="74">
        <f t="shared" si="1371"/>
        <v>0</v>
      </c>
      <c r="BJ225" s="162"/>
      <c r="BK225" s="74">
        <f t="shared" si="1372"/>
        <v>0</v>
      </c>
      <c r="BL225" s="162"/>
      <c r="BM225" s="74">
        <f t="shared" si="1373"/>
        <v>0</v>
      </c>
      <c r="BN225" s="162"/>
      <c r="BO225" s="74">
        <f t="shared" si="1374"/>
        <v>0</v>
      </c>
      <c r="BP225" s="165"/>
      <c r="BQ225" s="74">
        <f t="shared" si="1375"/>
        <v>0</v>
      </c>
      <c r="BR225" s="162"/>
      <c r="BS225" s="74"/>
      <c r="BT225" s="164"/>
      <c r="BU225" s="74"/>
      <c r="BV225" s="57"/>
      <c r="BW225" s="74">
        <f t="shared" si="1376"/>
        <v>0</v>
      </c>
      <c r="BX225" s="162"/>
      <c r="BY225" s="74">
        <f t="shared" si="1377"/>
        <v>0</v>
      </c>
      <c r="BZ225" s="162"/>
      <c r="CA225" s="74"/>
      <c r="CB225" s="166"/>
      <c r="CC225" s="74"/>
      <c r="CD225" s="164"/>
      <c r="CE225" s="74">
        <f t="shared" si="1378"/>
        <v>0</v>
      </c>
      <c r="CF225" s="162"/>
      <c r="CG225" s="74">
        <f t="shared" si="1379"/>
        <v>0</v>
      </c>
      <c r="CH225" s="164"/>
      <c r="CI225" s="74">
        <f t="shared" si="1380"/>
        <v>0</v>
      </c>
      <c r="CJ225" s="164"/>
      <c r="CK225" s="74">
        <f t="shared" si="1381"/>
        <v>0</v>
      </c>
      <c r="CL225" s="164"/>
      <c r="CM225" s="74">
        <f t="shared" si="1382"/>
        <v>0</v>
      </c>
      <c r="CN225" s="162"/>
      <c r="CO225" s="74">
        <f t="shared" si="1383"/>
        <v>0</v>
      </c>
      <c r="CP225" s="162"/>
      <c r="CQ225" s="74">
        <f t="shared" si="1384"/>
        <v>0</v>
      </c>
      <c r="CR225" s="164"/>
      <c r="CS225" s="74"/>
      <c r="CT225" s="162"/>
      <c r="CU225" s="74"/>
      <c r="CV225" s="162"/>
      <c r="CW225" s="74">
        <f t="shared" si="1385"/>
        <v>0</v>
      </c>
      <c r="CX225" s="162"/>
      <c r="CY225" s="74"/>
      <c r="CZ225" s="162"/>
      <c r="DA225" s="74"/>
      <c r="DB225" s="162"/>
      <c r="DC225" s="74"/>
      <c r="DD225" s="162"/>
      <c r="DE225" s="74">
        <f t="shared" si="1386"/>
        <v>0</v>
      </c>
      <c r="DF225" s="162"/>
      <c r="DG225" s="74">
        <f t="shared" si="1387"/>
        <v>0</v>
      </c>
      <c r="DH225" s="162"/>
      <c r="DI225" s="74"/>
      <c r="DJ225" s="162"/>
      <c r="DK225" s="74"/>
      <c r="DL225" s="162"/>
      <c r="DM225" s="74"/>
      <c r="DN225" s="162"/>
      <c r="DO225" s="74">
        <f t="shared" si="1388"/>
        <v>0</v>
      </c>
      <c r="DP225" s="162"/>
      <c r="DQ225" s="74">
        <f t="shared" si="1389"/>
        <v>0</v>
      </c>
      <c r="DR225" s="162"/>
      <c r="DS225" s="74">
        <f t="shared" si="1390"/>
        <v>0</v>
      </c>
      <c r="DT225" s="162"/>
      <c r="DU225" s="164"/>
      <c r="DV225" s="162"/>
      <c r="DW225" s="74">
        <f t="shared" si="1391"/>
        <v>0</v>
      </c>
      <c r="DX225" s="162"/>
      <c r="DY225" s="74">
        <f t="shared" si="1392"/>
        <v>0</v>
      </c>
      <c r="DZ225" s="162"/>
      <c r="EA225" s="74">
        <f t="shared" si="1393"/>
        <v>0</v>
      </c>
      <c r="EB225" s="167"/>
      <c r="EC225" s="74">
        <f t="shared" si="1394"/>
        <v>0</v>
      </c>
      <c r="ED225" s="76"/>
      <c r="EE225" s="76"/>
      <c r="EF225" s="76"/>
      <c r="EG225" s="74">
        <f t="shared" si="1395"/>
        <v>0</v>
      </c>
      <c r="EH225" s="76"/>
      <c r="EI225" s="76"/>
      <c r="EJ225" s="64">
        <f t="shared" si="1314"/>
        <v>36</v>
      </c>
      <c r="EK225" s="64">
        <f t="shared" si="1315"/>
        <v>2104178.3633088004</v>
      </c>
    </row>
    <row r="226" spans="1:141" s="2" customFormat="1" ht="61.5" customHeight="1" x14ac:dyDescent="0.25">
      <c r="A226" s="161"/>
      <c r="B226" s="85">
        <v>180</v>
      </c>
      <c r="C226" s="161" t="s">
        <v>569</v>
      </c>
      <c r="D226" s="196" t="s">
        <v>570</v>
      </c>
      <c r="E226" s="52">
        <v>16026</v>
      </c>
      <c r="F226" s="188">
        <v>4.1399999999999997</v>
      </c>
      <c r="G226" s="189">
        <v>7.0000000000000001E-3</v>
      </c>
      <c r="H226" s="105">
        <v>1</v>
      </c>
      <c r="I226" s="106"/>
      <c r="J226" s="117">
        <v>1.4</v>
      </c>
      <c r="K226" s="117">
        <v>1.68</v>
      </c>
      <c r="L226" s="117">
        <v>2.23</v>
      </c>
      <c r="M226" s="118">
        <v>2.57</v>
      </c>
      <c r="N226" s="162"/>
      <c r="O226" s="74">
        <f t="shared" si="1348"/>
        <v>0</v>
      </c>
      <c r="P226" s="163"/>
      <c r="Q226" s="74">
        <f t="shared" si="1349"/>
        <v>0</v>
      </c>
      <c r="R226" s="164"/>
      <c r="S226" s="74">
        <f t="shared" si="1350"/>
        <v>0</v>
      </c>
      <c r="T226" s="162"/>
      <c r="U226" s="74">
        <f t="shared" si="1351"/>
        <v>0</v>
      </c>
      <c r="V226" s="162"/>
      <c r="W226" s="74">
        <f t="shared" si="1352"/>
        <v>0</v>
      </c>
      <c r="X226" s="162"/>
      <c r="Y226" s="74">
        <f t="shared" si="1353"/>
        <v>0</v>
      </c>
      <c r="Z226" s="164"/>
      <c r="AA226" s="74">
        <f t="shared" si="1354"/>
        <v>0</v>
      </c>
      <c r="AB226" s="164"/>
      <c r="AC226" s="74">
        <f t="shared" si="1355"/>
        <v>0</v>
      </c>
      <c r="AD226" s="164"/>
      <c r="AE226" s="74">
        <f t="shared" si="1356"/>
        <v>0</v>
      </c>
      <c r="AF226" s="164"/>
      <c r="AG226" s="74">
        <f t="shared" si="1357"/>
        <v>0</v>
      </c>
      <c r="AH226" s="162"/>
      <c r="AI226" s="74">
        <f t="shared" si="1358"/>
        <v>0</v>
      </c>
      <c r="AJ226" s="162"/>
      <c r="AK226" s="74">
        <f t="shared" si="1359"/>
        <v>0</v>
      </c>
      <c r="AL226" s="162"/>
      <c r="AM226" s="74">
        <f t="shared" si="1360"/>
        <v>0</v>
      </c>
      <c r="AN226" s="162"/>
      <c r="AO226" s="74">
        <f t="shared" si="1361"/>
        <v>0</v>
      </c>
      <c r="AP226" s="162"/>
      <c r="AQ226" s="74">
        <f t="shared" si="1362"/>
        <v>0</v>
      </c>
      <c r="AR226" s="162"/>
      <c r="AS226" s="74">
        <f t="shared" si="1363"/>
        <v>0</v>
      </c>
      <c r="AT226" s="162"/>
      <c r="AU226" s="74">
        <f t="shared" si="1364"/>
        <v>0</v>
      </c>
      <c r="AV226" s="162"/>
      <c r="AW226" s="74">
        <f t="shared" si="1365"/>
        <v>0</v>
      </c>
      <c r="AX226" s="162"/>
      <c r="AY226" s="74">
        <f t="shared" si="1366"/>
        <v>0</v>
      </c>
      <c r="AZ226" s="162">
        <v>24</v>
      </c>
      <c r="BA226" s="74">
        <f t="shared" si="1367"/>
        <v>1596801.9214079997</v>
      </c>
      <c r="BB226" s="162"/>
      <c r="BC226" s="74">
        <f t="shared" si="1368"/>
        <v>0</v>
      </c>
      <c r="BD226" s="162"/>
      <c r="BE226" s="74">
        <f t="shared" si="1369"/>
        <v>0</v>
      </c>
      <c r="BF226" s="162"/>
      <c r="BG226" s="74">
        <f t="shared" si="1370"/>
        <v>0</v>
      </c>
      <c r="BH226" s="162"/>
      <c r="BI226" s="74">
        <f t="shared" si="1371"/>
        <v>0</v>
      </c>
      <c r="BJ226" s="162"/>
      <c r="BK226" s="74">
        <f t="shared" si="1372"/>
        <v>0</v>
      </c>
      <c r="BL226" s="162"/>
      <c r="BM226" s="74">
        <f t="shared" si="1373"/>
        <v>0</v>
      </c>
      <c r="BN226" s="162"/>
      <c r="BO226" s="74">
        <f t="shared" si="1374"/>
        <v>0</v>
      </c>
      <c r="BP226" s="165"/>
      <c r="BQ226" s="74">
        <f t="shared" si="1375"/>
        <v>0</v>
      </c>
      <c r="BR226" s="162"/>
      <c r="BS226" s="74"/>
      <c r="BT226" s="164"/>
      <c r="BU226" s="74"/>
      <c r="BV226" s="57"/>
      <c r="BW226" s="74">
        <f t="shared" si="1376"/>
        <v>0</v>
      </c>
      <c r="BX226" s="162"/>
      <c r="BY226" s="74">
        <f t="shared" si="1377"/>
        <v>0</v>
      </c>
      <c r="BZ226" s="162"/>
      <c r="CA226" s="74"/>
      <c r="CB226" s="166"/>
      <c r="CC226" s="74"/>
      <c r="CD226" s="164"/>
      <c r="CE226" s="74">
        <f t="shared" si="1378"/>
        <v>0</v>
      </c>
      <c r="CF226" s="162"/>
      <c r="CG226" s="74">
        <f t="shared" si="1379"/>
        <v>0</v>
      </c>
      <c r="CH226" s="164"/>
      <c r="CI226" s="74">
        <f t="shared" si="1380"/>
        <v>0</v>
      </c>
      <c r="CJ226" s="164"/>
      <c r="CK226" s="74">
        <f t="shared" si="1381"/>
        <v>0</v>
      </c>
      <c r="CL226" s="164"/>
      <c r="CM226" s="74">
        <f t="shared" si="1382"/>
        <v>0</v>
      </c>
      <c r="CN226" s="162"/>
      <c r="CO226" s="74">
        <f t="shared" si="1383"/>
        <v>0</v>
      </c>
      <c r="CP226" s="162"/>
      <c r="CQ226" s="74">
        <f t="shared" si="1384"/>
        <v>0</v>
      </c>
      <c r="CR226" s="164"/>
      <c r="CS226" s="74"/>
      <c r="CT226" s="162"/>
      <c r="CU226" s="74"/>
      <c r="CV226" s="162"/>
      <c r="CW226" s="74">
        <f t="shared" si="1385"/>
        <v>0</v>
      </c>
      <c r="CX226" s="162"/>
      <c r="CY226" s="74"/>
      <c r="CZ226" s="162"/>
      <c r="DA226" s="74"/>
      <c r="DB226" s="162"/>
      <c r="DC226" s="74"/>
      <c r="DD226" s="162"/>
      <c r="DE226" s="74">
        <f t="shared" si="1386"/>
        <v>0</v>
      </c>
      <c r="DF226" s="162"/>
      <c r="DG226" s="74">
        <f t="shared" si="1387"/>
        <v>0</v>
      </c>
      <c r="DH226" s="162"/>
      <c r="DI226" s="74"/>
      <c r="DJ226" s="162"/>
      <c r="DK226" s="74"/>
      <c r="DL226" s="162"/>
      <c r="DM226" s="74"/>
      <c r="DN226" s="162"/>
      <c r="DO226" s="74">
        <f t="shared" si="1388"/>
        <v>0</v>
      </c>
      <c r="DP226" s="162"/>
      <c r="DQ226" s="74">
        <f t="shared" si="1389"/>
        <v>0</v>
      </c>
      <c r="DR226" s="162"/>
      <c r="DS226" s="74">
        <f t="shared" si="1390"/>
        <v>0</v>
      </c>
      <c r="DT226" s="162"/>
      <c r="DU226" s="164"/>
      <c r="DV226" s="162"/>
      <c r="DW226" s="74">
        <f t="shared" si="1391"/>
        <v>0</v>
      </c>
      <c r="DX226" s="162"/>
      <c r="DY226" s="74">
        <f t="shared" si="1392"/>
        <v>0</v>
      </c>
      <c r="DZ226" s="162"/>
      <c r="EA226" s="74">
        <f t="shared" si="1393"/>
        <v>0</v>
      </c>
      <c r="EB226" s="167"/>
      <c r="EC226" s="74">
        <f t="shared" si="1394"/>
        <v>0</v>
      </c>
      <c r="ED226" s="76"/>
      <c r="EE226" s="76"/>
      <c r="EF226" s="76"/>
      <c r="EG226" s="74">
        <f t="shared" si="1395"/>
        <v>0</v>
      </c>
      <c r="EH226" s="76"/>
      <c r="EI226" s="76"/>
      <c r="EJ226" s="64">
        <f t="shared" si="1314"/>
        <v>24</v>
      </c>
      <c r="EK226" s="64">
        <f t="shared" si="1315"/>
        <v>1596801.9214079997</v>
      </c>
    </row>
    <row r="227" spans="1:141" s="2" customFormat="1" ht="61.5" customHeight="1" x14ac:dyDescent="0.25">
      <c r="A227" s="161"/>
      <c r="B227" s="85">
        <v>181</v>
      </c>
      <c r="C227" s="161" t="s">
        <v>571</v>
      </c>
      <c r="D227" s="196" t="s">
        <v>572</v>
      </c>
      <c r="E227" s="52">
        <v>16026</v>
      </c>
      <c r="F227" s="188">
        <v>5.03</v>
      </c>
      <c r="G227" s="189">
        <v>8.6999999999999994E-3</v>
      </c>
      <c r="H227" s="105">
        <v>1</v>
      </c>
      <c r="I227" s="106"/>
      <c r="J227" s="117">
        <v>1.4</v>
      </c>
      <c r="K227" s="117">
        <v>1.68</v>
      </c>
      <c r="L227" s="117">
        <v>2.23</v>
      </c>
      <c r="M227" s="118">
        <v>2.57</v>
      </c>
      <c r="N227" s="162"/>
      <c r="O227" s="74">
        <f t="shared" si="1348"/>
        <v>0</v>
      </c>
      <c r="P227" s="163"/>
      <c r="Q227" s="74">
        <f t="shared" si="1349"/>
        <v>0</v>
      </c>
      <c r="R227" s="164"/>
      <c r="S227" s="74">
        <f t="shared" si="1350"/>
        <v>0</v>
      </c>
      <c r="T227" s="162"/>
      <c r="U227" s="74">
        <f t="shared" si="1351"/>
        <v>0</v>
      </c>
      <c r="V227" s="162"/>
      <c r="W227" s="74">
        <f t="shared" si="1352"/>
        <v>0</v>
      </c>
      <c r="X227" s="162"/>
      <c r="Y227" s="74">
        <f t="shared" si="1353"/>
        <v>0</v>
      </c>
      <c r="Z227" s="164"/>
      <c r="AA227" s="74">
        <f t="shared" si="1354"/>
        <v>0</v>
      </c>
      <c r="AB227" s="164"/>
      <c r="AC227" s="74">
        <f t="shared" si="1355"/>
        <v>0</v>
      </c>
      <c r="AD227" s="164"/>
      <c r="AE227" s="74">
        <f t="shared" si="1356"/>
        <v>0</v>
      </c>
      <c r="AF227" s="164"/>
      <c r="AG227" s="74">
        <f t="shared" si="1357"/>
        <v>0</v>
      </c>
      <c r="AH227" s="162"/>
      <c r="AI227" s="74">
        <f t="shared" si="1358"/>
        <v>0</v>
      </c>
      <c r="AJ227" s="162"/>
      <c r="AK227" s="74">
        <f t="shared" si="1359"/>
        <v>0</v>
      </c>
      <c r="AL227" s="162"/>
      <c r="AM227" s="74">
        <f t="shared" si="1360"/>
        <v>0</v>
      </c>
      <c r="AN227" s="162"/>
      <c r="AO227" s="74">
        <f t="shared" si="1361"/>
        <v>0</v>
      </c>
      <c r="AP227" s="162"/>
      <c r="AQ227" s="74">
        <f t="shared" si="1362"/>
        <v>0</v>
      </c>
      <c r="AR227" s="162"/>
      <c r="AS227" s="74">
        <f t="shared" si="1363"/>
        <v>0</v>
      </c>
      <c r="AT227" s="162"/>
      <c r="AU227" s="74">
        <f t="shared" si="1364"/>
        <v>0</v>
      </c>
      <c r="AV227" s="162"/>
      <c r="AW227" s="74">
        <f t="shared" si="1365"/>
        <v>0</v>
      </c>
      <c r="AX227" s="162"/>
      <c r="AY227" s="74">
        <f t="shared" si="1366"/>
        <v>0</v>
      </c>
      <c r="AZ227" s="162"/>
      <c r="BA227" s="74">
        <f t="shared" si="1367"/>
        <v>0</v>
      </c>
      <c r="BB227" s="162"/>
      <c r="BC227" s="74">
        <f t="shared" si="1368"/>
        <v>0</v>
      </c>
      <c r="BD227" s="162"/>
      <c r="BE227" s="74">
        <f t="shared" si="1369"/>
        <v>0</v>
      </c>
      <c r="BF227" s="162"/>
      <c r="BG227" s="74">
        <f t="shared" si="1370"/>
        <v>0</v>
      </c>
      <c r="BH227" s="162"/>
      <c r="BI227" s="74">
        <f t="shared" si="1371"/>
        <v>0</v>
      </c>
      <c r="BJ227" s="162"/>
      <c r="BK227" s="74">
        <f t="shared" si="1372"/>
        <v>0</v>
      </c>
      <c r="BL227" s="162"/>
      <c r="BM227" s="74">
        <f t="shared" si="1373"/>
        <v>0</v>
      </c>
      <c r="BN227" s="162"/>
      <c r="BO227" s="74">
        <f t="shared" si="1374"/>
        <v>0</v>
      </c>
      <c r="BP227" s="165"/>
      <c r="BQ227" s="74">
        <f t="shared" si="1375"/>
        <v>0</v>
      </c>
      <c r="BR227" s="162"/>
      <c r="BS227" s="74"/>
      <c r="BT227" s="164"/>
      <c r="BU227" s="74"/>
      <c r="BV227" s="57"/>
      <c r="BW227" s="74">
        <f t="shared" si="1376"/>
        <v>0</v>
      </c>
      <c r="BX227" s="162"/>
      <c r="BY227" s="74">
        <f t="shared" si="1377"/>
        <v>0</v>
      </c>
      <c r="BZ227" s="162"/>
      <c r="CA227" s="74"/>
      <c r="CB227" s="166"/>
      <c r="CC227" s="74"/>
      <c r="CD227" s="164"/>
      <c r="CE227" s="74">
        <f t="shared" si="1378"/>
        <v>0</v>
      </c>
      <c r="CF227" s="162"/>
      <c r="CG227" s="74">
        <f t="shared" si="1379"/>
        <v>0</v>
      </c>
      <c r="CH227" s="164"/>
      <c r="CI227" s="74">
        <f t="shared" si="1380"/>
        <v>0</v>
      </c>
      <c r="CJ227" s="164"/>
      <c r="CK227" s="74">
        <f t="shared" si="1381"/>
        <v>0</v>
      </c>
      <c r="CL227" s="164"/>
      <c r="CM227" s="74">
        <f t="shared" si="1382"/>
        <v>0</v>
      </c>
      <c r="CN227" s="162"/>
      <c r="CO227" s="74">
        <f t="shared" si="1383"/>
        <v>0</v>
      </c>
      <c r="CP227" s="162"/>
      <c r="CQ227" s="74">
        <f t="shared" si="1384"/>
        <v>0</v>
      </c>
      <c r="CR227" s="164"/>
      <c r="CS227" s="74"/>
      <c r="CT227" s="162"/>
      <c r="CU227" s="74"/>
      <c r="CV227" s="162"/>
      <c r="CW227" s="74">
        <f t="shared" si="1385"/>
        <v>0</v>
      </c>
      <c r="CX227" s="162"/>
      <c r="CY227" s="74"/>
      <c r="CZ227" s="162"/>
      <c r="DA227" s="74"/>
      <c r="DB227" s="162"/>
      <c r="DC227" s="74"/>
      <c r="DD227" s="162"/>
      <c r="DE227" s="74">
        <f t="shared" si="1386"/>
        <v>0</v>
      </c>
      <c r="DF227" s="162"/>
      <c r="DG227" s="74">
        <f t="shared" si="1387"/>
        <v>0</v>
      </c>
      <c r="DH227" s="162"/>
      <c r="DI227" s="74"/>
      <c r="DJ227" s="162"/>
      <c r="DK227" s="74"/>
      <c r="DL227" s="162"/>
      <c r="DM227" s="74"/>
      <c r="DN227" s="162"/>
      <c r="DO227" s="74">
        <f t="shared" si="1388"/>
        <v>0</v>
      </c>
      <c r="DP227" s="162"/>
      <c r="DQ227" s="74">
        <f t="shared" si="1389"/>
        <v>0</v>
      </c>
      <c r="DR227" s="162"/>
      <c r="DS227" s="74">
        <f t="shared" si="1390"/>
        <v>0</v>
      </c>
      <c r="DT227" s="162"/>
      <c r="DU227" s="164"/>
      <c r="DV227" s="162"/>
      <c r="DW227" s="74">
        <f t="shared" si="1391"/>
        <v>0</v>
      </c>
      <c r="DX227" s="162"/>
      <c r="DY227" s="74">
        <f t="shared" si="1392"/>
        <v>0</v>
      </c>
      <c r="DZ227" s="162"/>
      <c r="EA227" s="74">
        <f t="shared" si="1393"/>
        <v>0</v>
      </c>
      <c r="EB227" s="167"/>
      <c r="EC227" s="74">
        <f t="shared" si="1394"/>
        <v>0</v>
      </c>
      <c r="ED227" s="76"/>
      <c r="EE227" s="76"/>
      <c r="EF227" s="76"/>
      <c r="EG227" s="74">
        <f t="shared" si="1395"/>
        <v>0</v>
      </c>
      <c r="EH227" s="76"/>
      <c r="EI227" s="76"/>
      <c r="EJ227" s="64">
        <f t="shared" si="1314"/>
        <v>0</v>
      </c>
      <c r="EK227" s="64">
        <f t="shared" si="1315"/>
        <v>0</v>
      </c>
    </row>
    <row r="228" spans="1:141" s="2" customFormat="1" ht="61.5" customHeight="1" x14ac:dyDescent="0.25">
      <c r="A228" s="161"/>
      <c r="B228" s="85">
        <v>182</v>
      </c>
      <c r="C228" s="161" t="s">
        <v>573</v>
      </c>
      <c r="D228" s="196" t="s">
        <v>574</v>
      </c>
      <c r="E228" s="52">
        <v>16026</v>
      </c>
      <c r="F228" s="188">
        <v>5.91</v>
      </c>
      <c r="G228" s="189">
        <v>2.2200000000000001E-2</v>
      </c>
      <c r="H228" s="105">
        <v>1</v>
      </c>
      <c r="I228" s="106"/>
      <c r="J228" s="117">
        <v>1.4</v>
      </c>
      <c r="K228" s="117">
        <v>1.68</v>
      </c>
      <c r="L228" s="117">
        <v>2.23</v>
      </c>
      <c r="M228" s="118">
        <v>2.57</v>
      </c>
      <c r="N228" s="162"/>
      <c r="O228" s="74">
        <f t="shared" si="1348"/>
        <v>0</v>
      </c>
      <c r="P228" s="163"/>
      <c r="Q228" s="74">
        <f t="shared" si="1349"/>
        <v>0</v>
      </c>
      <c r="R228" s="164"/>
      <c r="S228" s="74">
        <f t="shared" si="1350"/>
        <v>0</v>
      </c>
      <c r="T228" s="162"/>
      <c r="U228" s="74">
        <f t="shared" si="1351"/>
        <v>0</v>
      </c>
      <c r="V228" s="162"/>
      <c r="W228" s="74">
        <f t="shared" si="1352"/>
        <v>0</v>
      </c>
      <c r="X228" s="162"/>
      <c r="Y228" s="74">
        <f t="shared" si="1353"/>
        <v>0</v>
      </c>
      <c r="Z228" s="164"/>
      <c r="AA228" s="74">
        <f t="shared" si="1354"/>
        <v>0</v>
      </c>
      <c r="AB228" s="164"/>
      <c r="AC228" s="74">
        <f t="shared" si="1355"/>
        <v>0</v>
      </c>
      <c r="AD228" s="164"/>
      <c r="AE228" s="74">
        <f t="shared" si="1356"/>
        <v>0</v>
      </c>
      <c r="AF228" s="164"/>
      <c r="AG228" s="74">
        <f t="shared" si="1357"/>
        <v>0</v>
      </c>
      <c r="AH228" s="162"/>
      <c r="AI228" s="74">
        <f t="shared" si="1358"/>
        <v>0</v>
      </c>
      <c r="AJ228" s="162"/>
      <c r="AK228" s="74">
        <f t="shared" si="1359"/>
        <v>0</v>
      </c>
      <c r="AL228" s="162"/>
      <c r="AM228" s="74">
        <f t="shared" si="1360"/>
        <v>0</v>
      </c>
      <c r="AN228" s="162"/>
      <c r="AO228" s="74">
        <f t="shared" si="1361"/>
        <v>0</v>
      </c>
      <c r="AP228" s="162"/>
      <c r="AQ228" s="74">
        <f t="shared" si="1362"/>
        <v>0</v>
      </c>
      <c r="AR228" s="162"/>
      <c r="AS228" s="74">
        <f t="shared" si="1363"/>
        <v>0</v>
      </c>
      <c r="AT228" s="162"/>
      <c r="AU228" s="74">
        <f t="shared" si="1364"/>
        <v>0</v>
      </c>
      <c r="AV228" s="162"/>
      <c r="AW228" s="74">
        <f t="shared" si="1365"/>
        <v>0</v>
      </c>
      <c r="AX228" s="162"/>
      <c r="AY228" s="74">
        <f t="shared" si="1366"/>
        <v>0</v>
      </c>
      <c r="AZ228" s="162"/>
      <c r="BA228" s="74">
        <f t="shared" si="1367"/>
        <v>0</v>
      </c>
      <c r="BB228" s="162"/>
      <c r="BC228" s="74">
        <f t="shared" si="1368"/>
        <v>0</v>
      </c>
      <c r="BD228" s="162"/>
      <c r="BE228" s="74">
        <f t="shared" si="1369"/>
        <v>0</v>
      </c>
      <c r="BF228" s="162"/>
      <c r="BG228" s="74">
        <f t="shared" si="1370"/>
        <v>0</v>
      </c>
      <c r="BH228" s="162"/>
      <c r="BI228" s="74">
        <f t="shared" si="1371"/>
        <v>0</v>
      </c>
      <c r="BJ228" s="162"/>
      <c r="BK228" s="74">
        <f t="shared" si="1372"/>
        <v>0</v>
      </c>
      <c r="BL228" s="162"/>
      <c r="BM228" s="74">
        <f t="shared" si="1373"/>
        <v>0</v>
      </c>
      <c r="BN228" s="162"/>
      <c r="BO228" s="74">
        <f t="shared" si="1374"/>
        <v>0</v>
      </c>
      <c r="BP228" s="165"/>
      <c r="BQ228" s="74">
        <f t="shared" si="1375"/>
        <v>0</v>
      </c>
      <c r="BR228" s="162"/>
      <c r="BS228" s="74"/>
      <c r="BT228" s="164"/>
      <c r="BU228" s="74"/>
      <c r="BV228" s="57"/>
      <c r="BW228" s="74">
        <f t="shared" si="1376"/>
        <v>0</v>
      </c>
      <c r="BX228" s="162"/>
      <c r="BY228" s="74">
        <f t="shared" si="1377"/>
        <v>0</v>
      </c>
      <c r="BZ228" s="162"/>
      <c r="CA228" s="74"/>
      <c r="CB228" s="166"/>
      <c r="CC228" s="74"/>
      <c r="CD228" s="164"/>
      <c r="CE228" s="74">
        <f t="shared" si="1378"/>
        <v>0</v>
      </c>
      <c r="CF228" s="162"/>
      <c r="CG228" s="74">
        <f t="shared" si="1379"/>
        <v>0</v>
      </c>
      <c r="CH228" s="164"/>
      <c r="CI228" s="74">
        <f t="shared" si="1380"/>
        <v>0</v>
      </c>
      <c r="CJ228" s="164"/>
      <c r="CK228" s="74">
        <f t="shared" si="1381"/>
        <v>0</v>
      </c>
      <c r="CL228" s="164"/>
      <c r="CM228" s="74">
        <f t="shared" si="1382"/>
        <v>0</v>
      </c>
      <c r="CN228" s="162"/>
      <c r="CO228" s="74">
        <f t="shared" si="1383"/>
        <v>0</v>
      </c>
      <c r="CP228" s="162"/>
      <c r="CQ228" s="74">
        <f t="shared" si="1384"/>
        <v>0</v>
      </c>
      <c r="CR228" s="164"/>
      <c r="CS228" s="74"/>
      <c r="CT228" s="162"/>
      <c r="CU228" s="74"/>
      <c r="CV228" s="162"/>
      <c r="CW228" s="74">
        <f t="shared" si="1385"/>
        <v>0</v>
      </c>
      <c r="CX228" s="162"/>
      <c r="CY228" s="74"/>
      <c r="CZ228" s="162"/>
      <c r="DA228" s="74"/>
      <c r="DB228" s="162"/>
      <c r="DC228" s="74"/>
      <c r="DD228" s="162"/>
      <c r="DE228" s="74">
        <f t="shared" si="1386"/>
        <v>0</v>
      </c>
      <c r="DF228" s="162"/>
      <c r="DG228" s="74">
        <f t="shared" si="1387"/>
        <v>0</v>
      </c>
      <c r="DH228" s="162"/>
      <c r="DI228" s="74"/>
      <c r="DJ228" s="162"/>
      <c r="DK228" s="74"/>
      <c r="DL228" s="162"/>
      <c r="DM228" s="74"/>
      <c r="DN228" s="162"/>
      <c r="DO228" s="74">
        <f t="shared" si="1388"/>
        <v>0</v>
      </c>
      <c r="DP228" s="162"/>
      <c r="DQ228" s="74">
        <f t="shared" si="1389"/>
        <v>0</v>
      </c>
      <c r="DR228" s="162"/>
      <c r="DS228" s="74">
        <f t="shared" si="1390"/>
        <v>0</v>
      </c>
      <c r="DT228" s="162"/>
      <c r="DU228" s="164"/>
      <c r="DV228" s="162"/>
      <c r="DW228" s="74">
        <f t="shared" si="1391"/>
        <v>0</v>
      </c>
      <c r="DX228" s="162"/>
      <c r="DY228" s="74">
        <f t="shared" si="1392"/>
        <v>0</v>
      </c>
      <c r="DZ228" s="162"/>
      <c r="EA228" s="74">
        <f t="shared" si="1393"/>
        <v>0</v>
      </c>
      <c r="EB228" s="167"/>
      <c r="EC228" s="74">
        <f t="shared" si="1394"/>
        <v>0</v>
      </c>
      <c r="ED228" s="76"/>
      <c r="EE228" s="76"/>
      <c r="EF228" s="76"/>
      <c r="EG228" s="74">
        <f t="shared" si="1395"/>
        <v>0</v>
      </c>
      <c r="EH228" s="76"/>
      <c r="EI228" s="76"/>
      <c r="EJ228" s="64">
        <f t="shared" si="1314"/>
        <v>0</v>
      </c>
      <c r="EK228" s="64">
        <f t="shared" si="1315"/>
        <v>0</v>
      </c>
    </row>
    <row r="229" spans="1:141" s="2" customFormat="1" ht="61.5" customHeight="1" x14ac:dyDescent="0.25">
      <c r="A229" s="161"/>
      <c r="B229" s="85">
        <v>183</v>
      </c>
      <c r="C229" s="161" t="s">
        <v>575</v>
      </c>
      <c r="D229" s="196" t="s">
        <v>576</v>
      </c>
      <c r="E229" s="52">
        <v>16026</v>
      </c>
      <c r="F229" s="188">
        <v>6.88</v>
      </c>
      <c r="G229" s="189">
        <v>9.4000000000000004E-3</v>
      </c>
      <c r="H229" s="105">
        <v>1</v>
      </c>
      <c r="I229" s="106"/>
      <c r="J229" s="117">
        <v>1.4</v>
      </c>
      <c r="K229" s="117">
        <v>1.68</v>
      </c>
      <c r="L229" s="117">
        <v>2.23</v>
      </c>
      <c r="M229" s="118">
        <v>2.57</v>
      </c>
      <c r="N229" s="162"/>
      <c r="O229" s="74">
        <f t="shared" si="1348"/>
        <v>0</v>
      </c>
      <c r="P229" s="163"/>
      <c r="Q229" s="74">
        <f t="shared" si="1349"/>
        <v>0</v>
      </c>
      <c r="R229" s="164"/>
      <c r="S229" s="74">
        <f t="shared" si="1350"/>
        <v>0</v>
      </c>
      <c r="T229" s="162"/>
      <c r="U229" s="74">
        <f t="shared" si="1351"/>
        <v>0</v>
      </c>
      <c r="V229" s="162"/>
      <c r="W229" s="74">
        <f t="shared" si="1352"/>
        <v>0</v>
      </c>
      <c r="X229" s="162"/>
      <c r="Y229" s="74">
        <f t="shared" si="1353"/>
        <v>0</v>
      </c>
      <c r="Z229" s="164"/>
      <c r="AA229" s="74">
        <f t="shared" si="1354"/>
        <v>0</v>
      </c>
      <c r="AB229" s="164"/>
      <c r="AC229" s="74">
        <f t="shared" si="1355"/>
        <v>0</v>
      </c>
      <c r="AD229" s="164"/>
      <c r="AE229" s="74">
        <f t="shared" si="1356"/>
        <v>0</v>
      </c>
      <c r="AF229" s="164"/>
      <c r="AG229" s="74">
        <f t="shared" si="1357"/>
        <v>0</v>
      </c>
      <c r="AH229" s="162"/>
      <c r="AI229" s="74">
        <f t="shared" si="1358"/>
        <v>0</v>
      </c>
      <c r="AJ229" s="162"/>
      <c r="AK229" s="74">
        <f t="shared" si="1359"/>
        <v>0</v>
      </c>
      <c r="AL229" s="162"/>
      <c r="AM229" s="74">
        <f t="shared" si="1360"/>
        <v>0</v>
      </c>
      <c r="AN229" s="162"/>
      <c r="AO229" s="74">
        <f t="shared" si="1361"/>
        <v>0</v>
      </c>
      <c r="AP229" s="162"/>
      <c r="AQ229" s="74">
        <f t="shared" si="1362"/>
        <v>0</v>
      </c>
      <c r="AR229" s="162"/>
      <c r="AS229" s="74">
        <f t="shared" si="1363"/>
        <v>0</v>
      </c>
      <c r="AT229" s="162"/>
      <c r="AU229" s="74">
        <f t="shared" si="1364"/>
        <v>0</v>
      </c>
      <c r="AV229" s="162"/>
      <c r="AW229" s="74">
        <f t="shared" si="1365"/>
        <v>0</v>
      </c>
      <c r="AX229" s="162"/>
      <c r="AY229" s="74">
        <f t="shared" si="1366"/>
        <v>0</v>
      </c>
      <c r="AZ229" s="162"/>
      <c r="BA229" s="74">
        <f t="shared" si="1367"/>
        <v>0</v>
      </c>
      <c r="BB229" s="162"/>
      <c r="BC229" s="74">
        <f t="shared" si="1368"/>
        <v>0</v>
      </c>
      <c r="BD229" s="162"/>
      <c r="BE229" s="74">
        <f t="shared" si="1369"/>
        <v>0</v>
      </c>
      <c r="BF229" s="162"/>
      <c r="BG229" s="74">
        <f t="shared" si="1370"/>
        <v>0</v>
      </c>
      <c r="BH229" s="162"/>
      <c r="BI229" s="74">
        <f t="shared" si="1371"/>
        <v>0</v>
      </c>
      <c r="BJ229" s="162"/>
      <c r="BK229" s="74">
        <f t="shared" si="1372"/>
        <v>0</v>
      </c>
      <c r="BL229" s="162"/>
      <c r="BM229" s="74">
        <f t="shared" si="1373"/>
        <v>0</v>
      </c>
      <c r="BN229" s="162"/>
      <c r="BO229" s="74">
        <f t="shared" si="1374"/>
        <v>0</v>
      </c>
      <c r="BP229" s="165"/>
      <c r="BQ229" s="74">
        <f t="shared" si="1375"/>
        <v>0</v>
      </c>
      <c r="BR229" s="162"/>
      <c r="BS229" s="74"/>
      <c r="BT229" s="164"/>
      <c r="BU229" s="74"/>
      <c r="BV229" s="57"/>
      <c r="BW229" s="74">
        <f t="shared" si="1376"/>
        <v>0</v>
      </c>
      <c r="BX229" s="162"/>
      <c r="BY229" s="74">
        <f t="shared" si="1377"/>
        <v>0</v>
      </c>
      <c r="BZ229" s="162"/>
      <c r="CA229" s="74"/>
      <c r="CB229" s="166"/>
      <c r="CC229" s="74"/>
      <c r="CD229" s="164"/>
      <c r="CE229" s="74">
        <f t="shared" si="1378"/>
        <v>0</v>
      </c>
      <c r="CF229" s="162"/>
      <c r="CG229" s="74">
        <f t="shared" si="1379"/>
        <v>0</v>
      </c>
      <c r="CH229" s="164"/>
      <c r="CI229" s="74">
        <f t="shared" si="1380"/>
        <v>0</v>
      </c>
      <c r="CJ229" s="164"/>
      <c r="CK229" s="74">
        <f t="shared" si="1381"/>
        <v>0</v>
      </c>
      <c r="CL229" s="164"/>
      <c r="CM229" s="74">
        <f t="shared" si="1382"/>
        <v>0</v>
      </c>
      <c r="CN229" s="162"/>
      <c r="CO229" s="74">
        <f t="shared" si="1383"/>
        <v>0</v>
      </c>
      <c r="CP229" s="162"/>
      <c r="CQ229" s="74">
        <f t="shared" si="1384"/>
        <v>0</v>
      </c>
      <c r="CR229" s="164"/>
      <c r="CS229" s="74"/>
      <c r="CT229" s="162"/>
      <c r="CU229" s="74"/>
      <c r="CV229" s="162"/>
      <c r="CW229" s="74">
        <f t="shared" si="1385"/>
        <v>0</v>
      </c>
      <c r="CX229" s="162"/>
      <c r="CY229" s="74"/>
      <c r="CZ229" s="162"/>
      <c r="DA229" s="74"/>
      <c r="DB229" s="162"/>
      <c r="DC229" s="74"/>
      <c r="DD229" s="162"/>
      <c r="DE229" s="74">
        <f t="shared" si="1386"/>
        <v>0</v>
      </c>
      <c r="DF229" s="162"/>
      <c r="DG229" s="74">
        <f t="shared" si="1387"/>
        <v>0</v>
      </c>
      <c r="DH229" s="162"/>
      <c r="DI229" s="74"/>
      <c r="DJ229" s="162"/>
      <c r="DK229" s="74"/>
      <c r="DL229" s="162"/>
      <c r="DM229" s="74"/>
      <c r="DN229" s="162"/>
      <c r="DO229" s="74">
        <f t="shared" si="1388"/>
        <v>0</v>
      </c>
      <c r="DP229" s="162"/>
      <c r="DQ229" s="74">
        <f t="shared" si="1389"/>
        <v>0</v>
      </c>
      <c r="DR229" s="162"/>
      <c r="DS229" s="74">
        <f t="shared" si="1390"/>
        <v>0</v>
      </c>
      <c r="DT229" s="162"/>
      <c r="DU229" s="164"/>
      <c r="DV229" s="162"/>
      <c r="DW229" s="74">
        <f t="shared" si="1391"/>
        <v>0</v>
      </c>
      <c r="DX229" s="162"/>
      <c r="DY229" s="74">
        <f t="shared" si="1392"/>
        <v>0</v>
      </c>
      <c r="DZ229" s="162"/>
      <c r="EA229" s="74">
        <f t="shared" si="1393"/>
        <v>0</v>
      </c>
      <c r="EB229" s="167"/>
      <c r="EC229" s="74">
        <f t="shared" si="1394"/>
        <v>0</v>
      </c>
      <c r="ED229" s="76"/>
      <c r="EE229" s="76"/>
      <c r="EF229" s="76"/>
      <c r="EG229" s="74">
        <f t="shared" si="1395"/>
        <v>0</v>
      </c>
      <c r="EH229" s="76"/>
      <c r="EI229" s="76"/>
      <c r="EJ229" s="64">
        <f t="shared" si="1314"/>
        <v>0</v>
      </c>
      <c r="EK229" s="64">
        <f t="shared" si="1315"/>
        <v>0</v>
      </c>
    </row>
    <row r="230" spans="1:141" s="2" customFormat="1" ht="61.5" customHeight="1" x14ac:dyDescent="0.25">
      <c r="A230" s="161"/>
      <c r="B230" s="85">
        <v>184</v>
      </c>
      <c r="C230" s="161" t="s">
        <v>577</v>
      </c>
      <c r="D230" s="196" t="s">
        <v>578</v>
      </c>
      <c r="E230" s="52">
        <v>16026</v>
      </c>
      <c r="F230" s="188">
        <v>8.51</v>
      </c>
      <c r="G230" s="189">
        <v>3.5999999999999999E-3</v>
      </c>
      <c r="H230" s="105">
        <v>1</v>
      </c>
      <c r="I230" s="106"/>
      <c r="J230" s="117">
        <v>1.4</v>
      </c>
      <c r="K230" s="117">
        <v>1.68</v>
      </c>
      <c r="L230" s="117">
        <v>2.23</v>
      </c>
      <c r="M230" s="118">
        <v>2.57</v>
      </c>
      <c r="N230" s="162"/>
      <c r="O230" s="74">
        <f t="shared" si="1348"/>
        <v>0</v>
      </c>
      <c r="P230" s="163"/>
      <c r="Q230" s="74">
        <f t="shared" si="1349"/>
        <v>0</v>
      </c>
      <c r="R230" s="164"/>
      <c r="S230" s="74">
        <f t="shared" si="1350"/>
        <v>0</v>
      </c>
      <c r="T230" s="162"/>
      <c r="U230" s="74">
        <f t="shared" si="1351"/>
        <v>0</v>
      </c>
      <c r="V230" s="162"/>
      <c r="W230" s="74">
        <f t="shared" si="1352"/>
        <v>0</v>
      </c>
      <c r="X230" s="162"/>
      <c r="Y230" s="74">
        <f t="shared" si="1353"/>
        <v>0</v>
      </c>
      <c r="Z230" s="164"/>
      <c r="AA230" s="74">
        <f t="shared" si="1354"/>
        <v>0</v>
      </c>
      <c r="AB230" s="164"/>
      <c r="AC230" s="74">
        <f t="shared" si="1355"/>
        <v>0</v>
      </c>
      <c r="AD230" s="164"/>
      <c r="AE230" s="74">
        <f t="shared" si="1356"/>
        <v>0</v>
      </c>
      <c r="AF230" s="164"/>
      <c r="AG230" s="74">
        <f t="shared" si="1357"/>
        <v>0</v>
      </c>
      <c r="AH230" s="162"/>
      <c r="AI230" s="74">
        <f t="shared" si="1358"/>
        <v>0</v>
      </c>
      <c r="AJ230" s="162"/>
      <c r="AK230" s="74">
        <f t="shared" si="1359"/>
        <v>0</v>
      </c>
      <c r="AL230" s="162"/>
      <c r="AM230" s="74">
        <f t="shared" si="1360"/>
        <v>0</v>
      </c>
      <c r="AN230" s="162"/>
      <c r="AO230" s="74">
        <f t="shared" si="1361"/>
        <v>0</v>
      </c>
      <c r="AP230" s="162"/>
      <c r="AQ230" s="74">
        <f t="shared" si="1362"/>
        <v>0</v>
      </c>
      <c r="AR230" s="162"/>
      <c r="AS230" s="74">
        <f t="shared" si="1363"/>
        <v>0</v>
      </c>
      <c r="AT230" s="162">
        <v>8</v>
      </c>
      <c r="AU230" s="74">
        <f t="shared" si="1364"/>
        <v>1092621.1921152</v>
      </c>
      <c r="AV230" s="162"/>
      <c r="AW230" s="74">
        <f t="shared" si="1365"/>
        <v>0</v>
      </c>
      <c r="AX230" s="162"/>
      <c r="AY230" s="74">
        <f t="shared" si="1366"/>
        <v>0</v>
      </c>
      <c r="AZ230" s="162"/>
      <c r="BA230" s="74">
        <f t="shared" si="1367"/>
        <v>0</v>
      </c>
      <c r="BB230" s="162"/>
      <c r="BC230" s="74">
        <f t="shared" si="1368"/>
        <v>0</v>
      </c>
      <c r="BD230" s="162"/>
      <c r="BE230" s="74">
        <f t="shared" si="1369"/>
        <v>0</v>
      </c>
      <c r="BF230" s="162"/>
      <c r="BG230" s="74">
        <f t="shared" si="1370"/>
        <v>0</v>
      </c>
      <c r="BH230" s="162"/>
      <c r="BI230" s="74">
        <f t="shared" si="1371"/>
        <v>0</v>
      </c>
      <c r="BJ230" s="162"/>
      <c r="BK230" s="74">
        <f t="shared" si="1372"/>
        <v>0</v>
      </c>
      <c r="BL230" s="162"/>
      <c r="BM230" s="74">
        <f t="shared" si="1373"/>
        <v>0</v>
      </c>
      <c r="BN230" s="162"/>
      <c r="BO230" s="74">
        <f t="shared" si="1374"/>
        <v>0</v>
      </c>
      <c r="BP230" s="165"/>
      <c r="BQ230" s="74">
        <f t="shared" si="1375"/>
        <v>0</v>
      </c>
      <c r="BR230" s="162"/>
      <c r="BS230" s="74"/>
      <c r="BT230" s="164"/>
      <c r="BU230" s="74"/>
      <c r="BV230" s="57"/>
      <c r="BW230" s="74">
        <f t="shared" si="1376"/>
        <v>0</v>
      </c>
      <c r="BX230" s="162"/>
      <c r="BY230" s="74">
        <f t="shared" si="1377"/>
        <v>0</v>
      </c>
      <c r="BZ230" s="162"/>
      <c r="CA230" s="74"/>
      <c r="CB230" s="166"/>
      <c r="CC230" s="74"/>
      <c r="CD230" s="164"/>
      <c r="CE230" s="74">
        <f t="shared" si="1378"/>
        <v>0</v>
      </c>
      <c r="CF230" s="162"/>
      <c r="CG230" s="74">
        <f t="shared" si="1379"/>
        <v>0</v>
      </c>
      <c r="CH230" s="164"/>
      <c r="CI230" s="74">
        <f t="shared" si="1380"/>
        <v>0</v>
      </c>
      <c r="CJ230" s="164"/>
      <c r="CK230" s="74">
        <f t="shared" si="1381"/>
        <v>0</v>
      </c>
      <c r="CL230" s="164"/>
      <c r="CM230" s="74">
        <f t="shared" si="1382"/>
        <v>0</v>
      </c>
      <c r="CN230" s="162"/>
      <c r="CO230" s="74">
        <f t="shared" si="1383"/>
        <v>0</v>
      </c>
      <c r="CP230" s="162"/>
      <c r="CQ230" s="74">
        <f t="shared" si="1384"/>
        <v>0</v>
      </c>
      <c r="CR230" s="164"/>
      <c r="CS230" s="74"/>
      <c r="CT230" s="162"/>
      <c r="CU230" s="74"/>
      <c r="CV230" s="162"/>
      <c r="CW230" s="74">
        <f t="shared" si="1385"/>
        <v>0</v>
      </c>
      <c r="CX230" s="162"/>
      <c r="CY230" s="74"/>
      <c r="CZ230" s="162"/>
      <c r="DA230" s="74"/>
      <c r="DB230" s="162"/>
      <c r="DC230" s="74"/>
      <c r="DD230" s="162"/>
      <c r="DE230" s="74">
        <f t="shared" si="1386"/>
        <v>0</v>
      </c>
      <c r="DF230" s="162"/>
      <c r="DG230" s="74">
        <f t="shared" si="1387"/>
        <v>0</v>
      </c>
      <c r="DH230" s="162"/>
      <c r="DI230" s="74"/>
      <c r="DJ230" s="162"/>
      <c r="DK230" s="74"/>
      <c r="DL230" s="162"/>
      <c r="DM230" s="74"/>
      <c r="DN230" s="162"/>
      <c r="DO230" s="74">
        <f t="shared" si="1388"/>
        <v>0</v>
      </c>
      <c r="DP230" s="162"/>
      <c r="DQ230" s="74">
        <f t="shared" si="1389"/>
        <v>0</v>
      </c>
      <c r="DR230" s="162"/>
      <c r="DS230" s="74">
        <f t="shared" si="1390"/>
        <v>0</v>
      </c>
      <c r="DT230" s="162"/>
      <c r="DU230" s="164"/>
      <c r="DV230" s="162"/>
      <c r="DW230" s="74">
        <f t="shared" si="1391"/>
        <v>0</v>
      </c>
      <c r="DX230" s="162"/>
      <c r="DY230" s="74">
        <f t="shared" si="1392"/>
        <v>0</v>
      </c>
      <c r="DZ230" s="162"/>
      <c r="EA230" s="74">
        <f t="shared" si="1393"/>
        <v>0</v>
      </c>
      <c r="EB230" s="167"/>
      <c r="EC230" s="74">
        <f t="shared" si="1394"/>
        <v>0</v>
      </c>
      <c r="ED230" s="76"/>
      <c r="EE230" s="76"/>
      <c r="EF230" s="76"/>
      <c r="EG230" s="74">
        <f t="shared" si="1395"/>
        <v>0</v>
      </c>
      <c r="EH230" s="76"/>
      <c r="EI230" s="76"/>
      <c r="EJ230" s="64">
        <f t="shared" si="1314"/>
        <v>8</v>
      </c>
      <c r="EK230" s="64">
        <f t="shared" si="1315"/>
        <v>1092621.1921152</v>
      </c>
    </row>
    <row r="231" spans="1:141" s="2" customFormat="1" ht="61.5" customHeight="1" x14ac:dyDescent="0.25">
      <c r="A231" s="161"/>
      <c r="B231" s="85">
        <v>185</v>
      </c>
      <c r="C231" s="161" t="s">
        <v>579</v>
      </c>
      <c r="D231" s="196" t="s">
        <v>580</v>
      </c>
      <c r="E231" s="52">
        <v>16026</v>
      </c>
      <c r="F231" s="188">
        <v>10.34</v>
      </c>
      <c r="G231" s="189">
        <v>7.1999999999999998E-3</v>
      </c>
      <c r="H231" s="105">
        <v>1</v>
      </c>
      <c r="I231" s="106"/>
      <c r="J231" s="117">
        <v>1.4</v>
      </c>
      <c r="K231" s="117">
        <v>1.68</v>
      </c>
      <c r="L231" s="117">
        <v>2.23</v>
      </c>
      <c r="M231" s="118">
        <v>2.57</v>
      </c>
      <c r="N231" s="162"/>
      <c r="O231" s="74">
        <f t="shared" si="1348"/>
        <v>0</v>
      </c>
      <c r="P231" s="163"/>
      <c r="Q231" s="74">
        <f t="shared" si="1349"/>
        <v>0</v>
      </c>
      <c r="R231" s="164"/>
      <c r="S231" s="74">
        <f t="shared" si="1350"/>
        <v>0</v>
      </c>
      <c r="T231" s="162"/>
      <c r="U231" s="74">
        <f t="shared" si="1351"/>
        <v>0</v>
      </c>
      <c r="V231" s="162"/>
      <c r="W231" s="74">
        <f t="shared" si="1352"/>
        <v>0</v>
      </c>
      <c r="X231" s="162"/>
      <c r="Y231" s="74">
        <f t="shared" si="1353"/>
        <v>0</v>
      </c>
      <c r="Z231" s="164"/>
      <c r="AA231" s="74">
        <f t="shared" si="1354"/>
        <v>0</v>
      </c>
      <c r="AB231" s="164"/>
      <c r="AC231" s="74">
        <f t="shared" si="1355"/>
        <v>0</v>
      </c>
      <c r="AD231" s="164"/>
      <c r="AE231" s="74">
        <f t="shared" si="1356"/>
        <v>0</v>
      </c>
      <c r="AF231" s="164"/>
      <c r="AG231" s="74">
        <f t="shared" si="1357"/>
        <v>0</v>
      </c>
      <c r="AH231" s="162"/>
      <c r="AI231" s="74">
        <f t="shared" si="1358"/>
        <v>0</v>
      </c>
      <c r="AJ231" s="162"/>
      <c r="AK231" s="74">
        <f t="shared" si="1359"/>
        <v>0</v>
      </c>
      <c r="AL231" s="162"/>
      <c r="AM231" s="74">
        <f t="shared" si="1360"/>
        <v>0</v>
      </c>
      <c r="AN231" s="162"/>
      <c r="AO231" s="74">
        <f t="shared" si="1361"/>
        <v>0</v>
      </c>
      <c r="AP231" s="162"/>
      <c r="AQ231" s="74">
        <f t="shared" si="1362"/>
        <v>0</v>
      </c>
      <c r="AR231" s="162"/>
      <c r="AS231" s="74">
        <f t="shared" si="1363"/>
        <v>0</v>
      </c>
      <c r="AT231" s="162"/>
      <c r="AU231" s="74">
        <f t="shared" si="1364"/>
        <v>0</v>
      </c>
      <c r="AV231" s="162"/>
      <c r="AW231" s="74">
        <f t="shared" si="1365"/>
        <v>0</v>
      </c>
      <c r="AX231" s="162"/>
      <c r="AY231" s="74">
        <f t="shared" si="1366"/>
        <v>0</v>
      </c>
      <c r="AZ231" s="162"/>
      <c r="BA231" s="74">
        <f t="shared" si="1367"/>
        <v>0</v>
      </c>
      <c r="BB231" s="162"/>
      <c r="BC231" s="74">
        <f t="shared" si="1368"/>
        <v>0</v>
      </c>
      <c r="BD231" s="162"/>
      <c r="BE231" s="74">
        <f t="shared" si="1369"/>
        <v>0</v>
      </c>
      <c r="BF231" s="162"/>
      <c r="BG231" s="74">
        <f t="shared" si="1370"/>
        <v>0</v>
      </c>
      <c r="BH231" s="162"/>
      <c r="BI231" s="74">
        <f t="shared" si="1371"/>
        <v>0</v>
      </c>
      <c r="BJ231" s="162"/>
      <c r="BK231" s="74">
        <f t="shared" si="1372"/>
        <v>0</v>
      </c>
      <c r="BL231" s="162"/>
      <c r="BM231" s="74">
        <f t="shared" si="1373"/>
        <v>0</v>
      </c>
      <c r="BN231" s="162"/>
      <c r="BO231" s="74">
        <f t="shared" si="1374"/>
        <v>0</v>
      </c>
      <c r="BP231" s="165"/>
      <c r="BQ231" s="74">
        <f t="shared" si="1375"/>
        <v>0</v>
      </c>
      <c r="BR231" s="162"/>
      <c r="BS231" s="74"/>
      <c r="BT231" s="164"/>
      <c r="BU231" s="74"/>
      <c r="BV231" s="57"/>
      <c r="BW231" s="74">
        <f t="shared" si="1376"/>
        <v>0</v>
      </c>
      <c r="BX231" s="162"/>
      <c r="BY231" s="74">
        <f t="shared" si="1377"/>
        <v>0</v>
      </c>
      <c r="BZ231" s="162"/>
      <c r="CA231" s="74"/>
      <c r="CB231" s="166"/>
      <c r="CC231" s="74"/>
      <c r="CD231" s="164"/>
      <c r="CE231" s="74">
        <f t="shared" si="1378"/>
        <v>0</v>
      </c>
      <c r="CF231" s="162"/>
      <c r="CG231" s="74">
        <f t="shared" si="1379"/>
        <v>0</v>
      </c>
      <c r="CH231" s="164"/>
      <c r="CI231" s="74">
        <f t="shared" si="1380"/>
        <v>0</v>
      </c>
      <c r="CJ231" s="164"/>
      <c r="CK231" s="74">
        <f t="shared" si="1381"/>
        <v>0</v>
      </c>
      <c r="CL231" s="164"/>
      <c r="CM231" s="74">
        <f t="shared" si="1382"/>
        <v>0</v>
      </c>
      <c r="CN231" s="162"/>
      <c r="CO231" s="74">
        <f t="shared" si="1383"/>
        <v>0</v>
      </c>
      <c r="CP231" s="162"/>
      <c r="CQ231" s="74">
        <f t="shared" si="1384"/>
        <v>0</v>
      </c>
      <c r="CR231" s="164"/>
      <c r="CS231" s="74"/>
      <c r="CT231" s="162"/>
      <c r="CU231" s="74"/>
      <c r="CV231" s="162"/>
      <c r="CW231" s="74">
        <f t="shared" si="1385"/>
        <v>0</v>
      </c>
      <c r="CX231" s="162"/>
      <c r="CY231" s="74"/>
      <c r="CZ231" s="162"/>
      <c r="DA231" s="74"/>
      <c r="DB231" s="162"/>
      <c r="DC231" s="74"/>
      <c r="DD231" s="162"/>
      <c r="DE231" s="74">
        <f t="shared" si="1386"/>
        <v>0</v>
      </c>
      <c r="DF231" s="162"/>
      <c r="DG231" s="74">
        <f t="shared" si="1387"/>
        <v>0</v>
      </c>
      <c r="DH231" s="162"/>
      <c r="DI231" s="74"/>
      <c r="DJ231" s="162"/>
      <c r="DK231" s="74"/>
      <c r="DL231" s="162"/>
      <c r="DM231" s="74"/>
      <c r="DN231" s="162"/>
      <c r="DO231" s="74">
        <f t="shared" si="1388"/>
        <v>0</v>
      </c>
      <c r="DP231" s="162"/>
      <c r="DQ231" s="74">
        <f t="shared" si="1389"/>
        <v>0</v>
      </c>
      <c r="DR231" s="162"/>
      <c r="DS231" s="74">
        <f t="shared" si="1390"/>
        <v>0</v>
      </c>
      <c r="DT231" s="162"/>
      <c r="DU231" s="164"/>
      <c r="DV231" s="162"/>
      <c r="DW231" s="74">
        <f t="shared" si="1391"/>
        <v>0</v>
      </c>
      <c r="DX231" s="162"/>
      <c r="DY231" s="74">
        <f t="shared" si="1392"/>
        <v>0</v>
      </c>
      <c r="DZ231" s="162"/>
      <c r="EA231" s="74">
        <f t="shared" si="1393"/>
        <v>0</v>
      </c>
      <c r="EB231" s="167"/>
      <c r="EC231" s="74">
        <f t="shared" si="1394"/>
        <v>0</v>
      </c>
      <c r="ED231" s="76"/>
      <c r="EE231" s="76"/>
      <c r="EF231" s="76"/>
      <c r="EG231" s="74">
        <f t="shared" si="1395"/>
        <v>0</v>
      </c>
      <c r="EH231" s="76"/>
      <c r="EI231" s="76"/>
      <c r="EJ231" s="64">
        <f t="shared" si="1314"/>
        <v>0</v>
      </c>
      <c r="EK231" s="64">
        <f t="shared" si="1315"/>
        <v>0</v>
      </c>
    </row>
    <row r="232" spans="1:141" s="2" customFormat="1" ht="61.5" customHeight="1" x14ac:dyDescent="0.25">
      <c r="A232" s="161"/>
      <c r="B232" s="85">
        <v>186</v>
      </c>
      <c r="C232" s="161" t="s">
        <v>581</v>
      </c>
      <c r="D232" s="196" t="s">
        <v>582</v>
      </c>
      <c r="E232" s="52">
        <v>16026</v>
      </c>
      <c r="F232" s="188">
        <v>13.16</v>
      </c>
      <c r="G232" s="189">
        <v>3.8999999999999998E-3</v>
      </c>
      <c r="H232" s="105">
        <v>1</v>
      </c>
      <c r="I232" s="106"/>
      <c r="J232" s="117">
        <v>1.4</v>
      </c>
      <c r="K232" s="117">
        <v>1.68</v>
      </c>
      <c r="L232" s="117">
        <v>2.23</v>
      </c>
      <c r="M232" s="118">
        <v>2.57</v>
      </c>
      <c r="N232" s="162"/>
      <c r="O232" s="74">
        <f t="shared" si="1348"/>
        <v>0</v>
      </c>
      <c r="P232" s="163"/>
      <c r="Q232" s="74">
        <f t="shared" si="1349"/>
        <v>0</v>
      </c>
      <c r="R232" s="164"/>
      <c r="S232" s="74">
        <f t="shared" si="1350"/>
        <v>0</v>
      </c>
      <c r="T232" s="162"/>
      <c r="U232" s="74">
        <f t="shared" si="1351"/>
        <v>0</v>
      </c>
      <c r="V232" s="162"/>
      <c r="W232" s="74">
        <f t="shared" si="1352"/>
        <v>0</v>
      </c>
      <c r="X232" s="162"/>
      <c r="Y232" s="74">
        <f t="shared" si="1353"/>
        <v>0</v>
      </c>
      <c r="Z232" s="164"/>
      <c r="AA232" s="74">
        <f t="shared" si="1354"/>
        <v>0</v>
      </c>
      <c r="AB232" s="164"/>
      <c r="AC232" s="74">
        <f t="shared" si="1355"/>
        <v>0</v>
      </c>
      <c r="AD232" s="164"/>
      <c r="AE232" s="74">
        <f t="shared" si="1356"/>
        <v>0</v>
      </c>
      <c r="AF232" s="164"/>
      <c r="AG232" s="74">
        <f t="shared" si="1357"/>
        <v>0</v>
      </c>
      <c r="AH232" s="162"/>
      <c r="AI232" s="74">
        <f t="shared" si="1358"/>
        <v>0</v>
      </c>
      <c r="AJ232" s="162"/>
      <c r="AK232" s="74">
        <f t="shared" si="1359"/>
        <v>0</v>
      </c>
      <c r="AL232" s="162"/>
      <c r="AM232" s="74">
        <f t="shared" si="1360"/>
        <v>0</v>
      </c>
      <c r="AN232" s="162"/>
      <c r="AO232" s="74">
        <f t="shared" si="1361"/>
        <v>0</v>
      </c>
      <c r="AP232" s="162"/>
      <c r="AQ232" s="74">
        <f t="shared" si="1362"/>
        <v>0</v>
      </c>
      <c r="AR232" s="162"/>
      <c r="AS232" s="74">
        <f t="shared" si="1363"/>
        <v>0</v>
      </c>
      <c r="AT232" s="162"/>
      <c r="AU232" s="74">
        <f t="shared" si="1364"/>
        <v>0</v>
      </c>
      <c r="AV232" s="162"/>
      <c r="AW232" s="74">
        <f t="shared" si="1365"/>
        <v>0</v>
      </c>
      <c r="AX232" s="162"/>
      <c r="AY232" s="74">
        <f t="shared" si="1366"/>
        <v>0</v>
      </c>
      <c r="AZ232" s="162"/>
      <c r="BA232" s="74">
        <f t="shared" si="1367"/>
        <v>0</v>
      </c>
      <c r="BB232" s="162"/>
      <c r="BC232" s="74">
        <f t="shared" si="1368"/>
        <v>0</v>
      </c>
      <c r="BD232" s="162"/>
      <c r="BE232" s="74">
        <f t="shared" si="1369"/>
        <v>0</v>
      </c>
      <c r="BF232" s="162"/>
      <c r="BG232" s="74">
        <f t="shared" si="1370"/>
        <v>0</v>
      </c>
      <c r="BH232" s="162"/>
      <c r="BI232" s="74">
        <f t="shared" si="1371"/>
        <v>0</v>
      </c>
      <c r="BJ232" s="162"/>
      <c r="BK232" s="74">
        <f t="shared" si="1372"/>
        <v>0</v>
      </c>
      <c r="BL232" s="162"/>
      <c r="BM232" s="74">
        <f t="shared" si="1373"/>
        <v>0</v>
      </c>
      <c r="BN232" s="162"/>
      <c r="BO232" s="74">
        <f t="shared" si="1374"/>
        <v>0</v>
      </c>
      <c r="BP232" s="165"/>
      <c r="BQ232" s="74">
        <f t="shared" si="1375"/>
        <v>0</v>
      </c>
      <c r="BR232" s="162"/>
      <c r="BS232" s="74"/>
      <c r="BT232" s="164"/>
      <c r="BU232" s="74"/>
      <c r="BV232" s="57"/>
      <c r="BW232" s="74">
        <f t="shared" si="1376"/>
        <v>0</v>
      </c>
      <c r="BX232" s="162"/>
      <c r="BY232" s="74">
        <f t="shared" si="1377"/>
        <v>0</v>
      </c>
      <c r="BZ232" s="162"/>
      <c r="CA232" s="74"/>
      <c r="CB232" s="166"/>
      <c r="CC232" s="74"/>
      <c r="CD232" s="164"/>
      <c r="CE232" s="74">
        <f t="shared" si="1378"/>
        <v>0</v>
      </c>
      <c r="CF232" s="162"/>
      <c r="CG232" s="74">
        <f t="shared" si="1379"/>
        <v>0</v>
      </c>
      <c r="CH232" s="164"/>
      <c r="CI232" s="74">
        <f t="shared" si="1380"/>
        <v>0</v>
      </c>
      <c r="CJ232" s="164"/>
      <c r="CK232" s="74">
        <f t="shared" si="1381"/>
        <v>0</v>
      </c>
      <c r="CL232" s="164"/>
      <c r="CM232" s="74">
        <f t="shared" si="1382"/>
        <v>0</v>
      </c>
      <c r="CN232" s="162"/>
      <c r="CO232" s="74">
        <f t="shared" si="1383"/>
        <v>0</v>
      </c>
      <c r="CP232" s="162"/>
      <c r="CQ232" s="74">
        <f t="shared" si="1384"/>
        <v>0</v>
      </c>
      <c r="CR232" s="164"/>
      <c r="CS232" s="74"/>
      <c r="CT232" s="162"/>
      <c r="CU232" s="74"/>
      <c r="CV232" s="162"/>
      <c r="CW232" s="74">
        <f t="shared" si="1385"/>
        <v>0</v>
      </c>
      <c r="CX232" s="162"/>
      <c r="CY232" s="74"/>
      <c r="CZ232" s="162"/>
      <c r="DA232" s="74"/>
      <c r="DB232" s="162"/>
      <c r="DC232" s="74"/>
      <c r="DD232" s="162"/>
      <c r="DE232" s="74">
        <f t="shared" si="1386"/>
        <v>0</v>
      </c>
      <c r="DF232" s="162"/>
      <c r="DG232" s="74">
        <f t="shared" si="1387"/>
        <v>0</v>
      </c>
      <c r="DH232" s="162"/>
      <c r="DI232" s="74"/>
      <c r="DJ232" s="162"/>
      <c r="DK232" s="74"/>
      <c r="DL232" s="162"/>
      <c r="DM232" s="74"/>
      <c r="DN232" s="162"/>
      <c r="DO232" s="74">
        <f t="shared" si="1388"/>
        <v>0</v>
      </c>
      <c r="DP232" s="162"/>
      <c r="DQ232" s="74">
        <f t="shared" si="1389"/>
        <v>0</v>
      </c>
      <c r="DR232" s="162"/>
      <c r="DS232" s="74">
        <f t="shared" si="1390"/>
        <v>0</v>
      </c>
      <c r="DT232" s="162"/>
      <c r="DU232" s="164"/>
      <c r="DV232" s="162"/>
      <c r="DW232" s="74">
        <f t="shared" si="1391"/>
        <v>0</v>
      </c>
      <c r="DX232" s="162"/>
      <c r="DY232" s="74">
        <f t="shared" si="1392"/>
        <v>0</v>
      </c>
      <c r="DZ232" s="162"/>
      <c r="EA232" s="74">
        <f t="shared" si="1393"/>
        <v>0</v>
      </c>
      <c r="EB232" s="167"/>
      <c r="EC232" s="74">
        <f t="shared" si="1394"/>
        <v>0</v>
      </c>
      <c r="ED232" s="76"/>
      <c r="EE232" s="76"/>
      <c r="EF232" s="76"/>
      <c r="EG232" s="74">
        <f t="shared" si="1395"/>
        <v>0</v>
      </c>
      <c r="EH232" s="76"/>
      <c r="EI232" s="76"/>
      <c r="EJ232" s="64">
        <f t="shared" si="1314"/>
        <v>0</v>
      </c>
      <c r="EK232" s="64">
        <f t="shared" si="1315"/>
        <v>0</v>
      </c>
    </row>
    <row r="233" spans="1:141" s="2" customFormat="1" ht="61.5" customHeight="1" x14ac:dyDescent="0.25">
      <c r="A233" s="161"/>
      <c r="B233" s="85">
        <v>187</v>
      </c>
      <c r="C233" s="161" t="s">
        <v>583</v>
      </c>
      <c r="D233" s="196" t="s">
        <v>584</v>
      </c>
      <c r="E233" s="52">
        <v>16026</v>
      </c>
      <c r="F233" s="188">
        <v>26.07</v>
      </c>
      <c r="G233" s="189">
        <v>2.8199999999999999E-2</v>
      </c>
      <c r="H233" s="105">
        <v>1</v>
      </c>
      <c r="I233" s="106"/>
      <c r="J233" s="117">
        <v>1.4</v>
      </c>
      <c r="K233" s="117">
        <v>1.68</v>
      </c>
      <c r="L233" s="117">
        <v>2.23</v>
      </c>
      <c r="M233" s="118">
        <v>2.57</v>
      </c>
      <c r="N233" s="162"/>
      <c r="O233" s="74">
        <f t="shared" si="1348"/>
        <v>0</v>
      </c>
      <c r="P233" s="163"/>
      <c r="Q233" s="74">
        <f t="shared" si="1349"/>
        <v>0</v>
      </c>
      <c r="R233" s="164"/>
      <c r="S233" s="74">
        <f t="shared" si="1350"/>
        <v>0</v>
      </c>
      <c r="T233" s="162"/>
      <c r="U233" s="74">
        <f t="shared" si="1351"/>
        <v>0</v>
      </c>
      <c r="V233" s="162"/>
      <c r="W233" s="74">
        <f t="shared" si="1352"/>
        <v>0</v>
      </c>
      <c r="X233" s="162"/>
      <c r="Y233" s="74">
        <f t="shared" si="1353"/>
        <v>0</v>
      </c>
      <c r="Z233" s="164"/>
      <c r="AA233" s="74">
        <f t="shared" si="1354"/>
        <v>0</v>
      </c>
      <c r="AB233" s="164"/>
      <c r="AC233" s="74">
        <f t="shared" si="1355"/>
        <v>0</v>
      </c>
      <c r="AD233" s="164"/>
      <c r="AE233" s="74">
        <f t="shared" si="1356"/>
        <v>0</v>
      </c>
      <c r="AF233" s="164"/>
      <c r="AG233" s="74">
        <f t="shared" si="1357"/>
        <v>0</v>
      </c>
      <c r="AH233" s="162"/>
      <c r="AI233" s="74">
        <f t="shared" si="1358"/>
        <v>0</v>
      </c>
      <c r="AJ233" s="162"/>
      <c r="AK233" s="74">
        <f t="shared" si="1359"/>
        <v>0</v>
      </c>
      <c r="AL233" s="162"/>
      <c r="AM233" s="74">
        <f t="shared" si="1360"/>
        <v>0</v>
      </c>
      <c r="AN233" s="162"/>
      <c r="AO233" s="74">
        <f t="shared" si="1361"/>
        <v>0</v>
      </c>
      <c r="AP233" s="162"/>
      <c r="AQ233" s="74">
        <f t="shared" si="1362"/>
        <v>0</v>
      </c>
      <c r="AR233" s="162"/>
      <c r="AS233" s="74">
        <f t="shared" si="1363"/>
        <v>0</v>
      </c>
      <c r="AT233" s="162"/>
      <c r="AU233" s="74">
        <f t="shared" si="1364"/>
        <v>0</v>
      </c>
      <c r="AV233" s="162"/>
      <c r="AW233" s="74">
        <f t="shared" si="1365"/>
        <v>0</v>
      </c>
      <c r="AX233" s="162"/>
      <c r="AY233" s="74">
        <f t="shared" si="1366"/>
        <v>0</v>
      </c>
      <c r="AZ233" s="162"/>
      <c r="BA233" s="74">
        <f t="shared" si="1367"/>
        <v>0</v>
      </c>
      <c r="BB233" s="162"/>
      <c r="BC233" s="74">
        <f t="shared" si="1368"/>
        <v>0</v>
      </c>
      <c r="BD233" s="162"/>
      <c r="BE233" s="74">
        <f t="shared" si="1369"/>
        <v>0</v>
      </c>
      <c r="BF233" s="162"/>
      <c r="BG233" s="74">
        <f t="shared" si="1370"/>
        <v>0</v>
      </c>
      <c r="BH233" s="162"/>
      <c r="BI233" s="74">
        <f t="shared" si="1371"/>
        <v>0</v>
      </c>
      <c r="BJ233" s="162"/>
      <c r="BK233" s="74">
        <f t="shared" si="1372"/>
        <v>0</v>
      </c>
      <c r="BL233" s="162"/>
      <c r="BM233" s="74">
        <f t="shared" si="1373"/>
        <v>0</v>
      </c>
      <c r="BN233" s="162"/>
      <c r="BO233" s="74">
        <f t="shared" si="1374"/>
        <v>0</v>
      </c>
      <c r="BP233" s="165"/>
      <c r="BQ233" s="74">
        <f t="shared" si="1375"/>
        <v>0</v>
      </c>
      <c r="BR233" s="162"/>
      <c r="BS233" s="74"/>
      <c r="BT233" s="164"/>
      <c r="BU233" s="74"/>
      <c r="BV233" s="57"/>
      <c r="BW233" s="74">
        <f t="shared" si="1376"/>
        <v>0</v>
      </c>
      <c r="BX233" s="162"/>
      <c r="BY233" s="74">
        <f t="shared" si="1377"/>
        <v>0</v>
      </c>
      <c r="BZ233" s="162"/>
      <c r="CA233" s="74"/>
      <c r="CB233" s="166"/>
      <c r="CC233" s="74"/>
      <c r="CD233" s="164"/>
      <c r="CE233" s="74">
        <f t="shared" si="1378"/>
        <v>0</v>
      </c>
      <c r="CF233" s="162"/>
      <c r="CG233" s="74">
        <f t="shared" si="1379"/>
        <v>0</v>
      </c>
      <c r="CH233" s="164"/>
      <c r="CI233" s="74">
        <f t="shared" si="1380"/>
        <v>0</v>
      </c>
      <c r="CJ233" s="164"/>
      <c r="CK233" s="74">
        <f t="shared" si="1381"/>
        <v>0</v>
      </c>
      <c r="CL233" s="164"/>
      <c r="CM233" s="74">
        <f t="shared" si="1382"/>
        <v>0</v>
      </c>
      <c r="CN233" s="162"/>
      <c r="CO233" s="74">
        <f t="shared" si="1383"/>
        <v>0</v>
      </c>
      <c r="CP233" s="162"/>
      <c r="CQ233" s="74">
        <f t="shared" si="1384"/>
        <v>0</v>
      </c>
      <c r="CR233" s="164"/>
      <c r="CS233" s="74"/>
      <c r="CT233" s="162"/>
      <c r="CU233" s="74"/>
      <c r="CV233" s="162"/>
      <c r="CW233" s="74">
        <f t="shared" si="1385"/>
        <v>0</v>
      </c>
      <c r="CX233" s="162"/>
      <c r="CY233" s="74"/>
      <c r="CZ233" s="162"/>
      <c r="DA233" s="74"/>
      <c r="DB233" s="162"/>
      <c r="DC233" s="74"/>
      <c r="DD233" s="162"/>
      <c r="DE233" s="74">
        <f t="shared" si="1386"/>
        <v>0</v>
      </c>
      <c r="DF233" s="162"/>
      <c r="DG233" s="74">
        <f t="shared" si="1387"/>
        <v>0</v>
      </c>
      <c r="DH233" s="162"/>
      <c r="DI233" s="74"/>
      <c r="DJ233" s="162"/>
      <c r="DK233" s="74"/>
      <c r="DL233" s="162"/>
      <c r="DM233" s="74"/>
      <c r="DN233" s="162"/>
      <c r="DO233" s="74">
        <f t="shared" si="1388"/>
        <v>0</v>
      </c>
      <c r="DP233" s="162"/>
      <c r="DQ233" s="74">
        <f t="shared" si="1389"/>
        <v>0</v>
      </c>
      <c r="DR233" s="162"/>
      <c r="DS233" s="74">
        <f t="shared" si="1390"/>
        <v>0</v>
      </c>
      <c r="DT233" s="162"/>
      <c r="DU233" s="164"/>
      <c r="DV233" s="162"/>
      <c r="DW233" s="74">
        <f t="shared" si="1391"/>
        <v>0</v>
      </c>
      <c r="DX233" s="162"/>
      <c r="DY233" s="74">
        <f t="shared" si="1392"/>
        <v>0</v>
      </c>
      <c r="DZ233" s="162"/>
      <c r="EA233" s="74">
        <f t="shared" si="1393"/>
        <v>0</v>
      </c>
      <c r="EB233" s="167"/>
      <c r="EC233" s="74">
        <f t="shared" si="1394"/>
        <v>0</v>
      </c>
      <c r="ED233" s="76"/>
      <c r="EE233" s="76"/>
      <c r="EF233" s="76"/>
      <c r="EG233" s="74">
        <f t="shared" si="1395"/>
        <v>0</v>
      </c>
      <c r="EH233" s="76"/>
      <c r="EI233" s="76"/>
      <c r="EJ233" s="64">
        <f t="shared" si="1314"/>
        <v>0</v>
      </c>
      <c r="EK233" s="64">
        <f t="shared" si="1315"/>
        <v>0</v>
      </c>
    </row>
    <row r="234" spans="1:141" s="2" customFormat="1" ht="61.5" customHeight="1" x14ac:dyDescent="0.25">
      <c r="A234" s="161"/>
      <c r="B234" s="85">
        <v>188</v>
      </c>
      <c r="C234" s="161" t="s">
        <v>585</v>
      </c>
      <c r="D234" s="196" t="s">
        <v>586</v>
      </c>
      <c r="E234" s="52">
        <v>16026</v>
      </c>
      <c r="F234" s="188">
        <v>37.229999999999997</v>
      </c>
      <c r="G234" s="189">
        <v>6.9999999999999999E-4</v>
      </c>
      <c r="H234" s="105">
        <v>1</v>
      </c>
      <c r="I234" s="106"/>
      <c r="J234" s="117">
        <v>1.4</v>
      </c>
      <c r="K234" s="117">
        <v>1.68</v>
      </c>
      <c r="L234" s="117">
        <v>2.23</v>
      </c>
      <c r="M234" s="118">
        <v>2.57</v>
      </c>
      <c r="N234" s="162"/>
      <c r="O234" s="74">
        <f t="shared" si="1348"/>
        <v>0</v>
      </c>
      <c r="P234" s="163"/>
      <c r="Q234" s="74">
        <f t="shared" si="1349"/>
        <v>0</v>
      </c>
      <c r="R234" s="164"/>
      <c r="S234" s="74">
        <f t="shared" si="1350"/>
        <v>0</v>
      </c>
      <c r="T234" s="162"/>
      <c r="U234" s="74">
        <f t="shared" si="1351"/>
        <v>0</v>
      </c>
      <c r="V234" s="162"/>
      <c r="W234" s="74">
        <f t="shared" si="1352"/>
        <v>0</v>
      </c>
      <c r="X234" s="162"/>
      <c r="Y234" s="74">
        <f t="shared" si="1353"/>
        <v>0</v>
      </c>
      <c r="Z234" s="164"/>
      <c r="AA234" s="74">
        <f t="shared" si="1354"/>
        <v>0</v>
      </c>
      <c r="AB234" s="164"/>
      <c r="AC234" s="74">
        <f t="shared" si="1355"/>
        <v>0</v>
      </c>
      <c r="AD234" s="164"/>
      <c r="AE234" s="74">
        <f t="shared" si="1356"/>
        <v>0</v>
      </c>
      <c r="AF234" s="164"/>
      <c r="AG234" s="74">
        <f t="shared" si="1357"/>
        <v>0</v>
      </c>
      <c r="AH234" s="162"/>
      <c r="AI234" s="74">
        <f t="shared" si="1358"/>
        <v>0</v>
      </c>
      <c r="AJ234" s="162"/>
      <c r="AK234" s="74">
        <f t="shared" si="1359"/>
        <v>0</v>
      </c>
      <c r="AL234" s="162"/>
      <c r="AM234" s="74">
        <f t="shared" si="1360"/>
        <v>0</v>
      </c>
      <c r="AN234" s="162"/>
      <c r="AO234" s="74">
        <f t="shared" si="1361"/>
        <v>0</v>
      </c>
      <c r="AP234" s="162"/>
      <c r="AQ234" s="74">
        <f t="shared" si="1362"/>
        <v>0</v>
      </c>
      <c r="AR234" s="162"/>
      <c r="AS234" s="74">
        <f t="shared" si="1363"/>
        <v>0</v>
      </c>
      <c r="AT234" s="162"/>
      <c r="AU234" s="74">
        <f t="shared" si="1364"/>
        <v>0</v>
      </c>
      <c r="AV234" s="162"/>
      <c r="AW234" s="74">
        <f t="shared" si="1365"/>
        <v>0</v>
      </c>
      <c r="AX234" s="162"/>
      <c r="AY234" s="74">
        <f t="shared" si="1366"/>
        <v>0</v>
      </c>
      <c r="AZ234" s="162"/>
      <c r="BA234" s="74">
        <f t="shared" si="1367"/>
        <v>0</v>
      </c>
      <c r="BB234" s="162"/>
      <c r="BC234" s="74">
        <f t="shared" si="1368"/>
        <v>0</v>
      </c>
      <c r="BD234" s="162"/>
      <c r="BE234" s="74">
        <f t="shared" si="1369"/>
        <v>0</v>
      </c>
      <c r="BF234" s="162"/>
      <c r="BG234" s="74">
        <f t="shared" si="1370"/>
        <v>0</v>
      </c>
      <c r="BH234" s="162"/>
      <c r="BI234" s="74">
        <f t="shared" si="1371"/>
        <v>0</v>
      </c>
      <c r="BJ234" s="162"/>
      <c r="BK234" s="74">
        <f t="shared" si="1372"/>
        <v>0</v>
      </c>
      <c r="BL234" s="162"/>
      <c r="BM234" s="74">
        <f t="shared" si="1373"/>
        <v>0</v>
      </c>
      <c r="BN234" s="162"/>
      <c r="BO234" s="74">
        <f t="shared" si="1374"/>
        <v>0</v>
      </c>
      <c r="BP234" s="165"/>
      <c r="BQ234" s="74">
        <f t="shared" si="1375"/>
        <v>0</v>
      </c>
      <c r="BR234" s="162"/>
      <c r="BS234" s="74"/>
      <c r="BT234" s="164"/>
      <c r="BU234" s="74"/>
      <c r="BV234" s="57"/>
      <c r="BW234" s="74">
        <f t="shared" si="1376"/>
        <v>0</v>
      </c>
      <c r="BX234" s="162"/>
      <c r="BY234" s="74">
        <f t="shared" si="1377"/>
        <v>0</v>
      </c>
      <c r="BZ234" s="162"/>
      <c r="CA234" s="74"/>
      <c r="CB234" s="166"/>
      <c r="CC234" s="74"/>
      <c r="CD234" s="164"/>
      <c r="CE234" s="74">
        <f t="shared" si="1378"/>
        <v>0</v>
      </c>
      <c r="CF234" s="162"/>
      <c r="CG234" s="74">
        <f t="shared" si="1379"/>
        <v>0</v>
      </c>
      <c r="CH234" s="164"/>
      <c r="CI234" s="74">
        <f t="shared" si="1380"/>
        <v>0</v>
      </c>
      <c r="CJ234" s="164"/>
      <c r="CK234" s="74">
        <f t="shared" si="1381"/>
        <v>0</v>
      </c>
      <c r="CL234" s="164"/>
      <c r="CM234" s="74">
        <f t="shared" si="1382"/>
        <v>0</v>
      </c>
      <c r="CN234" s="162"/>
      <c r="CO234" s="74">
        <f t="shared" si="1383"/>
        <v>0</v>
      </c>
      <c r="CP234" s="162"/>
      <c r="CQ234" s="74">
        <f t="shared" si="1384"/>
        <v>0</v>
      </c>
      <c r="CR234" s="164"/>
      <c r="CS234" s="74"/>
      <c r="CT234" s="162"/>
      <c r="CU234" s="74"/>
      <c r="CV234" s="162"/>
      <c r="CW234" s="74">
        <f t="shared" si="1385"/>
        <v>0</v>
      </c>
      <c r="CX234" s="162"/>
      <c r="CY234" s="74"/>
      <c r="CZ234" s="162"/>
      <c r="DA234" s="74"/>
      <c r="DB234" s="162"/>
      <c r="DC234" s="74"/>
      <c r="DD234" s="162"/>
      <c r="DE234" s="74">
        <f t="shared" si="1386"/>
        <v>0</v>
      </c>
      <c r="DF234" s="162"/>
      <c r="DG234" s="74">
        <f t="shared" si="1387"/>
        <v>0</v>
      </c>
      <c r="DH234" s="162"/>
      <c r="DI234" s="74"/>
      <c r="DJ234" s="162"/>
      <c r="DK234" s="74"/>
      <c r="DL234" s="162"/>
      <c r="DM234" s="74"/>
      <c r="DN234" s="162"/>
      <c r="DO234" s="74">
        <f t="shared" si="1388"/>
        <v>0</v>
      </c>
      <c r="DP234" s="162"/>
      <c r="DQ234" s="74">
        <f t="shared" si="1389"/>
        <v>0</v>
      </c>
      <c r="DR234" s="162"/>
      <c r="DS234" s="74">
        <f t="shared" si="1390"/>
        <v>0</v>
      </c>
      <c r="DT234" s="162"/>
      <c r="DU234" s="164"/>
      <c r="DV234" s="162"/>
      <c r="DW234" s="74">
        <f t="shared" si="1391"/>
        <v>0</v>
      </c>
      <c r="DX234" s="162"/>
      <c r="DY234" s="74">
        <f t="shared" si="1392"/>
        <v>0</v>
      </c>
      <c r="DZ234" s="162"/>
      <c r="EA234" s="74">
        <f t="shared" si="1393"/>
        <v>0</v>
      </c>
      <c r="EB234" s="167"/>
      <c r="EC234" s="74">
        <f t="shared" si="1394"/>
        <v>0</v>
      </c>
      <c r="ED234" s="76"/>
      <c r="EE234" s="76"/>
      <c r="EF234" s="76"/>
      <c r="EG234" s="74">
        <f t="shared" si="1395"/>
        <v>0</v>
      </c>
      <c r="EH234" s="76"/>
      <c r="EI234" s="76"/>
      <c r="EJ234" s="64">
        <f t="shared" si="1314"/>
        <v>0</v>
      </c>
      <c r="EK234" s="64">
        <f t="shared" si="1315"/>
        <v>0</v>
      </c>
    </row>
    <row r="235" spans="1:141" s="2" customFormat="1" ht="61.5" customHeight="1" x14ac:dyDescent="0.25">
      <c r="A235" s="161"/>
      <c r="B235" s="85">
        <v>189</v>
      </c>
      <c r="C235" s="161" t="s">
        <v>587</v>
      </c>
      <c r="D235" s="196" t="s">
        <v>588</v>
      </c>
      <c r="E235" s="52">
        <v>16026</v>
      </c>
      <c r="F235" s="188">
        <v>71.430000000000007</v>
      </c>
      <c r="G235" s="189">
        <v>2.9999999999999997E-4</v>
      </c>
      <c r="H235" s="105">
        <v>1</v>
      </c>
      <c r="I235" s="106"/>
      <c r="J235" s="117">
        <v>1.4</v>
      </c>
      <c r="K235" s="117">
        <v>1.68</v>
      </c>
      <c r="L235" s="117">
        <v>2.23</v>
      </c>
      <c r="M235" s="118">
        <v>2.57</v>
      </c>
      <c r="N235" s="162"/>
      <c r="O235" s="74">
        <f t="shared" si="1348"/>
        <v>0</v>
      </c>
      <c r="P235" s="163"/>
      <c r="Q235" s="74">
        <f t="shared" si="1349"/>
        <v>0</v>
      </c>
      <c r="R235" s="164"/>
      <c r="S235" s="74">
        <f t="shared" si="1350"/>
        <v>0</v>
      </c>
      <c r="T235" s="162"/>
      <c r="U235" s="74">
        <f t="shared" si="1351"/>
        <v>0</v>
      </c>
      <c r="V235" s="162"/>
      <c r="W235" s="74">
        <f t="shared" si="1352"/>
        <v>0</v>
      </c>
      <c r="X235" s="162"/>
      <c r="Y235" s="74">
        <f t="shared" si="1353"/>
        <v>0</v>
      </c>
      <c r="Z235" s="164"/>
      <c r="AA235" s="74">
        <f t="shared" si="1354"/>
        <v>0</v>
      </c>
      <c r="AB235" s="164"/>
      <c r="AC235" s="74">
        <f t="shared" si="1355"/>
        <v>0</v>
      </c>
      <c r="AD235" s="164"/>
      <c r="AE235" s="74">
        <f t="shared" si="1356"/>
        <v>0</v>
      </c>
      <c r="AF235" s="164"/>
      <c r="AG235" s="74">
        <f t="shared" si="1357"/>
        <v>0</v>
      </c>
      <c r="AH235" s="162"/>
      <c r="AI235" s="74">
        <f t="shared" si="1358"/>
        <v>0</v>
      </c>
      <c r="AJ235" s="162"/>
      <c r="AK235" s="74">
        <f t="shared" si="1359"/>
        <v>0</v>
      </c>
      <c r="AL235" s="162"/>
      <c r="AM235" s="74">
        <f t="shared" si="1360"/>
        <v>0</v>
      </c>
      <c r="AN235" s="162"/>
      <c r="AO235" s="74">
        <f t="shared" si="1361"/>
        <v>0</v>
      </c>
      <c r="AP235" s="162"/>
      <c r="AQ235" s="74">
        <f t="shared" si="1362"/>
        <v>0</v>
      </c>
      <c r="AR235" s="162"/>
      <c r="AS235" s="74">
        <f t="shared" si="1363"/>
        <v>0</v>
      </c>
      <c r="AT235" s="162"/>
      <c r="AU235" s="74">
        <f t="shared" si="1364"/>
        <v>0</v>
      </c>
      <c r="AV235" s="162"/>
      <c r="AW235" s="74">
        <f t="shared" si="1365"/>
        <v>0</v>
      </c>
      <c r="AX235" s="162"/>
      <c r="AY235" s="74">
        <f t="shared" si="1366"/>
        <v>0</v>
      </c>
      <c r="AZ235" s="162"/>
      <c r="BA235" s="74">
        <f t="shared" si="1367"/>
        <v>0</v>
      </c>
      <c r="BB235" s="162"/>
      <c r="BC235" s="74">
        <f t="shared" si="1368"/>
        <v>0</v>
      </c>
      <c r="BD235" s="162"/>
      <c r="BE235" s="74">
        <f t="shared" si="1369"/>
        <v>0</v>
      </c>
      <c r="BF235" s="162"/>
      <c r="BG235" s="74">
        <f t="shared" si="1370"/>
        <v>0</v>
      </c>
      <c r="BH235" s="162"/>
      <c r="BI235" s="74">
        <f t="shared" si="1371"/>
        <v>0</v>
      </c>
      <c r="BJ235" s="162"/>
      <c r="BK235" s="74">
        <f t="shared" si="1372"/>
        <v>0</v>
      </c>
      <c r="BL235" s="162"/>
      <c r="BM235" s="74">
        <f t="shared" si="1373"/>
        <v>0</v>
      </c>
      <c r="BN235" s="162"/>
      <c r="BO235" s="74">
        <f t="shared" si="1374"/>
        <v>0</v>
      </c>
      <c r="BP235" s="165"/>
      <c r="BQ235" s="74">
        <f t="shared" si="1375"/>
        <v>0</v>
      </c>
      <c r="BR235" s="162"/>
      <c r="BS235" s="74"/>
      <c r="BT235" s="164"/>
      <c r="BU235" s="74"/>
      <c r="BV235" s="57"/>
      <c r="BW235" s="74">
        <f t="shared" si="1376"/>
        <v>0</v>
      </c>
      <c r="BX235" s="162"/>
      <c r="BY235" s="74">
        <f t="shared" si="1377"/>
        <v>0</v>
      </c>
      <c r="BZ235" s="162"/>
      <c r="CA235" s="74"/>
      <c r="CB235" s="166"/>
      <c r="CC235" s="74"/>
      <c r="CD235" s="164"/>
      <c r="CE235" s="74">
        <f t="shared" si="1378"/>
        <v>0</v>
      </c>
      <c r="CF235" s="162"/>
      <c r="CG235" s="74">
        <f t="shared" si="1379"/>
        <v>0</v>
      </c>
      <c r="CH235" s="164"/>
      <c r="CI235" s="74">
        <f t="shared" si="1380"/>
        <v>0</v>
      </c>
      <c r="CJ235" s="164"/>
      <c r="CK235" s="74">
        <f t="shared" si="1381"/>
        <v>0</v>
      </c>
      <c r="CL235" s="164"/>
      <c r="CM235" s="74">
        <f t="shared" si="1382"/>
        <v>0</v>
      </c>
      <c r="CN235" s="162"/>
      <c r="CO235" s="74">
        <f t="shared" si="1383"/>
        <v>0</v>
      </c>
      <c r="CP235" s="162"/>
      <c r="CQ235" s="74">
        <f t="shared" si="1384"/>
        <v>0</v>
      </c>
      <c r="CR235" s="164"/>
      <c r="CS235" s="74"/>
      <c r="CT235" s="162"/>
      <c r="CU235" s="74"/>
      <c r="CV235" s="162"/>
      <c r="CW235" s="74">
        <f t="shared" si="1385"/>
        <v>0</v>
      </c>
      <c r="CX235" s="162"/>
      <c r="CY235" s="74"/>
      <c r="CZ235" s="162"/>
      <c r="DA235" s="74"/>
      <c r="DB235" s="162"/>
      <c r="DC235" s="74"/>
      <c r="DD235" s="162"/>
      <c r="DE235" s="74">
        <f t="shared" si="1386"/>
        <v>0</v>
      </c>
      <c r="DF235" s="162"/>
      <c r="DG235" s="74">
        <f t="shared" si="1387"/>
        <v>0</v>
      </c>
      <c r="DH235" s="162"/>
      <c r="DI235" s="74"/>
      <c r="DJ235" s="162"/>
      <c r="DK235" s="74"/>
      <c r="DL235" s="162"/>
      <c r="DM235" s="74"/>
      <c r="DN235" s="162"/>
      <c r="DO235" s="74">
        <f t="shared" si="1388"/>
        <v>0</v>
      </c>
      <c r="DP235" s="162"/>
      <c r="DQ235" s="74">
        <f t="shared" si="1389"/>
        <v>0</v>
      </c>
      <c r="DR235" s="162"/>
      <c r="DS235" s="74">
        <f t="shared" si="1390"/>
        <v>0</v>
      </c>
      <c r="DT235" s="162"/>
      <c r="DU235" s="164"/>
      <c r="DV235" s="162"/>
      <c r="DW235" s="74">
        <f t="shared" si="1391"/>
        <v>0</v>
      </c>
      <c r="DX235" s="162"/>
      <c r="DY235" s="74">
        <f t="shared" si="1392"/>
        <v>0</v>
      </c>
      <c r="DZ235" s="162"/>
      <c r="EA235" s="74">
        <f t="shared" si="1393"/>
        <v>0</v>
      </c>
      <c r="EB235" s="167"/>
      <c r="EC235" s="74">
        <f t="shared" si="1394"/>
        <v>0</v>
      </c>
      <c r="ED235" s="76"/>
      <c r="EE235" s="76"/>
      <c r="EF235" s="76"/>
      <c r="EG235" s="74">
        <f t="shared" si="1395"/>
        <v>0</v>
      </c>
      <c r="EH235" s="76"/>
      <c r="EI235" s="76"/>
      <c r="EJ235" s="64">
        <f t="shared" si="1314"/>
        <v>0</v>
      </c>
      <c r="EK235" s="64">
        <f t="shared" si="1315"/>
        <v>0</v>
      </c>
    </row>
    <row r="236" spans="1:141" s="2" customFormat="1" ht="61.5" customHeight="1" x14ac:dyDescent="0.25">
      <c r="A236" s="161"/>
      <c r="B236" s="85">
        <v>190</v>
      </c>
      <c r="C236" s="161" t="s">
        <v>589</v>
      </c>
      <c r="D236" s="196" t="s">
        <v>590</v>
      </c>
      <c r="E236" s="52">
        <v>16026</v>
      </c>
      <c r="F236" s="188">
        <v>144.84</v>
      </c>
      <c r="G236" s="189">
        <v>2.0000000000000001E-4</v>
      </c>
      <c r="H236" s="105">
        <v>1</v>
      </c>
      <c r="I236" s="106"/>
      <c r="J236" s="117">
        <v>1.4</v>
      </c>
      <c r="K236" s="117">
        <v>1.68</v>
      </c>
      <c r="L236" s="117">
        <v>2.23</v>
      </c>
      <c r="M236" s="118">
        <v>2.57</v>
      </c>
      <c r="N236" s="162"/>
      <c r="O236" s="74">
        <f t="shared" si="1348"/>
        <v>0</v>
      </c>
      <c r="P236" s="163"/>
      <c r="Q236" s="74">
        <f t="shared" si="1349"/>
        <v>0</v>
      </c>
      <c r="R236" s="164"/>
      <c r="S236" s="74">
        <f t="shared" si="1350"/>
        <v>0</v>
      </c>
      <c r="T236" s="162"/>
      <c r="U236" s="74">
        <f t="shared" si="1351"/>
        <v>0</v>
      </c>
      <c r="V236" s="162"/>
      <c r="W236" s="74">
        <f t="shared" si="1352"/>
        <v>0</v>
      </c>
      <c r="X236" s="162"/>
      <c r="Y236" s="74">
        <f t="shared" si="1353"/>
        <v>0</v>
      </c>
      <c r="Z236" s="164"/>
      <c r="AA236" s="74">
        <f t="shared" si="1354"/>
        <v>0</v>
      </c>
      <c r="AB236" s="164"/>
      <c r="AC236" s="74">
        <f t="shared" si="1355"/>
        <v>0</v>
      </c>
      <c r="AD236" s="164"/>
      <c r="AE236" s="74">
        <f t="shared" si="1356"/>
        <v>0</v>
      </c>
      <c r="AF236" s="164"/>
      <c r="AG236" s="74">
        <f t="shared" si="1357"/>
        <v>0</v>
      </c>
      <c r="AH236" s="162"/>
      <c r="AI236" s="74">
        <f t="shared" si="1358"/>
        <v>0</v>
      </c>
      <c r="AJ236" s="162"/>
      <c r="AK236" s="74">
        <f t="shared" si="1359"/>
        <v>0</v>
      </c>
      <c r="AL236" s="162"/>
      <c r="AM236" s="74">
        <f t="shared" si="1360"/>
        <v>0</v>
      </c>
      <c r="AN236" s="162"/>
      <c r="AO236" s="74">
        <f t="shared" si="1361"/>
        <v>0</v>
      </c>
      <c r="AP236" s="162"/>
      <c r="AQ236" s="74">
        <f t="shared" si="1362"/>
        <v>0</v>
      </c>
      <c r="AR236" s="162"/>
      <c r="AS236" s="74">
        <f t="shared" si="1363"/>
        <v>0</v>
      </c>
      <c r="AT236" s="162"/>
      <c r="AU236" s="74">
        <f t="shared" si="1364"/>
        <v>0</v>
      </c>
      <c r="AV236" s="162"/>
      <c r="AW236" s="74">
        <f t="shared" si="1365"/>
        <v>0</v>
      </c>
      <c r="AX236" s="162"/>
      <c r="AY236" s="74">
        <f t="shared" si="1366"/>
        <v>0</v>
      </c>
      <c r="AZ236" s="162"/>
      <c r="BA236" s="74">
        <f t="shared" si="1367"/>
        <v>0</v>
      </c>
      <c r="BB236" s="162"/>
      <c r="BC236" s="74">
        <f t="shared" si="1368"/>
        <v>0</v>
      </c>
      <c r="BD236" s="162"/>
      <c r="BE236" s="74">
        <f t="shared" si="1369"/>
        <v>0</v>
      </c>
      <c r="BF236" s="162"/>
      <c r="BG236" s="74">
        <f t="shared" si="1370"/>
        <v>0</v>
      </c>
      <c r="BH236" s="162"/>
      <c r="BI236" s="74">
        <f t="shared" si="1371"/>
        <v>0</v>
      </c>
      <c r="BJ236" s="162"/>
      <c r="BK236" s="74">
        <f t="shared" si="1372"/>
        <v>0</v>
      </c>
      <c r="BL236" s="162"/>
      <c r="BM236" s="74">
        <f t="shared" si="1373"/>
        <v>0</v>
      </c>
      <c r="BN236" s="162"/>
      <c r="BO236" s="74">
        <f t="shared" si="1374"/>
        <v>0</v>
      </c>
      <c r="BP236" s="165"/>
      <c r="BQ236" s="74">
        <f t="shared" si="1375"/>
        <v>0</v>
      </c>
      <c r="BR236" s="162"/>
      <c r="BS236" s="74"/>
      <c r="BT236" s="164"/>
      <c r="BU236" s="74"/>
      <c r="BV236" s="57"/>
      <c r="BW236" s="74">
        <f t="shared" si="1376"/>
        <v>0</v>
      </c>
      <c r="BX236" s="162"/>
      <c r="BY236" s="74">
        <f t="shared" si="1377"/>
        <v>0</v>
      </c>
      <c r="BZ236" s="162"/>
      <c r="CA236" s="74"/>
      <c r="CB236" s="166"/>
      <c r="CC236" s="74"/>
      <c r="CD236" s="164"/>
      <c r="CE236" s="74">
        <f t="shared" si="1378"/>
        <v>0</v>
      </c>
      <c r="CF236" s="162"/>
      <c r="CG236" s="74">
        <f t="shared" si="1379"/>
        <v>0</v>
      </c>
      <c r="CH236" s="164"/>
      <c r="CI236" s="74">
        <f t="shared" si="1380"/>
        <v>0</v>
      </c>
      <c r="CJ236" s="164"/>
      <c r="CK236" s="74">
        <f t="shared" si="1381"/>
        <v>0</v>
      </c>
      <c r="CL236" s="164"/>
      <c r="CM236" s="74">
        <f t="shared" si="1382"/>
        <v>0</v>
      </c>
      <c r="CN236" s="162"/>
      <c r="CO236" s="74">
        <f t="shared" si="1383"/>
        <v>0</v>
      </c>
      <c r="CP236" s="162"/>
      <c r="CQ236" s="74">
        <f t="shared" si="1384"/>
        <v>0</v>
      </c>
      <c r="CR236" s="164"/>
      <c r="CS236" s="74"/>
      <c r="CT236" s="162"/>
      <c r="CU236" s="74"/>
      <c r="CV236" s="162"/>
      <c r="CW236" s="74">
        <f t="shared" si="1385"/>
        <v>0</v>
      </c>
      <c r="CX236" s="162"/>
      <c r="CY236" s="74"/>
      <c r="CZ236" s="162"/>
      <c r="DA236" s="74"/>
      <c r="DB236" s="162"/>
      <c r="DC236" s="74"/>
      <c r="DD236" s="162"/>
      <c r="DE236" s="74">
        <f t="shared" si="1386"/>
        <v>0</v>
      </c>
      <c r="DF236" s="162"/>
      <c r="DG236" s="74">
        <f t="shared" si="1387"/>
        <v>0</v>
      </c>
      <c r="DH236" s="162"/>
      <c r="DI236" s="74"/>
      <c r="DJ236" s="162"/>
      <c r="DK236" s="74"/>
      <c r="DL236" s="162"/>
      <c r="DM236" s="74"/>
      <c r="DN236" s="162"/>
      <c r="DO236" s="74">
        <f t="shared" si="1388"/>
        <v>0</v>
      </c>
      <c r="DP236" s="162"/>
      <c r="DQ236" s="74">
        <f t="shared" si="1389"/>
        <v>0</v>
      </c>
      <c r="DR236" s="162"/>
      <c r="DS236" s="74">
        <f t="shared" si="1390"/>
        <v>0</v>
      </c>
      <c r="DT236" s="162"/>
      <c r="DU236" s="164"/>
      <c r="DV236" s="162"/>
      <c r="DW236" s="74">
        <f t="shared" si="1391"/>
        <v>0</v>
      </c>
      <c r="DX236" s="162"/>
      <c r="DY236" s="74">
        <f t="shared" si="1392"/>
        <v>0</v>
      </c>
      <c r="DZ236" s="162"/>
      <c r="EA236" s="74">
        <f t="shared" si="1393"/>
        <v>0</v>
      </c>
      <c r="EB236" s="167"/>
      <c r="EC236" s="74">
        <f t="shared" si="1394"/>
        <v>0</v>
      </c>
      <c r="ED236" s="76"/>
      <c r="EE236" s="76"/>
      <c r="EF236" s="76"/>
      <c r="EG236" s="74">
        <f t="shared" si="1395"/>
        <v>0</v>
      </c>
      <c r="EH236" s="76"/>
      <c r="EI236" s="76"/>
      <c r="EJ236" s="64">
        <f t="shared" si="1314"/>
        <v>0</v>
      </c>
      <c r="EK236" s="64">
        <f t="shared" si="1315"/>
        <v>0</v>
      </c>
    </row>
    <row r="237" spans="1:141" s="2" customFormat="1" ht="75" x14ac:dyDescent="0.25">
      <c r="A237" s="161"/>
      <c r="B237" s="85">
        <v>191</v>
      </c>
      <c r="C237" s="161" t="s">
        <v>591</v>
      </c>
      <c r="D237" s="196" t="s">
        <v>592</v>
      </c>
      <c r="E237" s="52">
        <v>16026</v>
      </c>
      <c r="F237" s="197">
        <v>5.07</v>
      </c>
      <c r="G237" s="168"/>
      <c r="H237" s="105">
        <v>1</v>
      </c>
      <c r="I237" s="106"/>
      <c r="J237" s="117">
        <v>1.4</v>
      </c>
      <c r="K237" s="117">
        <v>1.68</v>
      </c>
      <c r="L237" s="117">
        <v>2.23</v>
      </c>
      <c r="M237" s="118">
        <v>2.57</v>
      </c>
      <c r="N237" s="162"/>
      <c r="O237" s="58">
        <f>N237*$E237*$F237*$H237*$J237*O$10</f>
        <v>0</v>
      </c>
      <c r="P237" s="163"/>
      <c r="Q237" s="58">
        <f>P237*$E237*$F237*$H237*$J237*Q$10</f>
        <v>0</v>
      </c>
      <c r="R237" s="164"/>
      <c r="S237" s="58">
        <f>R237*$E237*$F237*$H237*$J237*S$10</f>
        <v>0</v>
      </c>
      <c r="T237" s="162"/>
      <c r="U237" s="58">
        <f>T237*$E237*$F237*$H237*$J237*U$10</f>
        <v>0</v>
      </c>
      <c r="V237" s="162"/>
      <c r="W237" s="58">
        <f>V237*$E237*$F237*$H237*$J237*W$10</f>
        <v>0</v>
      </c>
      <c r="X237" s="162"/>
      <c r="Y237" s="58">
        <f>X237*$E237*$F237*$H237*$J237*Y$10</f>
        <v>0</v>
      </c>
      <c r="Z237" s="164"/>
      <c r="AA237" s="58">
        <f>Z237*$E237*$F237*$H237*$J237*AA$10</f>
        <v>0</v>
      </c>
      <c r="AB237" s="164"/>
      <c r="AC237" s="58">
        <f>AB237*$E237*$F237*$H237*$J237*AC$10</f>
        <v>0</v>
      </c>
      <c r="AD237" s="164"/>
      <c r="AE237" s="59">
        <f>SUM(AD237*$E237*$F237*$H237*$K237*$AE$10)</f>
        <v>0</v>
      </c>
      <c r="AF237" s="164"/>
      <c r="AG237" s="62">
        <f>SUM(AF237*$E237*$F237*$H237*$K237*$AG$10)</f>
        <v>0</v>
      </c>
      <c r="AH237" s="162"/>
      <c r="AI237" s="58">
        <f>AH237*$E237*$F237*$H237*$J237*AI$10</f>
        <v>0</v>
      </c>
      <c r="AJ237" s="162"/>
      <c r="AK237" s="58">
        <f>AJ237*$E237*$F237*$H237*$J237*AK$10</f>
        <v>0</v>
      </c>
      <c r="AL237" s="162"/>
      <c r="AM237" s="58">
        <f>AL237*$E237*$F237*$H237*$J237*AM$10</f>
        <v>0</v>
      </c>
      <c r="AN237" s="162"/>
      <c r="AO237" s="58">
        <f>AN237*$E237*$F237*$H237*$J237*AO$10</f>
        <v>0</v>
      </c>
      <c r="AP237" s="162"/>
      <c r="AQ237" s="58">
        <f>AP237*$E237*$F237*$H237*$J237*AQ$10</f>
        <v>0</v>
      </c>
      <c r="AR237" s="162"/>
      <c r="AS237" s="58">
        <f>AR237*$E237*$F237*$H237*$J237*AS$10</f>
        <v>0</v>
      </c>
      <c r="AT237" s="162"/>
      <c r="AU237" s="58">
        <f>AT237*$E237*$F237*$H237*$J237*AU$10</f>
        <v>0</v>
      </c>
      <c r="AV237" s="162"/>
      <c r="AW237" s="58">
        <f>AV237*$E237*$F237*$H237*$J237*AW$10</f>
        <v>0</v>
      </c>
      <c r="AX237" s="162"/>
      <c r="AY237" s="58">
        <f>AX237*$E237*$F237*$H237*$J237*AY$10</f>
        <v>0</v>
      </c>
      <c r="AZ237" s="162"/>
      <c r="BA237" s="58">
        <f>AZ237*$E237*$F237*$H237*$J237*BA$10</f>
        <v>0</v>
      </c>
      <c r="BB237" s="162"/>
      <c r="BC237" s="58">
        <f>BB237*$E237*$F237*$H237*$J237*BC$10</f>
        <v>0</v>
      </c>
      <c r="BD237" s="162"/>
      <c r="BE237" s="58">
        <f>BD237*$E237*$F237*$H237*$J237*BE$10</f>
        <v>0</v>
      </c>
      <c r="BF237" s="162"/>
      <c r="BG237" s="58">
        <f>BF237*$E237*$F237*$H237*$J237*BG$10</f>
        <v>0</v>
      </c>
      <c r="BH237" s="162"/>
      <c r="BI237" s="58">
        <f>BH237*$E237*$F237*$H237*$J237*BI$10</f>
        <v>0</v>
      </c>
      <c r="BJ237" s="162"/>
      <c r="BK237" s="58">
        <f>BJ237*$E237*$F237*$H237*$J237*BK$10</f>
        <v>0</v>
      </c>
      <c r="BL237" s="162"/>
      <c r="BM237" s="58">
        <f>BL237*$E237*$F237*$H237*$J237*BM$10</f>
        <v>0</v>
      </c>
      <c r="BN237" s="162"/>
      <c r="BO237" s="58">
        <f>BN237*$E237*$F237*$H237*$J237*BO$10</f>
        <v>0</v>
      </c>
      <c r="BP237" s="165"/>
      <c r="BQ237" s="58">
        <f>BP237*$E237*$F237*$H237*$J237*BQ$10</f>
        <v>0</v>
      </c>
      <c r="BR237" s="162"/>
      <c r="BS237" s="58"/>
      <c r="BT237" s="164"/>
      <c r="BU237" s="58"/>
      <c r="BV237" s="57"/>
      <c r="BW237" s="58">
        <f>BV237*$E237*$F237*$H237*$J237*BW$10</f>
        <v>0</v>
      </c>
      <c r="BX237" s="162"/>
      <c r="BY237" s="58">
        <f>BX237*$E237*$F237*$H237*$J237*BY$10</f>
        <v>0</v>
      </c>
      <c r="BZ237" s="162"/>
      <c r="CA237" s="58"/>
      <c r="CB237" s="166"/>
      <c r="CC237" s="58"/>
      <c r="CD237" s="164"/>
      <c r="CE237" s="62">
        <f>SUM(CD237*$E237*$F237*$H237*$K237*$CE$10)</f>
        <v>0</v>
      </c>
      <c r="CF237" s="162"/>
      <c r="CG237" s="62">
        <f>SUM(CF237*$E237*$F237*$H237*$K237*$CE$10)</f>
        <v>0</v>
      </c>
      <c r="CH237" s="164"/>
      <c r="CI237" s="62">
        <f>SUM(CH237*$E237*$F237*$H237*$K237*$CE$10)</f>
        <v>0</v>
      </c>
      <c r="CJ237" s="164"/>
      <c r="CK237" s="62">
        <f>SUM(CJ237*$E237*$F237*$H237*$K237*$CE$10)</f>
        <v>0</v>
      </c>
      <c r="CL237" s="164"/>
      <c r="CM237" s="62">
        <f>SUM(CL237*$E237*$F237*$H237*$K237*$CE$10)</f>
        <v>0</v>
      </c>
      <c r="CN237" s="162"/>
      <c r="CO237" s="62">
        <f>SUM(CN237*$E237*$F237*$H237*$K237*$CE$10)</f>
        <v>0</v>
      </c>
      <c r="CP237" s="162"/>
      <c r="CQ237" s="62">
        <f>SUM(CP237*$E237*$F237*$H237*$K237*$CE$10)</f>
        <v>0</v>
      </c>
      <c r="CR237" s="164"/>
      <c r="CS237" s="62"/>
      <c r="CT237" s="162"/>
      <c r="CU237" s="62"/>
      <c r="CV237" s="162"/>
      <c r="CW237" s="62">
        <f>SUM(CV237*$E237*$F237*$H237*$K237*$CE$10)</f>
        <v>0</v>
      </c>
      <c r="CX237" s="162"/>
      <c r="CY237" s="62"/>
      <c r="CZ237" s="162"/>
      <c r="DA237" s="62"/>
      <c r="DB237" s="162"/>
      <c r="DC237" s="62"/>
      <c r="DD237" s="162"/>
      <c r="DE237" s="62">
        <f>SUM(DD237*$E237*$F237*$H237*$K237*$CE$10)</f>
        <v>0</v>
      </c>
      <c r="DF237" s="162"/>
      <c r="DG237" s="62">
        <f>SUM(DF237*$E237*$F237*$H237*$K237*$CE$10)</f>
        <v>0</v>
      </c>
      <c r="DH237" s="162"/>
      <c r="DI237" s="62"/>
      <c r="DJ237" s="162"/>
      <c r="DK237" s="62"/>
      <c r="DL237" s="162"/>
      <c r="DM237" s="62"/>
      <c r="DN237" s="162"/>
      <c r="DO237" s="58">
        <f>DN237*$E237*$F237*$H237*$J237*DO$10</f>
        <v>0</v>
      </c>
      <c r="DP237" s="162"/>
      <c r="DQ237" s="58">
        <f>DP237*$E237*$F237*$H237*$J237*DQ$10</f>
        <v>0</v>
      </c>
      <c r="DR237" s="162"/>
      <c r="DS237" s="164"/>
      <c r="DT237" s="162"/>
      <c r="DU237" s="164"/>
      <c r="DV237" s="162"/>
      <c r="DW237" s="58">
        <f>DV237*$E237*$F237*$H237*$J237*DW$10</f>
        <v>0</v>
      </c>
      <c r="DX237" s="162"/>
      <c r="DY237" s="58">
        <f>DX237*$E237*$F237*$H237*$J237*DY$10</f>
        <v>0</v>
      </c>
      <c r="DZ237" s="162"/>
      <c r="EA237" s="164"/>
      <c r="EB237" s="167"/>
      <c r="EC237" s="167"/>
      <c r="ED237" s="76"/>
      <c r="EE237" s="76"/>
      <c r="EF237" s="76"/>
      <c r="EG237" s="76"/>
      <c r="EH237" s="76"/>
      <c r="EI237" s="76"/>
      <c r="EJ237" s="64">
        <f t="shared" si="1314"/>
        <v>0</v>
      </c>
      <c r="EK237" s="64">
        <f t="shared" si="1315"/>
        <v>0</v>
      </c>
    </row>
    <row r="238" spans="1:141" ht="15" customHeight="1" x14ac:dyDescent="0.25">
      <c r="A238" s="169">
        <v>37</v>
      </c>
      <c r="B238" s="41"/>
      <c r="C238" s="170" t="s">
        <v>593</v>
      </c>
      <c r="D238" s="171" t="s">
        <v>594</v>
      </c>
      <c r="E238" s="52">
        <v>16026</v>
      </c>
      <c r="F238" s="172"/>
      <c r="G238" s="173"/>
      <c r="H238" s="174"/>
      <c r="I238" s="175"/>
      <c r="J238" s="176">
        <v>1.4</v>
      </c>
      <c r="K238" s="176">
        <v>1.68</v>
      </c>
      <c r="L238" s="176">
        <v>2.23</v>
      </c>
      <c r="M238" s="177">
        <v>2.57</v>
      </c>
      <c r="N238" s="178">
        <f t="shared" ref="N238:Z238" si="1396">SUM(N239:N254)</f>
        <v>0</v>
      </c>
      <c r="O238" s="178">
        <f t="shared" si="1396"/>
        <v>0</v>
      </c>
      <c r="P238" s="178">
        <f t="shared" si="1396"/>
        <v>0</v>
      </c>
      <c r="Q238" s="178">
        <f t="shared" ref="Q238" si="1397">SUM(Q239:Q254)</f>
        <v>0</v>
      </c>
      <c r="R238" s="178">
        <f t="shared" si="1396"/>
        <v>0</v>
      </c>
      <c r="S238" s="178">
        <f t="shared" ref="S238" si="1398">SUM(S239:S254)</f>
        <v>0</v>
      </c>
      <c r="T238" s="178">
        <f t="shared" si="1396"/>
        <v>0</v>
      </c>
      <c r="U238" s="178">
        <f t="shared" ref="U238" si="1399">SUM(U239:U254)</f>
        <v>0</v>
      </c>
      <c r="V238" s="178">
        <f t="shared" si="1396"/>
        <v>0</v>
      </c>
      <c r="W238" s="178">
        <f t="shared" ref="W238" si="1400">SUM(W239:W254)</f>
        <v>0</v>
      </c>
      <c r="X238" s="178">
        <f t="shared" si="1396"/>
        <v>0</v>
      </c>
      <c r="Y238" s="178">
        <f t="shared" ref="Y238" si="1401">SUM(Y239:Y254)</f>
        <v>0</v>
      </c>
      <c r="Z238" s="178">
        <f t="shared" si="1396"/>
        <v>0</v>
      </c>
      <c r="AA238" s="178">
        <f t="shared" ref="AA238:CL238" si="1402">SUM(AA239:AA254)</f>
        <v>0</v>
      </c>
      <c r="AB238" s="178">
        <f t="shared" si="1402"/>
        <v>0</v>
      </c>
      <c r="AC238" s="178">
        <f t="shared" si="1402"/>
        <v>0</v>
      </c>
      <c r="AD238" s="178">
        <f t="shared" si="1402"/>
        <v>0</v>
      </c>
      <c r="AE238" s="178">
        <f t="shared" si="1402"/>
        <v>0</v>
      </c>
      <c r="AF238" s="178">
        <f t="shared" si="1402"/>
        <v>0</v>
      </c>
      <c r="AG238" s="178">
        <f t="shared" si="1402"/>
        <v>0</v>
      </c>
      <c r="AH238" s="178">
        <f t="shared" si="1402"/>
        <v>0</v>
      </c>
      <c r="AI238" s="178">
        <f t="shared" si="1402"/>
        <v>0</v>
      </c>
      <c r="AJ238" s="178">
        <f t="shared" si="1402"/>
        <v>0</v>
      </c>
      <c r="AK238" s="178">
        <f t="shared" si="1402"/>
        <v>0</v>
      </c>
      <c r="AL238" s="178">
        <f t="shared" si="1402"/>
        <v>0</v>
      </c>
      <c r="AM238" s="178">
        <f t="shared" si="1402"/>
        <v>0</v>
      </c>
      <c r="AN238" s="178">
        <f t="shared" si="1402"/>
        <v>0</v>
      </c>
      <c r="AO238" s="178">
        <f t="shared" si="1402"/>
        <v>0</v>
      </c>
      <c r="AP238" s="178">
        <f t="shared" si="1402"/>
        <v>0</v>
      </c>
      <c r="AQ238" s="178">
        <f t="shared" si="1402"/>
        <v>0</v>
      </c>
      <c r="AR238" s="178">
        <f t="shared" si="1402"/>
        <v>0</v>
      </c>
      <c r="AS238" s="178">
        <f t="shared" si="1402"/>
        <v>0</v>
      </c>
      <c r="AT238" s="178">
        <f t="shared" si="1402"/>
        <v>0</v>
      </c>
      <c r="AU238" s="178">
        <f t="shared" si="1402"/>
        <v>0</v>
      </c>
      <c r="AV238" s="178">
        <f t="shared" si="1402"/>
        <v>0</v>
      </c>
      <c r="AW238" s="178">
        <f t="shared" si="1402"/>
        <v>0</v>
      </c>
      <c r="AX238" s="178">
        <f t="shared" si="1402"/>
        <v>0</v>
      </c>
      <c r="AY238" s="178">
        <f t="shared" si="1402"/>
        <v>0</v>
      </c>
      <c r="AZ238" s="178">
        <f t="shared" si="1402"/>
        <v>0</v>
      </c>
      <c r="BA238" s="178">
        <f t="shared" si="1402"/>
        <v>0</v>
      </c>
      <c r="BB238" s="178">
        <f t="shared" si="1402"/>
        <v>0</v>
      </c>
      <c r="BC238" s="178">
        <f t="shared" si="1402"/>
        <v>0</v>
      </c>
      <c r="BD238" s="178">
        <f t="shared" si="1402"/>
        <v>0</v>
      </c>
      <c r="BE238" s="178">
        <f t="shared" si="1402"/>
        <v>0</v>
      </c>
      <c r="BF238" s="178">
        <f t="shared" si="1402"/>
        <v>0</v>
      </c>
      <c r="BG238" s="178">
        <f t="shared" si="1402"/>
        <v>0</v>
      </c>
      <c r="BH238" s="178">
        <f t="shared" si="1402"/>
        <v>0</v>
      </c>
      <c r="BI238" s="178">
        <f t="shared" si="1402"/>
        <v>0</v>
      </c>
      <c r="BJ238" s="178">
        <f t="shared" si="1402"/>
        <v>0</v>
      </c>
      <c r="BK238" s="178">
        <f t="shared" si="1402"/>
        <v>0</v>
      </c>
      <c r="BL238" s="178">
        <f t="shared" si="1402"/>
        <v>0</v>
      </c>
      <c r="BM238" s="178">
        <f t="shared" si="1402"/>
        <v>0</v>
      </c>
      <c r="BN238" s="178">
        <f t="shared" si="1402"/>
        <v>0</v>
      </c>
      <c r="BO238" s="178">
        <f t="shared" si="1402"/>
        <v>0</v>
      </c>
      <c r="BP238" s="178">
        <f t="shared" si="1402"/>
        <v>0</v>
      </c>
      <c r="BQ238" s="178">
        <f t="shared" si="1402"/>
        <v>0</v>
      </c>
      <c r="BR238" s="178">
        <f t="shared" si="1402"/>
        <v>0</v>
      </c>
      <c r="BS238" s="178"/>
      <c r="BT238" s="178">
        <f t="shared" si="1402"/>
        <v>0</v>
      </c>
      <c r="BU238" s="178"/>
      <c r="BV238" s="178">
        <f t="shared" si="1402"/>
        <v>0</v>
      </c>
      <c r="BW238" s="178">
        <f t="shared" si="1402"/>
        <v>0</v>
      </c>
      <c r="BX238" s="178">
        <f t="shared" si="1402"/>
        <v>0</v>
      </c>
      <c r="BY238" s="178">
        <f t="shared" si="1402"/>
        <v>0</v>
      </c>
      <c r="BZ238" s="178">
        <f t="shared" si="1402"/>
        <v>0</v>
      </c>
      <c r="CA238" s="178"/>
      <c r="CB238" s="178">
        <f t="shared" si="1402"/>
        <v>0</v>
      </c>
      <c r="CC238" s="178"/>
      <c r="CD238" s="178">
        <f t="shared" si="1402"/>
        <v>0</v>
      </c>
      <c r="CE238" s="178">
        <f t="shared" si="1402"/>
        <v>0</v>
      </c>
      <c r="CF238" s="178">
        <f t="shared" si="1402"/>
        <v>0</v>
      </c>
      <c r="CG238" s="178">
        <f t="shared" si="1402"/>
        <v>0</v>
      </c>
      <c r="CH238" s="178">
        <f t="shared" si="1402"/>
        <v>0</v>
      </c>
      <c r="CI238" s="178">
        <f t="shared" si="1402"/>
        <v>0</v>
      </c>
      <c r="CJ238" s="178">
        <f t="shared" si="1402"/>
        <v>0</v>
      </c>
      <c r="CK238" s="178">
        <f t="shared" si="1402"/>
        <v>0</v>
      </c>
      <c r="CL238" s="178">
        <f t="shared" si="1402"/>
        <v>0</v>
      </c>
      <c r="CM238" s="178">
        <f t="shared" ref="CM238:EK238" si="1403">SUM(CM239:CM254)</f>
        <v>0</v>
      </c>
      <c r="CN238" s="178">
        <f t="shared" si="1403"/>
        <v>0</v>
      </c>
      <c r="CO238" s="178">
        <f t="shared" si="1403"/>
        <v>0</v>
      </c>
      <c r="CP238" s="178">
        <f t="shared" si="1403"/>
        <v>0</v>
      </c>
      <c r="CQ238" s="178">
        <f t="shared" si="1403"/>
        <v>0</v>
      </c>
      <c r="CR238" s="178">
        <f t="shared" si="1403"/>
        <v>0</v>
      </c>
      <c r="CS238" s="178"/>
      <c r="CT238" s="178">
        <f t="shared" si="1403"/>
        <v>0</v>
      </c>
      <c r="CU238" s="178"/>
      <c r="CV238" s="178">
        <f t="shared" si="1403"/>
        <v>0</v>
      </c>
      <c r="CW238" s="178">
        <f t="shared" si="1403"/>
        <v>0</v>
      </c>
      <c r="CX238" s="178">
        <f t="shared" si="1403"/>
        <v>0</v>
      </c>
      <c r="CY238" s="178"/>
      <c r="CZ238" s="178">
        <f t="shared" si="1403"/>
        <v>0</v>
      </c>
      <c r="DA238" s="178"/>
      <c r="DB238" s="178">
        <f t="shared" si="1403"/>
        <v>0</v>
      </c>
      <c r="DC238" s="178"/>
      <c r="DD238" s="178">
        <f t="shared" si="1403"/>
        <v>40</v>
      </c>
      <c r="DE238" s="178">
        <f t="shared" si="1403"/>
        <v>1584458.5679999997</v>
      </c>
      <c r="DF238" s="178">
        <f t="shared" si="1403"/>
        <v>0</v>
      </c>
      <c r="DG238" s="178">
        <f t="shared" si="1403"/>
        <v>0</v>
      </c>
      <c r="DH238" s="178">
        <f t="shared" si="1403"/>
        <v>0</v>
      </c>
      <c r="DI238" s="178"/>
      <c r="DJ238" s="178">
        <f t="shared" si="1403"/>
        <v>0</v>
      </c>
      <c r="DK238" s="178"/>
      <c r="DL238" s="178">
        <f t="shared" si="1403"/>
        <v>0</v>
      </c>
      <c r="DM238" s="178"/>
      <c r="DN238" s="178">
        <f t="shared" si="1403"/>
        <v>0</v>
      </c>
      <c r="DO238" s="178">
        <f t="shared" si="1403"/>
        <v>0</v>
      </c>
      <c r="DP238" s="178">
        <f t="shared" si="1403"/>
        <v>0</v>
      </c>
      <c r="DQ238" s="178">
        <f t="shared" si="1403"/>
        <v>0</v>
      </c>
      <c r="DR238" s="178">
        <f t="shared" si="1403"/>
        <v>0</v>
      </c>
      <c r="DS238" s="178">
        <f t="shared" si="1403"/>
        <v>0</v>
      </c>
      <c r="DT238" s="178">
        <f t="shared" si="1403"/>
        <v>0</v>
      </c>
      <c r="DU238" s="178">
        <f t="shared" si="1403"/>
        <v>0</v>
      </c>
      <c r="DV238" s="178">
        <f t="shared" si="1403"/>
        <v>0</v>
      </c>
      <c r="DW238" s="178">
        <f t="shared" si="1403"/>
        <v>0</v>
      </c>
      <c r="DX238" s="178">
        <f t="shared" si="1403"/>
        <v>2717</v>
      </c>
      <c r="DY238" s="178">
        <f t="shared" si="1403"/>
        <v>96270105.11999999</v>
      </c>
      <c r="DZ238" s="178">
        <f t="shared" si="1403"/>
        <v>0</v>
      </c>
      <c r="EA238" s="178">
        <f t="shared" si="1403"/>
        <v>0</v>
      </c>
      <c r="EB238" s="178">
        <f t="shared" si="1403"/>
        <v>0</v>
      </c>
      <c r="EC238" s="178">
        <f t="shared" si="1403"/>
        <v>0</v>
      </c>
      <c r="ED238" s="178">
        <f t="shared" si="1403"/>
        <v>0</v>
      </c>
      <c r="EE238" s="178">
        <f t="shared" si="1403"/>
        <v>0</v>
      </c>
      <c r="EF238" s="178">
        <f t="shared" si="1403"/>
        <v>0</v>
      </c>
      <c r="EG238" s="178">
        <f t="shared" si="1403"/>
        <v>0</v>
      </c>
      <c r="EH238" s="178"/>
      <c r="EI238" s="178"/>
      <c r="EJ238" s="178">
        <f t="shared" si="1403"/>
        <v>2757</v>
      </c>
      <c r="EK238" s="178">
        <f t="shared" si="1403"/>
        <v>97854563.687999994</v>
      </c>
    </row>
    <row r="239" spans="1:141" s="10" customFormat="1" ht="45" customHeight="1" x14ac:dyDescent="0.25">
      <c r="A239" s="49"/>
      <c r="B239" s="85">
        <v>192</v>
      </c>
      <c r="C239" s="50" t="s">
        <v>595</v>
      </c>
      <c r="D239" s="179" t="s">
        <v>596</v>
      </c>
      <c r="E239" s="52">
        <v>16026</v>
      </c>
      <c r="F239" s="145">
        <v>1.98</v>
      </c>
      <c r="G239" s="54"/>
      <c r="H239" s="55">
        <v>1</v>
      </c>
      <c r="I239" s="55"/>
      <c r="J239" s="56">
        <v>1.4</v>
      </c>
      <c r="K239" s="56">
        <v>1.68</v>
      </c>
      <c r="L239" s="56">
        <v>2.23</v>
      </c>
      <c r="M239" s="56">
        <v>2.57</v>
      </c>
      <c r="N239" s="159"/>
      <c r="O239" s="58">
        <f t="shared" ref="O239:O254" si="1404">N239*$E239*$F239*$H239*$J239*O$10</f>
        <v>0</v>
      </c>
      <c r="P239" s="159"/>
      <c r="Q239" s="58">
        <f t="shared" ref="Q239:Q254" si="1405">P239*$E239*$F239*$H239*$J239*Q$10</f>
        <v>0</v>
      </c>
      <c r="R239" s="159"/>
      <c r="S239" s="58">
        <f t="shared" ref="S239:S254" si="1406">R239*$E239*$F239*$H239*$J239*S$10</f>
        <v>0</v>
      </c>
      <c r="T239" s="159"/>
      <c r="U239" s="58">
        <f t="shared" ref="U239:U254" si="1407">T239*$E239*$F239*$H239*$J239*U$10</f>
        <v>0</v>
      </c>
      <c r="V239" s="159"/>
      <c r="W239" s="58">
        <f t="shared" ref="W239:W254" si="1408">V239*$E239*$F239*$H239*$J239*W$10</f>
        <v>0</v>
      </c>
      <c r="X239" s="159"/>
      <c r="Y239" s="58">
        <f t="shared" ref="Y239:Y254" si="1409">X239*$E239*$F239*$H239*$J239*Y$10</f>
        <v>0</v>
      </c>
      <c r="Z239" s="159"/>
      <c r="AA239" s="58">
        <f t="shared" ref="AA239:AA254" si="1410">Z239*$E239*$F239*$H239*$J239*AA$10</f>
        <v>0</v>
      </c>
      <c r="AB239" s="159"/>
      <c r="AC239" s="58">
        <f t="shared" ref="AC239:AC254" si="1411">AB239*$E239*$F239*$H239*$J239*AC$10</f>
        <v>0</v>
      </c>
      <c r="AD239" s="159"/>
      <c r="AE239" s="59">
        <f t="shared" ref="AE239:AE254" si="1412">SUM(AD239*$E239*$F239*$H239*$K239*$AE$10)</f>
        <v>0</v>
      </c>
      <c r="AF239" s="59"/>
      <c r="AG239" s="62">
        <f t="shared" ref="AG239:AG254" si="1413">SUM(AF239*$E239*$F239*$H239*$K239*$AG$10)</f>
        <v>0</v>
      </c>
      <c r="AH239" s="159"/>
      <c r="AI239" s="58">
        <f t="shared" ref="AI239:AI254" si="1414">AH239*$E239*$F239*$H239*$J239*AI$10</f>
        <v>0</v>
      </c>
      <c r="AJ239" s="159"/>
      <c r="AK239" s="58">
        <f t="shared" ref="AK239:AK254" si="1415">AJ239*$E239*$F239*$H239*$J239*AK$10</f>
        <v>0</v>
      </c>
      <c r="AL239" s="159"/>
      <c r="AM239" s="58">
        <f t="shared" ref="AM239:AM254" si="1416">AL239*$E239*$F239*$H239*$J239*AM$10</f>
        <v>0</v>
      </c>
      <c r="AN239" s="159"/>
      <c r="AO239" s="58">
        <f t="shared" ref="AO239:AO254" si="1417">AN239*$E239*$F239*$H239*$J239*AO$10</f>
        <v>0</v>
      </c>
      <c r="AP239" s="159"/>
      <c r="AQ239" s="58">
        <f t="shared" ref="AQ239:AQ254" si="1418">AP239*$E239*$F239*$H239*$J239*AQ$10</f>
        <v>0</v>
      </c>
      <c r="AR239" s="159"/>
      <c r="AS239" s="58">
        <f t="shared" ref="AS239:AS254" si="1419">AR239*$E239*$F239*$H239*$J239*AS$10</f>
        <v>0</v>
      </c>
      <c r="AT239" s="159"/>
      <c r="AU239" s="58">
        <f t="shared" ref="AU239:AU254" si="1420">AT239*$E239*$F239*$H239*$J239*AU$10</f>
        <v>0</v>
      </c>
      <c r="AV239" s="159"/>
      <c r="AW239" s="58">
        <f t="shared" ref="AW239:AW254" si="1421">AV239*$E239*$F239*$H239*$J239*AW$10</f>
        <v>0</v>
      </c>
      <c r="AX239" s="159"/>
      <c r="AY239" s="58">
        <f t="shared" ref="AY239:AY254" si="1422">AX239*$E239*$F239*$H239*$J239*AY$10</f>
        <v>0</v>
      </c>
      <c r="AZ239" s="159"/>
      <c r="BA239" s="58">
        <f t="shared" ref="BA239:BA254" si="1423">AZ239*$E239*$F239*$H239*$J239*BA$10</f>
        <v>0</v>
      </c>
      <c r="BB239" s="159"/>
      <c r="BC239" s="58">
        <f t="shared" ref="BC239:BC254" si="1424">BB239*$E239*$F239*$H239*$J239*BC$10</f>
        <v>0</v>
      </c>
      <c r="BD239" s="159"/>
      <c r="BE239" s="58">
        <f t="shared" ref="BE239:BE254" si="1425">BD239*$E239*$F239*$H239*$J239*BE$10</f>
        <v>0</v>
      </c>
      <c r="BF239" s="159"/>
      <c r="BG239" s="58">
        <f t="shared" ref="BG239:BG254" si="1426">BF239*$E239*$F239*$H239*$J239*BG$10</f>
        <v>0</v>
      </c>
      <c r="BH239" s="159"/>
      <c r="BI239" s="58">
        <f t="shared" ref="BI239:BI254" si="1427">BH239*$E239*$F239*$H239*$J239*BI$10</f>
        <v>0</v>
      </c>
      <c r="BJ239" s="159"/>
      <c r="BK239" s="58">
        <f t="shared" ref="BK239:BK254" si="1428">BJ239*$E239*$F239*$H239*$J239*BK$10</f>
        <v>0</v>
      </c>
      <c r="BL239" s="159"/>
      <c r="BM239" s="58">
        <f t="shared" ref="BM239:BM254" si="1429">BL239*$E239*$F239*$H239*$J239*BM$10</f>
        <v>0</v>
      </c>
      <c r="BN239" s="159"/>
      <c r="BO239" s="58">
        <f t="shared" ref="BO239:BO254" si="1430">BN239*$E239*$F239*$H239*$J239*BO$10</f>
        <v>0</v>
      </c>
      <c r="BP239" s="180"/>
      <c r="BQ239" s="58">
        <f t="shared" ref="BQ239:BQ254" si="1431">BP239*$E239*$F239*$H239*$J239*BQ$10</f>
        <v>0</v>
      </c>
      <c r="BR239" s="159"/>
      <c r="BS239" s="58"/>
      <c r="BT239" s="159"/>
      <c r="BU239" s="58"/>
      <c r="BV239" s="57"/>
      <c r="BW239" s="58">
        <f t="shared" ref="BW239:BW254" si="1432">BV239*$E239*$F239*$H239*$J239*BW$10</f>
        <v>0</v>
      </c>
      <c r="BX239" s="159"/>
      <c r="BY239" s="58">
        <f t="shared" ref="BY239:BY254" si="1433">BX239*$E239*$F239*$H239*$J239*BY$10</f>
        <v>0</v>
      </c>
      <c r="BZ239" s="159"/>
      <c r="CA239" s="58"/>
      <c r="CB239" s="159"/>
      <c r="CC239" s="58"/>
      <c r="CD239" s="159"/>
      <c r="CE239" s="62">
        <f t="shared" ref="CE239:CE254" si="1434">SUM(CD239*$E239*$F239*$H239*$K239*$CE$10)</f>
        <v>0</v>
      </c>
      <c r="CF239" s="159"/>
      <c r="CG239" s="62">
        <f t="shared" ref="CG239:CG254" si="1435">SUM(CF239*$E239*$F239*$H239*$K239*$CE$10)</f>
        <v>0</v>
      </c>
      <c r="CH239" s="159"/>
      <c r="CI239" s="62">
        <f t="shared" ref="CI239:CI254" si="1436">SUM(CH239*$E239*$F239*$H239*$K239*$CE$10)</f>
        <v>0</v>
      </c>
      <c r="CJ239" s="159"/>
      <c r="CK239" s="62">
        <f t="shared" ref="CK239:CK254" si="1437">SUM(CJ239*$E239*$F239*$H239*$K239*$CE$10)</f>
        <v>0</v>
      </c>
      <c r="CL239" s="159"/>
      <c r="CM239" s="62">
        <f t="shared" ref="CM239:CM254" si="1438">SUM(CL239*$E239*$F239*$H239*$K239*$CE$10)</f>
        <v>0</v>
      </c>
      <c r="CN239" s="159"/>
      <c r="CO239" s="62">
        <f t="shared" ref="CO239:CO254" si="1439">SUM(CN239*$E239*$F239*$H239*$K239*$CE$10)</f>
        <v>0</v>
      </c>
      <c r="CP239" s="159"/>
      <c r="CQ239" s="62">
        <f t="shared" ref="CQ239:CQ254" si="1440">SUM(CP239*$E239*$F239*$H239*$K239*$CE$10)</f>
        <v>0</v>
      </c>
      <c r="CR239" s="159"/>
      <c r="CS239" s="62"/>
      <c r="CT239" s="159"/>
      <c r="CU239" s="62"/>
      <c r="CV239" s="159"/>
      <c r="CW239" s="62">
        <f t="shared" ref="CW239:CW254" si="1441">SUM(CV239*$E239*$F239*$H239*$K239*$CE$10)</f>
        <v>0</v>
      </c>
      <c r="CX239" s="159"/>
      <c r="CY239" s="62"/>
      <c r="CZ239" s="57"/>
      <c r="DA239" s="62"/>
      <c r="DB239" s="159"/>
      <c r="DC239" s="62"/>
      <c r="DD239" s="57">
        <v>20</v>
      </c>
      <c r="DE239" s="62">
        <f t="shared" ref="DE239:DE254" si="1442">SUM(DD239*$E239*$F239*$H239*$K239*$CE$10)</f>
        <v>1066177.7279999999</v>
      </c>
      <c r="DF239" s="159"/>
      <c r="DG239" s="62">
        <f t="shared" ref="DG239:DG254" si="1443">SUM(DF239*$E239*$F239*$H239*$K239*$CE$10)</f>
        <v>0</v>
      </c>
      <c r="DH239" s="159"/>
      <c r="DI239" s="62"/>
      <c r="DJ239" s="159"/>
      <c r="DK239" s="62"/>
      <c r="DL239" s="159"/>
      <c r="DM239" s="62"/>
      <c r="DN239" s="159"/>
      <c r="DO239" s="58">
        <f t="shared" ref="DO239:DO254" si="1444">DN239*$E239*$F239*$H239*$J239*DO$10</f>
        <v>0</v>
      </c>
      <c r="DP239" s="159"/>
      <c r="DQ239" s="58">
        <f t="shared" ref="DQ239:DQ254" si="1445">DP239*$E239*$F239*$H239*$J239*DQ$10</f>
        <v>0</v>
      </c>
      <c r="DR239" s="159"/>
      <c r="DS239" s="59"/>
      <c r="DT239" s="159"/>
      <c r="DU239" s="59"/>
      <c r="DV239" s="57"/>
      <c r="DW239" s="58">
        <f t="shared" ref="DW239:DW254" si="1446">DV239*$E239*$F239*$H239*$J239*DW$10</f>
        <v>0</v>
      </c>
      <c r="DX239" s="57">
        <v>400</v>
      </c>
      <c r="DY239" s="58">
        <f t="shared" ref="DY239:DY253" si="1447">DX239*$E239*$F239*$H239*$J239*DY$10</f>
        <v>17769628.799999997</v>
      </c>
      <c r="DZ239" s="57"/>
      <c r="EA239" s="59"/>
      <c r="EB239" s="63"/>
      <c r="EC239" s="63"/>
      <c r="ED239" s="76"/>
      <c r="EE239" s="76"/>
      <c r="EF239" s="76"/>
      <c r="EG239" s="76"/>
      <c r="EH239" s="76"/>
      <c r="EI239" s="76"/>
      <c r="EJ239" s="64">
        <f t="shared" ref="EJ239:EJ254" si="1448">SUM(N239,P239,R239,T239,V239,X239,Z239,AB239,AD239,AF239,AH239,AJ239,AL239,AN239,AP239,AR239,AT239,AV239,AX239,AZ239,BB239,BD239,BF239,BH239,BJ239,BL239,BN239,BP239,BR239,BT239,BV239,BX239,BZ239,CB239,CD239,CF239,CH239,CJ239,CL239,CN239,CP239,CR239,CT239,CV239,CX239,CZ239,DB239,DD239,DF239,DH239,DJ239,DL239,DN239,DP239,DR239,DT239,DV239,DX239,DZ239,EB239,ED239,EF239)</f>
        <v>420</v>
      </c>
      <c r="EK239" s="64">
        <f t="shared" ref="EK239:EK254" si="1449">SUM(O239,Q239,S239,U239,W239,Y239,AA239,AC239,AE239,AG239,AI239,AK239,AM239,AO239,AQ239,AS239,AU239,AW239,AY239,BA239,BC239,BE239,BG239,BI239,BK239,BM239,BO239,BQ239,BS239,BU239,BW239,BY239,CA239,CC239,CE239,CG239,CI239,CK239,CM239,CO239,CQ239,CS239,CU239,CW239,CY239,DA239,DC239,DE239,DG239,DI239,DK239,DM239,DO239,DQ239,DS239,DU239,DW239,DY239,EA239,EC239,EE239,EG239)</f>
        <v>18835806.527999997</v>
      </c>
    </row>
    <row r="240" spans="1:141" s="10" customFormat="1" ht="45" customHeight="1" x14ac:dyDescent="0.25">
      <c r="A240" s="49"/>
      <c r="B240" s="85">
        <v>193</v>
      </c>
      <c r="C240" s="50" t="s">
        <v>597</v>
      </c>
      <c r="D240" s="179" t="s">
        <v>598</v>
      </c>
      <c r="E240" s="52">
        <v>16026</v>
      </c>
      <c r="F240" s="145">
        <v>2.31</v>
      </c>
      <c r="G240" s="54"/>
      <c r="H240" s="55">
        <v>1</v>
      </c>
      <c r="I240" s="55"/>
      <c r="J240" s="56">
        <v>1.4</v>
      </c>
      <c r="K240" s="56">
        <v>1.68</v>
      </c>
      <c r="L240" s="56">
        <v>2.23</v>
      </c>
      <c r="M240" s="56">
        <v>2.57</v>
      </c>
      <c r="N240" s="40"/>
      <c r="O240" s="58">
        <f t="shared" si="1404"/>
        <v>0</v>
      </c>
      <c r="P240" s="181"/>
      <c r="Q240" s="58">
        <f t="shared" si="1405"/>
        <v>0</v>
      </c>
      <c r="R240" s="40"/>
      <c r="S240" s="58">
        <f t="shared" si="1406"/>
        <v>0</v>
      </c>
      <c r="T240" s="40"/>
      <c r="U240" s="58">
        <f t="shared" si="1407"/>
        <v>0</v>
      </c>
      <c r="V240" s="40"/>
      <c r="W240" s="58">
        <f t="shared" si="1408"/>
        <v>0</v>
      </c>
      <c r="X240" s="40"/>
      <c r="Y240" s="58">
        <f t="shared" si="1409"/>
        <v>0</v>
      </c>
      <c r="Z240" s="40"/>
      <c r="AA240" s="58">
        <f t="shared" si="1410"/>
        <v>0</v>
      </c>
      <c r="AB240" s="40"/>
      <c r="AC240" s="58">
        <f t="shared" si="1411"/>
        <v>0</v>
      </c>
      <c r="AD240" s="40"/>
      <c r="AE240" s="59">
        <f t="shared" si="1412"/>
        <v>0</v>
      </c>
      <c r="AF240" s="59"/>
      <c r="AG240" s="62">
        <f t="shared" si="1413"/>
        <v>0</v>
      </c>
      <c r="AH240" s="40"/>
      <c r="AI240" s="58">
        <f t="shared" si="1414"/>
        <v>0</v>
      </c>
      <c r="AJ240" s="40"/>
      <c r="AK240" s="58">
        <f t="shared" si="1415"/>
        <v>0</v>
      </c>
      <c r="AL240" s="40"/>
      <c r="AM240" s="58">
        <f t="shared" si="1416"/>
        <v>0</v>
      </c>
      <c r="AN240" s="40"/>
      <c r="AO240" s="58">
        <f t="shared" si="1417"/>
        <v>0</v>
      </c>
      <c r="AP240" s="40"/>
      <c r="AQ240" s="58">
        <f t="shared" si="1418"/>
        <v>0</v>
      </c>
      <c r="AR240" s="40"/>
      <c r="AS240" s="58">
        <f t="shared" si="1419"/>
        <v>0</v>
      </c>
      <c r="AT240" s="40"/>
      <c r="AU240" s="58">
        <f t="shared" si="1420"/>
        <v>0</v>
      </c>
      <c r="AV240" s="40"/>
      <c r="AW240" s="58">
        <f t="shared" si="1421"/>
        <v>0</v>
      </c>
      <c r="AX240" s="40"/>
      <c r="AY240" s="58">
        <f t="shared" si="1422"/>
        <v>0</v>
      </c>
      <c r="AZ240" s="40"/>
      <c r="BA240" s="58">
        <f t="shared" si="1423"/>
        <v>0</v>
      </c>
      <c r="BB240" s="40"/>
      <c r="BC240" s="58">
        <f t="shared" si="1424"/>
        <v>0</v>
      </c>
      <c r="BD240" s="40"/>
      <c r="BE240" s="58">
        <f t="shared" si="1425"/>
        <v>0</v>
      </c>
      <c r="BF240" s="40"/>
      <c r="BG240" s="58">
        <f t="shared" si="1426"/>
        <v>0</v>
      </c>
      <c r="BH240" s="40"/>
      <c r="BI240" s="58">
        <f t="shared" si="1427"/>
        <v>0</v>
      </c>
      <c r="BJ240" s="40"/>
      <c r="BK240" s="58">
        <f t="shared" si="1428"/>
        <v>0</v>
      </c>
      <c r="BL240" s="40"/>
      <c r="BM240" s="58">
        <f t="shared" si="1429"/>
        <v>0</v>
      </c>
      <c r="BN240" s="40"/>
      <c r="BO240" s="58">
        <f t="shared" si="1430"/>
        <v>0</v>
      </c>
      <c r="BP240" s="182"/>
      <c r="BQ240" s="58">
        <f t="shared" si="1431"/>
        <v>0</v>
      </c>
      <c r="BR240" s="40"/>
      <c r="BS240" s="58"/>
      <c r="BT240" s="40"/>
      <c r="BU240" s="58"/>
      <c r="BV240" s="57"/>
      <c r="BW240" s="58">
        <f t="shared" si="1432"/>
        <v>0</v>
      </c>
      <c r="BX240" s="40"/>
      <c r="BY240" s="58">
        <f t="shared" si="1433"/>
        <v>0</v>
      </c>
      <c r="BZ240" s="40"/>
      <c r="CA240" s="58"/>
      <c r="CB240" s="40"/>
      <c r="CC240" s="58"/>
      <c r="CD240" s="40"/>
      <c r="CE240" s="62">
        <f t="shared" si="1434"/>
        <v>0</v>
      </c>
      <c r="CF240" s="40"/>
      <c r="CG240" s="62">
        <f t="shared" si="1435"/>
        <v>0</v>
      </c>
      <c r="CH240" s="40"/>
      <c r="CI240" s="62">
        <f t="shared" si="1436"/>
        <v>0</v>
      </c>
      <c r="CJ240" s="40"/>
      <c r="CK240" s="62">
        <f t="shared" si="1437"/>
        <v>0</v>
      </c>
      <c r="CL240" s="40"/>
      <c r="CM240" s="62">
        <f t="shared" si="1438"/>
        <v>0</v>
      </c>
      <c r="CN240" s="40"/>
      <c r="CO240" s="62">
        <f t="shared" si="1439"/>
        <v>0</v>
      </c>
      <c r="CP240" s="40"/>
      <c r="CQ240" s="62">
        <f t="shared" si="1440"/>
        <v>0</v>
      </c>
      <c r="CR240" s="40"/>
      <c r="CS240" s="62"/>
      <c r="CT240" s="40"/>
      <c r="CU240" s="62"/>
      <c r="CV240" s="40"/>
      <c r="CW240" s="62">
        <f t="shared" si="1441"/>
        <v>0</v>
      </c>
      <c r="CX240" s="40"/>
      <c r="CY240" s="62"/>
      <c r="CZ240" s="57"/>
      <c r="DA240" s="62"/>
      <c r="DB240" s="40"/>
      <c r="DC240" s="62"/>
      <c r="DD240" s="57"/>
      <c r="DE240" s="62">
        <f t="shared" si="1442"/>
        <v>0</v>
      </c>
      <c r="DF240" s="40"/>
      <c r="DG240" s="62">
        <f t="shared" si="1443"/>
        <v>0</v>
      </c>
      <c r="DH240" s="40"/>
      <c r="DI240" s="62"/>
      <c r="DJ240" s="40"/>
      <c r="DK240" s="62"/>
      <c r="DL240" s="40"/>
      <c r="DM240" s="62"/>
      <c r="DN240" s="40"/>
      <c r="DO240" s="58">
        <f t="shared" si="1444"/>
        <v>0</v>
      </c>
      <c r="DP240" s="40"/>
      <c r="DQ240" s="58">
        <f t="shared" si="1445"/>
        <v>0</v>
      </c>
      <c r="DR240" s="40"/>
      <c r="DS240" s="59"/>
      <c r="DT240" s="40"/>
      <c r="DU240" s="59"/>
      <c r="DV240" s="57"/>
      <c r="DW240" s="58">
        <f t="shared" si="1446"/>
        <v>0</v>
      </c>
      <c r="DX240" s="57">
        <v>89</v>
      </c>
      <c r="DY240" s="58">
        <f t="shared" si="1447"/>
        <v>4612699.4759999998</v>
      </c>
      <c r="DZ240" s="57"/>
      <c r="EA240" s="59"/>
      <c r="EB240" s="63"/>
      <c r="EC240" s="63"/>
      <c r="ED240" s="76"/>
      <c r="EE240" s="76"/>
      <c r="EF240" s="76"/>
      <c r="EG240" s="76"/>
      <c r="EH240" s="76"/>
      <c r="EI240" s="76"/>
      <c r="EJ240" s="64">
        <f t="shared" si="1448"/>
        <v>89</v>
      </c>
      <c r="EK240" s="64">
        <f t="shared" si="1449"/>
        <v>4612699.4759999998</v>
      </c>
    </row>
    <row r="241" spans="1:141" s="10" customFormat="1" ht="60" customHeight="1" x14ac:dyDescent="0.25">
      <c r="A241" s="49"/>
      <c r="B241" s="85">
        <v>194</v>
      </c>
      <c r="C241" s="50" t="s">
        <v>599</v>
      </c>
      <c r="D241" s="179" t="s">
        <v>600</v>
      </c>
      <c r="E241" s="52">
        <v>16026</v>
      </c>
      <c r="F241" s="53">
        <v>1.52</v>
      </c>
      <c r="G241" s="54"/>
      <c r="H241" s="55">
        <v>1</v>
      </c>
      <c r="I241" s="55"/>
      <c r="J241" s="56">
        <v>1.4</v>
      </c>
      <c r="K241" s="56">
        <v>1.68</v>
      </c>
      <c r="L241" s="56">
        <v>2.23</v>
      </c>
      <c r="M241" s="56">
        <v>2.57</v>
      </c>
      <c r="N241" s="40"/>
      <c r="O241" s="58">
        <f t="shared" si="1404"/>
        <v>0</v>
      </c>
      <c r="P241" s="181"/>
      <c r="Q241" s="58">
        <f t="shared" si="1405"/>
        <v>0</v>
      </c>
      <c r="R241" s="40"/>
      <c r="S241" s="58">
        <f t="shared" si="1406"/>
        <v>0</v>
      </c>
      <c r="T241" s="40"/>
      <c r="U241" s="58">
        <f t="shared" si="1407"/>
        <v>0</v>
      </c>
      <c r="V241" s="40"/>
      <c r="W241" s="58">
        <f t="shared" si="1408"/>
        <v>0</v>
      </c>
      <c r="X241" s="40"/>
      <c r="Y241" s="58">
        <f t="shared" si="1409"/>
        <v>0</v>
      </c>
      <c r="Z241" s="40"/>
      <c r="AA241" s="58">
        <f t="shared" si="1410"/>
        <v>0</v>
      </c>
      <c r="AB241" s="40"/>
      <c r="AC241" s="58">
        <f t="shared" si="1411"/>
        <v>0</v>
      </c>
      <c r="AD241" s="40"/>
      <c r="AE241" s="59">
        <f t="shared" si="1412"/>
        <v>0</v>
      </c>
      <c r="AF241" s="59"/>
      <c r="AG241" s="62">
        <f t="shared" si="1413"/>
        <v>0</v>
      </c>
      <c r="AH241" s="40"/>
      <c r="AI241" s="58">
        <f t="shared" si="1414"/>
        <v>0</v>
      </c>
      <c r="AJ241" s="40"/>
      <c r="AK241" s="58">
        <f t="shared" si="1415"/>
        <v>0</v>
      </c>
      <c r="AL241" s="40"/>
      <c r="AM241" s="58">
        <f t="shared" si="1416"/>
        <v>0</v>
      </c>
      <c r="AN241" s="40"/>
      <c r="AO241" s="58">
        <f t="shared" si="1417"/>
        <v>0</v>
      </c>
      <c r="AP241" s="40"/>
      <c r="AQ241" s="58">
        <f t="shared" si="1418"/>
        <v>0</v>
      </c>
      <c r="AR241" s="40"/>
      <c r="AS241" s="58">
        <f t="shared" si="1419"/>
        <v>0</v>
      </c>
      <c r="AT241" s="40"/>
      <c r="AU241" s="58">
        <f t="shared" si="1420"/>
        <v>0</v>
      </c>
      <c r="AV241" s="40"/>
      <c r="AW241" s="58">
        <f t="shared" si="1421"/>
        <v>0</v>
      </c>
      <c r="AX241" s="40"/>
      <c r="AY241" s="58">
        <f t="shared" si="1422"/>
        <v>0</v>
      </c>
      <c r="AZ241" s="40"/>
      <c r="BA241" s="58">
        <f t="shared" si="1423"/>
        <v>0</v>
      </c>
      <c r="BB241" s="40"/>
      <c r="BC241" s="58">
        <f t="shared" si="1424"/>
        <v>0</v>
      </c>
      <c r="BD241" s="40"/>
      <c r="BE241" s="58">
        <f t="shared" si="1425"/>
        <v>0</v>
      </c>
      <c r="BF241" s="40"/>
      <c r="BG241" s="58">
        <f t="shared" si="1426"/>
        <v>0</v>
      </c>
      <c r="BH241" s="40"/>
      <c r="BI241" s="58">
        <f t="shared" si="1427"/>
        <v>0</v>
      </c>
      <c r="BJ241" s="40"/>
      <c r="BK241" s="58">
        <f t="shared" si="1428"/>
        <v>0</v>
      </c>
      <c r="BL241" s="40"/>
      <c r="BM241" s="58">
        <f t="shared" si="1429"/>
        <v>0</v>
      </c>
      <c r="BN241" s="40"/>
      <c r="BO241" s="58">
        <f t="shared" si="1430"/>
        <v>0</v>
      </c>
      <c r="BP241" s="182"/>
      <c r="BQ241" s="58">
        <f t="shared" si="1431"/>
        <v>0</v>
      </c>
      <c r="BR241" s="40"/>
      <c r="BS241" s="58"/>
      <c r="BT241" s="40"/>
      <c r="BU241" s="58"/>
      <c r="BV241" s="57"/>
      <c r="BW241" s="58">
        <f t="shared" si="1432"/>
        <v>0</v>
      </c>
      <c r="BX241" s="40"/>
      <c r="BY241" s="58">
        <f t="shared" si="1433"/>
        <v>0</v>
      </c>
      <c r="BZ241" s="40"/>
      <c r="CA241" s="58"/>
      <c r="CB241" s="40"/>
      <c r="CC241" s="58"/>
      <c r="CD241" s="40"/>
      <c r="CE241" s="62">
        <f t="shared" si="1434"/>
        <v>0</v>
      </c>
      <c r="CF241" s="40"/>
      <c r="CG241" s="62">
        <f t="shared" si="1435"/>
        <v>0</v>
      </c>
      <c r="CH241" s="40"/>
      <c r="CI241" s="62">
        <f t="shared" si="1436"/>
        <v>0</v>
      </c>
      <c r="CJ241" s="40"/>
      <c r="CK241" s="62">
        <f t="shared" si="1437"/>
        <v>0</v>
      </c>
      <c r="CL241" s="40"/>
      <c r="CM241" s="62">
        <f t="shared" si="1438"/>
        <v>0</v>
      </c>
      <c r="CN241" s="40"/>
      <c r="CO241" s="62">
        <f t="shared" si="1439"/>
        <v>0</v>
      </c>
      <c r="CP241" s="40"/>
      <c r="CQ241" s="62">
        <f t="shared" si="1440"/>
        <v>0</v>
      </c>
      <c r="CR241" s="40"/>
      <c r="CS241" s="62"/>
      <c r="CT241" s="40"/>
      <c r="CU241" s="62"/>
      <c r="CV241" s="40"/>
      <c r="CW241" s="62">
        <f t="shared" si="1441"/>
        <v>0</v>
      </c>
      <c r="CX241" s="40"/>
      <c r="CY241" s="62"/>
      <c r="CZ241" s="57"/>
      <c r="DA241" s="62"/>
      <c r="DB241" s="40"/>
      <c r="DC241" s="62"/>
      <c r="DD241" s="57"/>
      <c r="DE241" s="62">
        <f t="shared" si="1442"/>
        <v>0</v>
      </c>
      <c r="DF241" s="40"/>
      <c r="DG241" s="62">
        <f t="shared" si="1443"/>
        <v>0</v>
      </c>
      <c r="DH241" s="40"/>
      <c r="DI241" s="62"/>
      <c r="DJ241" s="40"/>
      <c r="DK241" s="62"/>
      <c r="DL241" s="40"/>
      <c r="DM241" s="62"/>
      <c r="DN241" s="40"/>
      <c r="DO241" s="58">
        <f t="shared" si="1444"/>
        <v>0</v>
      </c>
      <c r="DP241" s="40"/>
      <c r="DQ241" s="58">
        <f t="shared" si="1445"/>
        <v>0</v>
      </c>
      <c r="DR241" s="40"/>
      <c r="DS241" s="59"/>
      <c r="DT241" s="40"/>
      <c r="DU241" s="59"/>
      <c r="DV241" s="57"/>
      <c r="DW241" s="58">
        <f t="shared" si="1446"/>
        <v>0</v>
      </c>
      <c r="DX241" s="57">
        <v>1374</v>
      </c>
      <c r="DY241" s="58">
        <f t="shared" si="1447"/>
        <v>46857972.671999998</v>
      </c>
      <c r="DZ241" s="57"/>
      <c r="EA241" s="59"/>
      <c r="EB241" s="63"/>
      <c r="EC241" s="63"/>
      <c r="ED241" s="76"/>
      <c r="EE241" s="76"/>
      <c r="EF241" s="76"/>
      <c r="EG241" s="76"/>
      <c r="EH241" s="76"/>
      <c r="EI241" s="76"/>
      <c r="EJ241" s="64">
        <f t="shared" si="1448"/>
        <v>1374</v>
      </c>
      <c r="EK241" s="64">
        <f t="shared" si="1449"/>
        <v>46857972.671999998</v>
      </c>
    </row>
    <row r="242" spans="1:141" s="10" customFormat="1" ht="60" customHeight="1" x14ac:dyDescent="0.25">
      <c r="A242" s="49"/>
      <c r="B242" s="85">
        <v>195</v>
      </c>
      <c r="C242" s="50" t="s">
        <v>601</v>
      </c>
      <c r="D242" s="179" t="s">
        <v>602</v>
      </c>
      <c r="E242" s="52">
        <v>16026</v>
      </c>
      <c r="F242" s="53">
        <v>1.82</v>
      </c>
      <c r="G242" s="54"/>
      <c r="H242" s="55">
        <v>1</v>
      </c>
      <c r="I242" s="55"/>
      <c r="J242" s="56">
        <v>1.4</v>
      </c>
      <c r="K242" s="56">
        <v>1.68</v>
      </c>
      <c r="L242" s="56">
        <v>2.23</v>
      </c>
      <c r="M242" s="56">
        <v>2.57</v>
      </c>
      <c r="N242" s="40"/>
      <c r="O242" s="58">
        <f t="shared" si="1404"/>
        <v>0</v>
      </c>
      <c r="P242" s="181"/>
      <c r="Q242" s="58">
        <f t="shared" si="1405"/>
        <v>0</v>
      </c>
      <c r="R242" s="40"/>
      <c r="S242" s="58">
        <f t="shared" si="1406"/>
        <v>0</v>
      </c>
      <c r="T242" s="40"/>
      <c r="U242" s="58">
        <f t="shared" si="1407"/>
        <v>0</v>
      </c>
      <c r="V242" s="40"/>
      <c r="W242" s="58">
        <f t="shared" si="1408"/>
        <v>0</v>
      </c>
      <c r="X242" s="40"/>
      <c r="Y242" s="58">
        <f t="shared" si="1409"/>
        <v>0</v>
      </c>
      <c r="Z242" s="40"/>
      <c r="AA242" s="58">
        <f t="shared" si="1410"/>
        <v>0</v>
      </c>
      <c r="AB242" s="40"/>
      <c r="AC242" s="58">
        <f t="shared" si="1411"/>
        <v>0</v>
      </c>
      <c r="AD242" s="40"/>
      <c r="AE242" s="59">
        <f t="shared" si="1412"/>
        <v>0</v>
      </c>
      <c r="AF242" s="59"/>
      <c r="AG242" s="62">
        <f t="shared" si="1413"/>
        <v>0</v>
      </c>
      <c r="AH242" s="40"/>
      <c r="AI242" s="58">
        <f t="shared" si="1414"/>
        <v>0</v>
      </c>
      <c r="AJ242" s="40"/>
      <c r="AK242" s="58">
        <f t="shared" si="1415"/>
        <v>0</v>
      </c>
      <c r="AL242" s="40"/>
      <c r="AM242" s="58">
        <f t="shared" si="1416"/>
        <v>0</v>
      </c>
      <c r="AN242" s="40"/>
      <c r="AO242" s="58">
        <f t="shared" si="1417"/>
        <v>0</v>
      </c>
      <c r="AP242" s="40"/>
      <c r="AQ242" s="58">
        <f t="shared" si="1418"/>
        <v>0</v>
      </c>
      <c r="AR242" s="40"/>
      <c r="AS242" s="58">
        <f t="shared" si="1419"/>
        <v>0</v>
      </c>
      <c r="AT242" s="40"/>
      <c r="AU242" s="58">
        <f t="shared" si="1420"/>
        <v>0</v>
      </c>
      <c r="AV242" s="40"/>
      <c r="AW242" s="58">
        <f t="shared" si="1421"/>
        <v>0</v>
      </c>
      <c r="AX242" s="40"/>
      <c r="AY242" s="58">
        <f t="shared" si="1422"/>
        <v>0</v>
      </c>
      <c r="AZ242" s="40"/>
      <c r="BA242" s="58">
        <f t="shared" si="1423"/>
        <v>0</v>
      </c>
      <c r="BB242" s="40"/>
      <c r="BC242" s="58">
        <f t="shared" si="1424"/>
        <v>0</v>
      </c>
      <c r="BD242" s="40"/>
      <c r="BE242" s="58">
        <f t="shared" si="1425"/>
        <v>0</v>
      </c>
      <c r="BF242" s="40"/>
      <c r="BG242" s="58">
        <f t="shared" si="1426"/>
        <v>0</v>
      </c>
      <c r="BH242" s="40"/>
      <c r="BI242" s="58">
        <f t="shared" si="1427"/>
        <v>0</v>
      </c>
      <c r="BJ242" s="40"/>
      <c r="BK242" s="58">
        <f t="shared" si="1428"/>
        <v>0</v>
      </c>
      <c r="BL242" s="40"/>
      <c r="BM242" s="58">
        <f t="shared" si="1429"/>
        <v>0</v>
      </c>
      <c r="BN242" s="40"/>
      <c r="BO242" s="58">
        <f t="shared" si="1430"/>
        <v>0</v>
      </c>
      <c r="BP242" s="182"/>
      <c r="BQ242" s="58">
        <f t="shared" si="1431"/>
        <v>0</v>
      </c>
      <c r="BR242" s="40"/>
      <c r="BS242" s="58"/>
      <c r="BT242" s="40"/>
      <c r="BU242" s="58"/>
      <c r="BV242" s="57"/>
      <c r="BW242" s="58">
        <f t="shared" si="1432"/>
        <v>0</v>
      </c>
      <c r="BX242" s="40"/>
      <c r="BY242" s="58">
        <f t="shared" si="1433"/>
        <v>0</v>
      </c>
      <c r="BZ242" s="40"/>
      <c r="CA242" s="58"/>
      <c r="CB242" s="40"/>
      <c r="CC242" s="58"/>
      <c r="CD242" s="40"/>
      <c r="CE242" s="62">
        <f t="shared" si="1434"/>
        <v>0</v>
      </c>
      <c r="CF242" s="40"/>
      <c r="CG242" s="62">
        <f t="shared" si="1435"/>
        <v>0</v>
      </c>
      <c r="CH242" s="40"/>
      <c r="CI242" s="62">
        <f t="shared" si="1436"/>
        <v>0</v>
      </c>
      <c r="CJ242" s="40"/>
      <c r="CK242" s="62">
        <f t="shared" si="1437"/>
        <v>0</v>
      </c>
      <c r="CL242" s="40"/>
      <c r="CM242" s="62">
        <f t="shared" si="1438"/>
        <v>0</v>
      </c>
      <c r="CN242" s="40"/>
      <c r="CO242" s="62">
        <f t="shared" si="1439"/>
        <v>0</v>
      </c>
      <c r="CP242" s="40"/>
      <c r="CQ242" s="62">
        <f t="shared" si="1440"/>
        <v>0</v>
      </c>
      <c r="CR242" s="40"/>
      <c r="CS242" s="62"/>
      <c r="CT242" s="40"/>
      <c r="CU242" s="62"/>
      <c r="CV242" s="40"/>
      <c r="CW242" s="62">
        <f t="shared" si="1441"/>
        <v>0</v>
      </c>
      <c r="CX242" s="40"/>
      <c r="CY242" s="62"/>
      <c r="CZ242" s="57"/>
      <c r="DA242" s="62"/>
      <c r="DB242" s="40"/>
      <c r="DC242" s="62"/>
      <c r="DD242" s="40"/>
      <c r="DE242" s="62">
        <f t="shared" si="1442"/>
        <v>0</v>
      </c>
      <c r="DF242" s="40"/>
      <c r="DG242" s="62">
        <f t="shared" si="1443"/>
        <v>0</v>
      </c>
      <c r="DH242" s="40"/>
      <c r="DI242" s="62"/>
      <c r="DJ242" s="40"/>
      <c r="DK242" s="62"/>
      <c r="DL242" s="40"/>
      <c r="DM242" s="62"/>
      <c r="DN242" s="40"/>
      <c r="DO242" s="58">
        <f t="shared" si="1444"/>
        <v>0</v>
      </c>
      <c r="DP242" s="40"/>
      <c r="DQ242" s="58">
        <f t="shared" si="1445"/>
        <v>0</v>
      </c>
      <c r="DR242" s="40"/>
      <c r="DS242" s="59"/>
      <c r="DT242" s="40"/>
      <c r="DU242" s="59"/>
      <c r="DV242" s="57"/>
      <c r="DW242" s="58">
        <f t="shared" si="1446"/>
        <v>0</v>
      </c>
      <c r="DX242" s="57">
        <v>448</v>
      </c>
      <c r="DY242" s="58">
        <f t="shared" si="1447"/>
        <v>18293743.104000002</v>
      </c>
      <c r="DZ242" s="57"/>
      <c r="EA242" s="59"/>
      <c r="EB242" s="63"/>
      <c r="EC242" s="63"/>
      <c r="ED242" s="76"/>
      <c r="EE242" s="76"/>
      <c r="EF242" s="76"/>
      <c r="EG242" s="76"/>
      <c r="EH242" s="76"/>
      <c r="EI242" s="76"/>
      <c r="EJ242" s="64">
        <f t="shared" si="1448"/>
        <v>448</v>
      </c>
      <c r="EK242" s="64">
        <f t="shared" si="1449"/>
        <v>18293743.104000002</v>
      </c>
    </row>
    <row r="243" spans="1:141" s="10" customFormat="1" ht="30" customHeight="1" x14ac:dyDescent="0.25">
      <c r="A243" s="49"/>
      <c r="B243" s="85">
        <v>196</v>
      </c>
      <c r="C243" s="50" t="s">
        <v>603</v>
      </c>
      <c r="D243" s="179" t="s">
        <v>604</v>
      </c>
      <c r="E243" s="52">
        <v>16026</v>
      </c>
      <c r="F243" s="53">
        <v>1.39</v>
      </c>
      <c r="G243" s="54"/>
      <c r="H243" s="55">
        <v>1</v>
      </c>
      <c r="I243" s="55"/>
      <c r="J243" s="56">
        <v>1.4</v>
      </c>
      <c r="K243" s="56">
        <v>1.68</v>
      </c>
      <c r="L243" s="56">
        <v>2.23</v>
      </c>
      <c r="M243" s="56">
        <v>2.57</v>
      </c>
      <c r="N243" s="40"/>
      <c r="O243" s="58">
        <f t="shared" si="1404"/>
        <v>0</v>
      </c>
      <c r="P243" s="181"/>
      <c r="Q243" s="58">
        <f t="shared" si="1405"/>
        <v>0</v>
      </c>
      <c r="R243" s="40"/>
      <c r="S243" s="58">
        <f t="shared" si="1406"/>
        <v>0</v>
      </c>
      <c r="T243" s="40"/>
      <c r="U243" s="58">
        <f t="shared" si="1407"/>
        <v>0</v>
      </c>
      <c r="V243" s="40"/>
      <c r="W243" s="58">
        <f t="shared" si="1408"/>
        <v>0</v>
      </c>
      <c r="X243" s="40"/>
      <c r="Y243" s="58">
        <f t="shared" si="1409"/>
        <v>0</v>
      </c>
      <c r="Z243" s="40"/>
      <c r="AA243" s="58">
        <f t="shared" si="1410"/>
        <v>0</v>
      </c>
      <c r="AB243" s="40"/>
      <c r="AC243" s="58">
        <f t="shared" si="1411"/>
        <v>0</v>
      </c>
      <c r="AD243" s="40"/>
      <c r="AE243" s="59">
        <f t="shared" si="1412"/>
        <v>0</v>
      </c>
      <c r="AF243" s="59"/>
      <c r="AG243" s="62">
        <f t="shared" si="1413"/>
        <v>0</v>
      </c>
      <c r="AH243" s="40"/>
      <c r="AI243" s="58">
        <f t="shared" si="1414"/>
        <v>0</v>
      </c>
      <c r="AJ243" s="40"/>
      <c r="AK243" s="58">
        <f t="shared" si="1415"/>
        <v>0</v>
      </c>
      <c r="AL243" s="40"/>
      <c r="AM243" s="58">
        <f t="shared" si="1416"/>
        <v>0</v>
      </c>
      <c r="AN243" s="40"/>
      <c r="AO243" s="58">
        <f t="shared" si="1417"/>
        <v>0</v>
      </c>
      <c r="AP243" s="40"/>
      <c r="AQ243" s="58">
        <f t="shared" si="1418"/>
        <v>0</v>
      </c>
      <c r="AR243" s="40"/>
      <c r="AS243" s="58">
        <f t="shared" si="1419"/>
        <v>0</v>
      </c>
      <c r="AT243" s="40"/>
      <c r="AU243" s="58">
        <f t="shared" si="1420"/>
        <v>0</v>
      </c>
      <c r="AV243" s="40"/>
      <c r="AW243" s="58">
        <f t="shared" si="1421"/>
        <v>0</v>
      </c>
      <c r="AX243" s="40"/>
      <c r="AY243" s="58">
        <f t="shared" si="1422"/>
        <v>0</v>
      </c>
      <c r="AZ243" s="40"/>
      <c r="BA243" s="58">
        <f t="shared" si="1423"/>
        <v>0</v>
      </c>
      <c r="BB243" s="40"/>
      <c r="BC243" s="58">
        <f t="shared" si="1424"/>
        <v>0</v>
      </c>
      <c r="BD243" s="40"/>
      <c r="BE243" s="58">
        <f t="shared" si="1425"/>
        <v>0</v>
      </c>
      <c r="BF243" s="40"/>
      <c r="BG243" s="58">
        <f t="shared" si="1426"/>
        <v>0</v>
      </c>
      <c r="BH243" s="40"/>
      <c r="BI243" s="58">
        <f t="shared" si="1427"/>
        <v>0</v>
      </c>
      <c r="BJ243" s="40"/>
      <c r="BK243" s="58">
        <f t="shared" si="1428"/>
        <v>0</v>
      </c>
      <c r="BL243" s="40"/>
      <c r="BM243" s="58">
        <f t="shared" si="1429"/>
        <v>0</v>
      </c>
      <c r="BN243" s="40"/>
      <c r="BO243" s="58">
        <f t="shared" si="1430"/>
        <v>0</v>
      </c>
      <c r="BP243" s="182"/>
      <c r="BQ243" s="58">
        <f t="shared" si="1431"/>
        <v>0</v>
      </c>
      <c r="BR243" s="40"/>
      <c r="BS243" s="58"/>
      <c r="BT243" s="40"/>
      <c r="BU243" s="58"/>
      <c r="BV243" s="57"/>
      <c r="BW243" s="58">
        <f t="shared" si="1432"/>
        <v>0</v>
      </c>
      <c r="BX243" s="40"/>
      <c r="BY243" s="58">
        <f t="shared" si="1433"/>
        <v>0</v>
      </c>
      <c r="BZ243" s="40"/>
      <c r="CA243" s="58"/>
      <c r="CB243" s="40"/>
      <c r="CC243" s="58"/>
      <c r="CD243" s="40"/>
      <c r="CE243" s="62">
        <f t="shared" si="1434"/>
        <v>0</v>
      </c>
      <c r="CF243" s="40"/>
      <c r="CG243" s="62">
        <f t="shared" si="1435"/>
        <v>0</v>
      </c>
      <c r="CH243" s="40"/>
      <c r="CI243" s="62">
        <f t="shared" si="1436"/>
        <v>0</v>
      </c>
      <c r="CJ243" s="40"/>
      <c r="CK243" s="62">
        <f t="shared" si="1437"/>
        <v>0</v>
      </c>
      <c r="CL243" s="40"/>
      <c r="CM243" s="62">
        <f t="shared" si="1438"/>
        <v>0</v>
      </c>
      <c r="CN243" s="40"/>
      <c r="CO243" s="62">
        <f t="shared" si="1439"/>
        <v>0</v>
      </c>
      <c r="CP243" s="40"/>
      <c r="CQ243" s="62">
        <f t="shared" si="1440"/>
        <v>0</v>
      </c>
      <c r="CR243" s="40"/>
      <c r="CS243" s="62"/>
      <c r="CT243" s="40"/>
      <c r="CU243" s="62"/>
      <c r="CV243" s="40"/>
      <c r="CW243" s="62">
        <f t="shared" si="1441"/>
        <v>0</v>
      </c>
      <c r="CX243" s="40"/>
      <c r="CY243" s="62"/>
      <c r="CZ243" s="57"/>
      <c r="DA243" s="62"/>
      <c r="DB243" s="40"/>
      <c r="DC243" s="62"/>
      <c r="DD243" s="40"/>
      <c r="DE243" s="62">
        <f t="shared" si="1442"/>
        <v>0</v>
      </c>
      <c r="DF243" s="40"/>
      <c r="DG243" s="62">
        <f t="shared" si="1443"/>
        <v>0</v>
      </c>
      <c r="DH243" s="40"/>
      <c r="DI243" s="62"/>
      <c r="DJ243" s="40"/>
      <c r="DK243" s="62"/>
      <c r="DL243" s="40"/>
      <c r="DM243" s="62"/>
      <c r="DN243" s="40"/>
      <c r="DO243" s="58">
        <f t="shared" si="1444"/>
        <v>0</v>
      </c>
      <c r="DP243" s="40"/>
      <c r="DQ243" s="58">
        <f t="shared" si="1445"/>
        <v>0</v>
      </c>
      <c r="DR243" s="40"/>
      <c r="DS243" s="59"/>
      <c r="DT243" s="40"/>
      <c r="DU243" s="59"/>
      <c r="DV243" s="57"/>
      <c r="DW243" s="58">
        <f t="shared" si="1446"/>
        <v>0</v>
      </c>
      <c r="DX243" s="57">
        <v>63</v>
      </c>
      <c r="DY243" s="58">
        <f t="shared" si="1447"/>
        <v>1964755.5479999997</v>
      </c>
      <c r="DZ243" s="57"/>
      <c r="EA243" s="59"/>
      <c r="EB243" s="63"/>
      <c r="EC243" s="63"/>
      <c r="ED243" s="76"/>
      <c r="EE243" s="76"/>
      <c r="EF243" s="76"/>
      <c r="EG243" s="76"/>
      <c r="EH243" s="76"/>
      <c r="EI243" s="76"/>
      <c r="EJ243" s="64">
        <f t="shared" si="1448"/>
        <v>63</v>
      </c>
      <c r="EK243" s="64">
        <f t="shared" si="1449"/>
        <v>1964755.5479999997</v>
      </c>
    </row>
    <row r="244" spans="1:141" s="10" customFormat="1" ht="30" customHeight="1" x14ac:dyDescent="0.25">
      <c r="A244" s="49"/>
      <c r="B244" s="85">
        <v>197</v>
      </c>
      <c r="C244" s="50" t="s">
        <v>605</v>
      </c>
      <c r="D244" s="179" t="s">
        <v>606</v>
      </c>
      <c r="E244" s="52">
        <v>16026</v>
      </c>
      <c r="F244" s="53">
        <v>1.67</v>
      </c>
      <c r="G244" s="54"/>
      <c r="H244" s="55">
        <v>1</v>
      </c>
      <c r="I244" s="55"/>
      <c r="J244" s="56">
        <v>1.4</v>
      </c>
      <c r="K244" s="56">
        <v>1.68</v>
      </c>
      <c r="L244" s="56">
        <v>2.23</v>
      </c>
      <c r="M244" s="56">
        <v>2.57</v>
      </c>
      <c r="N244" s="40"/>
      <c r="O244" s="58">
        <f t="shared" si="1404"/>
        <v>0</v>
      </c>
      <c r="P244" s="181"/>
      <c r="Q244" s="58">
        <f t="shared" si="1405"/>
        <v>0</v>
      </c>
      <c r="R244" s="40"/>
      <c r="S244" s="58">
        <f t="shared" si="1406"/>
        <v>0</v>
      </c>
      <c r="T244" s="40"/>
      <c r="U244" s="58">
        <f t="shared" si="1407"/>
        <v>0</v>
      </c>
      <c r="V244" s="40"/>
      <c r="W244" s="58">
        <f t="shared" si="1408"/>
        <v>0</v>
      </c>
      <c r="X244" s="40"/>
      <c r="Y244" s="58">
        <f t="shared" si="1409"/>
        <v>0</v>
      </c>
      <c r="Z244" s="40"/>
      <c r="AA244" s="58">
        <f t="shared" si="1410"/>
        <v>0</v>
      </c>
      <c r="AB244" s="40"/>
      <c r="AC244" s="58">
        <f t="shared" si="1411"/>
        <v>0</v>
      </c>
      <c r="AD244" s="40"/>
      <c r="AE244" s="59">
        <f t="shared" si="1412"/>
        <v>0</v>
      </c>
      <c r="AF244" s="59"/>
      <c r="AG244" s="62">
        <f t="shared" si="1413"/>
        <v>0</v>
      </c>
      <c r="AH244" s="40"/>
      <c r="AI244" s="58">
        <f t="shared" si="1414"/>
        <v>0</v>
      </c>
      <c r="AJ244" s="40"/>
      <c r="AK244" s="58">
        <f t="shared" si="1415"/>
        <v>0</v>
      </c>
      <c r="AL244" s="40"/>
      <c r="AM244" s="58">
        <f t="shared" si="1416"/>
        <v>0</v>
      </c>
      <c r="AN244" s="40"/>
      <c r="AO244" s="58">
        <f t="shared" si="1417"/>
        <v>0</v>
      </c>
      <c r="AP244" s="40"/>
      <c r="AQ244" s="58">
        <f t="shared" si="1418"/>
        <v>0</v>
      </c>
      <c r="AR244" s="40"/>
      <c r="AS244" s="58">
        <f t="shared" si="1419"/>
        <v>0</v>
      </c>
      <c r="AT244" s="40"/>
      <c r="AU244" s="58">
        <f t="shared" si="1420"/>
        <v>0</v>
      </c>
      <c r="AV244" s="40"/>
      <c r="AW244" s="58">
        <f t="shared" si="1421"/>
        <v>0</v>
      </c>
      <c r="AX244" s="40"/>
      <c r="AY244" s="58">
        <f t="shared" si="1422"/>
        <v>0</v>
      </c>
      <c r="AZ244" s="40"/>
      <c r="BA244" s="58">
        <f t="shared" si="1423"/>
        <v>0</v>
      </c>
      <c r="BB244" s="40"/>
      <c r="BC244" s="58">
        <f t="shared" si="1424"/>
        <v>0</v>
      </c>
      <c r="BD244" s="40"/>
      <c r="BE244" s="58">
        <f t="shared" si="1425"/>
        <v>0</v>
      </c>
      <c r="BF244" s="40"/>
      <c r="BG244" s="58">
        <f t="shared" si="1426"/>
        <v>0</v>
      </c>
      <c r="BH244" s="40"/>
      <c r="BI244" s="58">
        <f t="shared" si="1427"/>
        <v>0</v>
      </c>
      <c r="BJ244" s="40"/>
      <c r="BK244" s="58">
        <f t="shared" si="1428"/>
        <v>0</v>
      </c>
      <c r="BL244" s="40"/>
      <c r="BM244" s="58">
        <f t="shared" si="1429"/>
        <v>0</v>
      </c>
      <c r="BN244" s="40"/>
      <c r="BO244" s="58">
        <f t="shared" si="1430"/>
        <v>0</v>
      </c>
      <c r="BP244" s="182"/>
      <c r="BQ244" s="58">
        <f t="shared" si="1431"/>
        <v>0</v>
      </c>
      <c r="BR244" s="40"/>
      <c r="BS244" s="58"/>
      <c r="BT244" s="40"/>
      <c r="BU244" s="58"/>
      <c r="BV244" s="57"/>
      <c r="BW244" s="58">
        <f t="shared" si="1432"/>
        <v>0</v>
      </c>
      <c r="BX244" s="40"/>
      <c r="BY244" s="58">
        <f t="shared" si="1433"/>
        <v>0</v>
      </c>
      <c r="BZ244" s="40"/>
      <c r="CA244" s="58"/>
      <c r="CB244" s="40"/>
      <c r="CC244" s="58"/>
      <c r="CD244" s="40"/>
      <c r="CE244" s="62">
        <f t="shared" si="1434"/>
        <v>0</v>
      </c>
      <c r="CF244" s="40"/>
      <c r="CG244" s="62">
        <f t="shared" si="1435"/>
        <v>0</v>
      </c>
      <c r="CH244" s="40"/>
      <c r="CI244" s="62">
        <f t="shared" si="1436"/>
        <v>0</v>
      </c>
      <c r="CJ244" s="40"/>
      <c r="CK244" s="62">
        <f t="shared" si="1437"/>
        <v>0</v>
      </c>
      <c r="CL244" s="40"/>
      <c r="CM244" s="62">
        <f t="shared" si="1438"/>
        <v>0</v>
      </c>
      <c r="CN244" s="40"/>
      <c r="CO244" s="62">
        <f t="shared" si="1439"/>
        <v>0</v>
      </c>
      <c r="CP244" s="40"/>
      <c r="CQ244" s="62">
        <f t="shared" si="1440"/>
        <v>0</v>
      </c>
      <c r="CR244" s="40"/>
      <c r="CS244" s="62"/>
      <c r="CT244" s="40"/>
      <c r="CU244" s="62"/>
      <c r="CV244" s="40"/>
      <c r="CW244" s="62">
        <f t="shared" si="1441"/>
        <v>0</v>
      </c>
      <c r="CX244" s="40"/>
      <c r="CY244" s="62"/>
      <c r="CZ244" s="57"/>
      <c r="DA244" s="62"/>
      <c r="DB244" s="40"/>
      <c r="DC244" s="62"/>
      <c r="DD244" s="40"/>
      <c r="DE244" s="62">
        <f t="shared" si="1442"/>
        <v>0</v>
      </c>
      <c r="DF244" s="40"/>
      <c r="DG244" s="62">
        <f t="shared" si="1443"/>
        <v>0</v>
      </c>
      <c r="DH244" s="40"/>
      <c r="DI244" s="62"/>
      <c r="DJ244" s="40"/>
      <c r="DK244" s="62"/>
      <c r="DL244" s="40"/>
      <c r="DM244" s="62"/>
      <c r="DN244" s="40"/>
      <c r="DO244" s="58">
        <f t="shared" si="1444"/>
        <v>0</v>
      </c>
      <c r="DP244" s="40"/>
      <c r="DQ244" s="58">
        <f t="shared" si="1445"/>
        <v>0</v>
      </c>
      <c r="DR244" s="40"/>
      <c r="DS244" s="59"/>
      <c r="DT244" s="40"/>
      <c r="DU244" s="59"/>
      <c r="DV244" s="57"/>
      <c r="DW244" s="58">
        <f t="shared" si="1446"/>
        <v>0</v>
      </c>
      <c r="DX244" s="57"/>
      <c r="DY244" s="58">
        <f t="shared" si="1447"/>
        <v>0</v>
      </c>
      <c r="DZ244" s="57"/>
      <c r="EA244" s="59"/>
      <c r="EB244" s="63"/>
      <c r="EC244" s="63"/>
      <c r="ED244" s="76"/>
      <c r="EE244" s="76"/>
      <c r="EF244" s="76"/>
      <c r="EG244" s="76"/>
      <c r="EH244" s="76"/>
      <c r="EI244" s="76"/>
      <c r="EJ244" s="64">
        <f t="shared" si="1448"/>
        <v>0</v>
      </c>
      <c r="EK244" s="64">
        <f t="shared" si="1449"/>
        <v>0</v>
      </c>
    </row>
    <row r="245" spans="1:141" s="10" customFormat="1" ht="45" customHeight="1" x14ac:dyDescent="0.25">
      <c r="A245" s="49"/>
      <c r="B245" s="85">
        <v>198</v>
      </c>
      <c r="C245" s="50" t="s">
        <v>607</v>
      </c>
      <c r="D245" s="179" t="s">
        <v>608</v>
      </c>
      <c r="E245" s="52">
        <v>16026</v>
      </c>
      <c r="F245" s="53">
        <v>0.85</v>
      </c>
      <c r="G245" s="54"/>
      <c r="H245" s="55">
        <v>1</v>
      </c>
      <c r="I245" s="55"/>
      <c r="J245" s="56">
        <v>1.4</v>
      </c>
      <c r="K245" s="56">
        <v>1.68</v>
      </c>
      <c r="L245" s="56">
        <v>2.23</v>
      </c>
      <c r="M245" s="56">
        <v>2.57</v>
      </c>
      <c r="N245" s="40"/>
      <c r="O245" s="58">
        <f t="shared" si="1404"/>
        <v>0</v>
      </c>
      <c r="P245" s="181"/>
      <c r="Q245" s="58">
        <f t="shared" si="1405"/>
        <v>0</v>
      </c>
      <c r="R245" s="40"/>
      <c r="S245" s="58">
        <f t="shared" si="1406"/>
        <v>0</v>
      </c>
      <c r="T245" s="40"/>
      <c r="U245" s="58">
        <f t="shared" si="1407"/>
        <v>0</v>
      </c>
      <c r="V245" s="40"/>
      <c r="W245" s="58">
        <f t="shared" si="1408"/>
        <v>0</v>
      </c>
      <c r="X245" s="40"/>
      <c r="Y245" s="58">
        <f t="shared" si="1409"/>
        <v>0</v>
      </c>
      <c r="Z245" s="40"/>
      <c r="AA245" s="58">
        <f t="shared" si="1410"/>
        <v>0</v>
      </c>
      <c r="AB245" s="40"/>
      <c r="AC245" s="58">
        <f t="shared" si="1411"/>
        <v>0</v>
      </c>
      <c r="AD245" s="40"/>
      <c r="AE245" s="59">
        <f t="shared" si="1412"/>
        <v>0</v>
      </c>
      <c r="AF245" s="59"/>
      <c r="AG245" s="62">
        <f t="shared" si="1413"/>
        <v>0</v>
      </c>
      <c r="AH245" s="40"/>
      <c r="AI245" s="58">
        <f t="shared" si="1414"/>
        <v>0</v>
      </c>
      <c r="AJ245" s="40"/>
      <c r="AK245" s="58">
        <f t="shared" si="1415"/>
        <v>0</v>
      </c>
      <c r="AL245" s="40"/>
      <c r="AM245" s="58">
        <f t="shared" si="1416"/>
        <v>0</v>
      </c>
      <c r="AN245" s="40"/>
      <c r="AO245" s="58">
        <f t="shared" si="1417"/>
        <v>0</v>
      </c>
      <c r="AP245" s="40"/>
      <c r="AQ245" s="58">
        <f t="shared" si="1418"/>
        <v>0</v>
      </c>
      <c r="AR245" s="40"/>
      <c r="AS245" s="58">
        <f t="shared" si="1419"/>
        <v>0</v>
      </c>
      <c r="AT245" s="40"/>
      <c r="AU245" s="58">
        <f t="shared" si="1420"/>
        <v>0</v>
      </c>
      <c r="AV245" s="40"/>
      <c r="AW245" s="58">
        <f t="shared" si="1421"/>
        <v>0</v>
      </c>
      <c r="AX245" s="40"/>
      <c r="AY245" s="58">
        <f t="shared" si="1422"/>
        <v>0</v>
      </c>
      <c r="AZ245" s="40"/>
      <c r="BA245" s="58">
        <f t="shared" si="1423"/>
        <v>0</v>
      </c>
      <c r="BB245" s="40"/>
      <c r="BC245" s="58">
        <f t="shared" si="1424"/>
        <v>0</v>
      </c>
      <c r="BD245" s="40"/>
      <c r="BE245" s="58">
        <f t="shared" si="1425"/>
        <v>0</v>
      </c>
      <c r="BF245" s="40"/>
      <c r="BG245" s="58">
        <f t="shared" si="1426"/>
        <v>0</v>
      </c>
      <c r="BH245" s="40"/>
      <c r="BI245" s="58">
        <f t="shared" si="1427"/>
        <v>0</v>
      </c>
      <c r="BJ245" s="40"/>
      <c r="BK245" s="58">
        <f t="shared" si="1428"/>
        <v>0</v>
      </c>
      <c r="BL245" s="40"/>
      <c r="BM245" s="58">
        <f t="shared" si="1429"/>
        <v>0</v>
      </c>
      <c r="BN245" s="40"/>
      <c r="BO245" s="58">
        <f t="shared" si="1430"/>
        <v>0</v>
      </c>
      <c r="BP245" s="182"/>
      <c r="BQ245" s="58">
        <f t="shared" si="1431"/>
        <v>0</v>
      </c>
      <c r="BR245" s="40"/>
      <c r="BS245" s="58"/>
      <c r="BT245" s="40"/>
      <c r="BU245" s="58"/>
      <c r="BV245" s="57"/>
      <c r="BW245" s="58">
        <f t="shared" si="1432"/>
        <v>0</v>
      </c>
      <c r="BX245" s="40"/>
      <c r="BY245" s="58">
        <f t="shared" si="1433"/>
        <v>0</v>
      </c>
      <c r="BZ245" s="40"/>
      <c r="CA245" s="58"/>
      <c r="CB245" s="40"/>
      <c r="CC245" s="58"/>
      <c r="CD245" s="40"/>
      <c r="CE245" s="62">
        <f t="shared" si="1434"/>
        <v>0</v>
      </c>
      <c r="CF245" s="40"/>
      <c r="CG245" s="62">
        <f t="shared" si="1435"/>
        <v>0</v>
      </c>
      <c r="CH245" s="40"/>
      <c r="CI245" s="62">
        <f t="shared" si="1436"/>
        <v>0</v>
      </c>
      <c r="CJ245" s="40"/>
      <c r="CK245" s="62">
        <f t="shared" si="1437"/>
        <v>0</v>
      </c>
      <c r="CL245" s="40"/>
      <c r="CM245" s="62">
        <f t="shared" si="1438"/>
        <v>0</v>
      </c>
      <c r="CN245" s="40"/>
      <c r="CO245" s="62">
        <f t="shared" si="1439"/>
        <v>0</v>
      </c>
      <c r="CP245" s="40"/>
      <c r="CQ245" s="62">
        <f t="shared" si="1440"/>
        <v>0</v>
      </c>
      <c r="CR245" s="40"/>
      <c r="CS245" s="62"/>
      <c r="CT245" s="40"/>
      <c r="CU245" s="62"/>
      <c r="CV245" s="40"/>
      <c r="CW245" s="62">
        <f t="shared" si="1441"/>
        <v>0</v>
      </c>
      <c r="CX245" s="40"/>
      <c r="CY245" s="62"/>
      <c r="CZ245" s="57"/>
      <c r="DA245" s="62"/>
      <c r="DB245" s="40"/>
      <c r="DC245" s="62"/>
      <c r="DD245" s="40">
        <v>5</v>
      </c>
      <c r="DE245" s="62">
        <f t="shared" si="1442"/>
        <v>114425.64</v>
      </c>
      <c r="DF245" s="40"/>
      <c r="DG245" s="62">
        <f t="shared" si="1443"/>
        <v>0</v>
      </c>
      <c r="DH245" s="40"/>
      <c r="DI245" s="62"/>
      <c r="DJ245" s="40"/>
      <c r="DK245" s="62"/>
      <c r="DL245" s="40"/>
      <c r="DM245" s="62"/>
      <c r="DN245" s="40"/>
      <c r="DO245" s="58">
        <f t="shared" si="1444"/>
        <v>0</v>
      </c>
      <c r="DP245" s="40"/>
      <c r="DQ245" s="58">
        <f t="shared" si="1445"/>
        <v>0</v>
      </c>
      <c r="DR245" s="40"/>
      <c r="DS245" s="59"/>
      <c r="DT245" s="40"/>
      <c r="DU245" s="59"/>
      <c r="DV245" s="57"/>
      <c r="DW245" s="58">
        <f t="shared" si="1446"/>
        <v>0</v>
      </c>
      <c r="DX245" s="57">
        <v>300</v>
      </c>
      <c r="DY245" s="58">
        <f t="shared" si="1447"/>
        <v>5721282</v>
      </c>
      <c r="DZ245" s="57"/>
      <c r="EA245" s="59"/>
      <c r="EB245" s="63"/>
      <c r="EC245" s="63"/>
      <c r="ED245" s="76"/>
      <c r="EE245" s="76"/>
      <c r="EF245" s="76"/>
      <c r="EG245" s="76"/>
      <c r="EH245" s="76"/>
      <c r="EI245" s="76"/>
      <c r="EJ245" s="64">
        <f t="shared" si="1448"/>
        <v>305</v>
      </c>
      <c r="EK245" s="64">
        <f t="shared" si="1449"/>
        <v>5835707.6399999997</v>
      </c>
    </row>
    <row r="246" spans="1:141" s="10" customFormat="1" ht="45" customHeight="1" x14ac:dyDescent="0.25">
      <c r="A246" s="49"/>
      <c r="B246" s="85">
        <v>199</v>
      </c>
      <c r="C246" s="50" t="s">
        <v>609</v>
      </c>
      <c r="D246" s="179" t="s">
        <v>610</v>
      </c>
      <c r="E246" s="52">
        <v>16026</v>
      </c>
      <c r="F246" s="53">
        <v>1.0900000000000001</v>
      </c>
      <c r="G246" s="54"/>
      <c r="H246" s="55">
        <v>1</v>
      </c>
      <c r="I246" s="55"/>
      <c r="J246" s="56">
        <v>1.4</v>
      </c>
      <c r="K246" s="56">
        <v>1.68</v>
      </c>
      <c r="L246" s="56">
        <v>2.23</v>
      </c>
      <c r="M246" s="56">
        <v>2.57</v>
      </c>
      <c r="N246" s="40"/>
      <c r="O246" s="58">
        <f t="shared" si="1404"/>
        <v>0</v>
      </c>
      <c r="P246" s="181"/>
      <c r="Q246" s="58">
        <f t="shared" si="1405"/>
        <v>0</v>
      </c>
      <c r="R246" s="40"/>
      <c r="S246" s="58">
        <f t="shared" si="1406"/>
        <v>0</v>
      </c>
      <c r="T246" s="40"/>
      <c r="U246" s="58">
        <f t="shared" si="1407"/>
        <v>0</v>
      </c>
      <c r="V246" s="40"/>
      <c r="W246" s="58">
        <f t="shared" si="1408"/>
        <v>0</v>
      </c>
      <c r="X246" s="40"/>
      <c r="Y246" s="58">
        <f t="shared" si="1409"/>
        <v>0</v>
      </c>
      <c r="Z246" s="40"/>
      <c r="AA246" s="58">
        <f t="shared" si="1410"/>
        <v>0</v>
      </c>
      <c r="AB246" s="40"/>
      <c r="AC246" s="58">
        <f t="shared" si="1411"/>
        <v>0</v>
      </c>
      <c r="AD246" s="40"/>
      <c r="AE246" s="59">
        <f t="shared" si="1412"/>
        <v>0</v>
      </c>
      <c r="AF246" s="59"/>
      <c r="AG246" s="62">
        <f t="shared" si="1413"/>
        <v>0</v>
      </c>
      <c r="AH246" s="40"/>
      <c r="AI246" s="58">
        <f t="shared" si="1414"/>
        <v>0</v>
      </c>
      <c r="AJ246" s="40"/>
      <c r="AK246" s="58">
        <f t="shared" si="1415"/>
        <v>0</v>
      </c>
      <c r="AL246" s="40"/>
      <c r="AM246" s="58">
        <f t="shared" si="1416"/>
        <v>0</v>
      </c>
      <c r="AN246" s="40"/>
      <c r="AO246" s="58">
        <f t="shared" si="1417"/>
        <v>0</v>
      </c>
      <c r="AP246" s="40"/>
      <c r="AQ246" s="58">
        <f t="shared" si="1418"/>
        <v>0</v>
      </c>
      <c r="AR246" s="40"/>
      <c r="AS246" s="58">
        <f t="shared" si="1419"/>
        <v>0</v>
      </c>
      <c r="AT246" s="40"/>
      <c r="AU246" s="58">
        <f t="shared" si="1420"/>
        <v>0</v>
      </c>
      <c r="AV246" s="40"/>
      <c r="AW246" s="58">
        <f t="shared" si="1421"/>
        <v>0</v>
      </c>
      <c r="AX246" s="40"/>
      <c r="AY246" s="58">
        <f t="shared" si="1422"/>
        <v>0</v>
      </c>
      <c r="AZ246" s="40"/>
      <c r="BA246" s="58">
        <f t="shared" si="1423"/>
        <v>0</v>
      </c>
      <c r="BB246" s="40"/>
      <c r="BC246" s="58">
        <f t="shared" si="1424"/>
        <v>0</v>
      </c>
      <c r="BD246" s="40"/>
      <c r="BE246" s="58">
        <f t="shared" si="1425"/>
        <v>0</v>
      </c>
      <c r="BF246" s="40"/>
      <c r="BG246" s="58">
        <f t="shared" si="1426"/>
        <v>0</v>
      </c>
      <c r="BH246" s="40"/>
      <c r="BI246" s="58">
        <f t="shared" si="1427"/>
        <v>0</v>
      </c>
      <c r="BJ246" s="40"/>
      <c r="BK246" s="58">
        <f t="shared" si="1428"/>
        <v>0</v>
      </c>
      <c r="BL246" s="40"/>
      <c r="BM246" s="58">
        <f t="shared" si="1429"/>
        <v>0</v>
      </c>
      <c r="BN246" s="40"/>
      <c r="BO246" s="58">
        <f t="shared" si="1430"/>
        <v>0</v>
      </c>
      <c r="BP246" s="182"/>
      <c r="BQ246" s="58">
        <f t="shared" si="1431"/>
        <v>0</v>
      </c>
      <c r="BR246" s="40"/>
      <c r="BS246" s="58"/>
      <c r="BT246" s="40"/>
      <c r="BU246" s="58"/>
      <c r="BV246" s="57"/>
      <c r="BW246" s="58">
        <f t="shared" si="1432"/>
        <v>0</v>
      </c>
      <c r="BX246" s="40"/>
      <c r="BY246" s="58">
        <f t="shared" si="1433"/>
        <v>0</v>
      </c>
      <c r="BZ246" s="40"/>
      <c r="CA246" s="58"/>
      <c r="CB246" s="40"/>
      <c r="CC246" s="58"/>
      <c r="CD246" s="40"/>
      <c r="CE246" s="62">
        <f t="shared" si="1434"/>
        <v>0</v>
      </c>
      <c r="CF246" s="40"/>
      <c r="CG246" s="62">
        <f t="shared" si="1435"/>
        <v>0</v>
      </c>
      <c r="CH246" s="40"/>
      <c r="CI246" s="62">
        <f t="shared" si="1436"/>
        <v>0</v>
      </c>
      <c r="CJ246" s="40"/>
      <c r="CK246" s="62">
        <f t="shared" si="1437"/>
        <v>0</v>
      </c>
      <c r="CL246" s="40"/>
      <c r="CM246" s="62">
        <f t="shared" si="1438"/>
        <v>0</v>
      </c>
      <c r="CN246" s="40"/>
      <c r="CO246" s="62">
        <f t="shared" si="1439"/>
        <v>0</v>
      </c>
      <c r="CP246" s="40"/>
      <c r="CQ246" s="62">
        <f t="shared" si="1440"/>
        <v>0</v>
      </c>
      <c r="CR246" s="40"/>
      <c r="CS246" s="62"/>
      <c r="CT246" s="40"/>
      <c r="CU246" s="62"/>
      <c r="CV246" s="40"/>
      <c r="CW246" s="62">
        <f t="shared" si="1441"/>
        <v>0</v>
      </c>
      <c r="CX246" s="40"/>
      <c r="CY246" s="62"/>
      <c r="CZ246" s="57"/>
      <c r="DA246" s="62"/>
      <c r="DB246" s="40"/>
      <c r="DC246" s="62"/>
      <c r="DD246" s="40"/>
      <c r="DE246" s="62">
        <f t="shared" si="1442"/>
        <v>0</v>
      </c>
      <c r="DF246" s="40"/>
      <c r="DG246" s="62">
        <f t="shared" si="1443"/>
        <v>0</v>
      </c>
      <c r="DH246" s="40"/>
      <c r="DI246" s="62"/>
      <c r="DJ246" s="40"/>
      <c r="DK246" s="62"/>
      <c r="DL246" s="40"/>
      <c r="DM246" s="62"/>
      <c r="DN246" s="40"/>
      <c r="DO246" s="58">
        <f t="shared" si="1444"/>
        <v>0</v>
      </c>
      <c r="DP246" s="40"/>
      <c r="DQ246" s="58">
        <f t="shared" si="1445"/>
        <v>0</v>
      </c>
      <c r="DR246" s="40"/>
      <c r="DS246" s="59"/>
      <c r="DT246" s="40"/>
      <c r="DU246" s="59"/>
      <c r="DV246" s="57"/>
      <c r="DW246" s="58">
        <f t="shared" si="1446"/>
        <v>0</v>
      </c>
      <c r="DX246" s="57">
        <v>20</v>
      </c>
      <c r="DY246" s="58">
        <f t="shared" si="1447"/>
        <v>489113.52</v>
      </c>
      <c r="DZ246" s="57"/>
      <c r="EA246" s="59"/>
      <c r="EB246" s="63"/>
      <c r="EC246" s="63"/>
      <c r="ED246" s="76"/>
      <c r="EE246" s="76"/>
      <c r="EF246" s="76"/>
      <c r="EG246" s="76"/>
      <c r="EH246" s="76"/>
      <c r="EI246" s="76"/>
      <c r="EJ246" s="64">
        <f t="shared" si="1448"/>
        <v>20</v>
      </c>
      <c r="EK246" s="64">
        <f t="shared" si="1449"/>
        <v>489113.52</v>
      </c>
    </row>
    <row r="247" spans="1:141" s="2" customFormat="1" ht="45" customHeight="1" x14ac:dyDescent="0.25">
      <c r="A247" s="49"/>
      <c r="B247" s="85">
        <v>200</v>
      </c>
      <c r="C247" s="50" t="s">
        <v>611</v>
      </c>
      <c r="D247" s="179" t="s">
        <v>612</v>
      </c>
      <c r="E247" s="52">
        <v>16026</v>
      </c>
      <c r="F247" s="53">
        <v>1.5</v>
      </c>
      <c r="G247" s="54"/>
      <c r="H247" s="55">
        <v>1</v>
      </c>
      <c r="I247" s="55"/>
      <c r="J247" s="56">
        <v>1.4</v>
      </c>
      <c r="K247" s="56">
        <v>1.68</v>
      </c>
      <c r="L247" s="56">
        <v>2.23</v>
      </c>
      <c r="M247" s="56">
        <v>2.57</v>
      </c>
      <c r="N247" s="40"/>
      <c r="O247" s="58">
        <f t="shared" si="1404"/>
        <v>0</v>
      </c>
      <c r="P247" s="181"/>
      <c r="Q247" s="58">
        <f t="shared" si="1405"/>
        <v>0</v>
      </c>
      <c r="R247" s="40"/>
      <c r="S247" s="58">
        <f t="shared" si="1406"/>
        <v>0</v>
      </c>
      <c r="T247" s="40"/>
      <c r="U247" s="58">
        <f t="shared" si="1407"/>
        <v>0</v>
      </c>
      <c r="V247" s="40"/>
      <c r="W247" s="58">
        <f t="shared" si="1408"/>
        <v>0</v>
      </c>
      <c r="X247" s="40"/>
      <c r="Y247" s="58">
        <f t="shared" si="1409"/>
        <v>0</v>
      </c>
      <c r="Z247" s="40"/>
      <c r="AA247" s="58">
        <f t="shared" si="1410"/>
        <v>0</v>
      </c>
      <c r="AB247" s="40"/>
      <c r="AC247" s="58">
        <f t="shared" si="1411"/>
        <v>0</v>
      </c>
      <c r="AD247" s="40"/>
      <c r="AE247" s="59">
        <f t="shared" si="1412"/>
        <v>0</v>
      </c>
      <c r="AF247" s="59"/>
      <c r="AG247" s="62">
        <f t="shared" si="1413"/>
        <v>0</v>
      </c>
      <c r="AH247" s="40"/>
      <c r="AI247" s="58">
        <f t="shared" si="1414"/>
        <v>0</v>
      </c>
      <c r="AJ247" s="40"/>
      <c r="AK247" s="58">
        <f t="shared" si="1415"/>
        <v>0</v>
      </c>
      <c r="AL247" s="40"/>
      <c r="AM247" s="58">
        <f t="shared" si="1416"/>
        <v>0</v>
      </c>
      <c r="AN247" s="40"/>
      <c r="AO247" s="58">
        <f t="shared" si="1417"/>
        <v>0</v>
      </c>
      <c r="AP247" s="40"/>
      <c r="AQ247" s="58">
        <f t="shared" si="1418"/>
        <v>0</v>
      </c>
      <c r="AR247" s="40"/>
      <c r="AS247" s="58">
        <f t="shared" si="1419"/>
        <v>0</v>
      </c>
      <c r="AT247" s="40"/>
      <c r="AU247" s="58">
        <f t="shared" si="1420"/>
        <v>0</v>
      </c>
      <c r="AV247" s="40"/>
      <c r="AW247" s="58">
        <f t="shared" si="1421"/>
        <v>0</v>
      </c>
      <c r="AX247" s="40"/>
      <c r="AY247" s="58">
        <f t="shared" si="1422"/>
        <v>0</v>
      </c>
      <c r="AZ247" s="40"/>
      <c r="BA247" s="58">
        <f t="shared" si="1423"/>
        <v>0</v>
      </c>
      <c r="BB247" s="40"/>
      <c r="BC247" s="58">
        <f t="shared" si="1424"/>
        <v>0</v>
      </c>
      <c r="BD247" s="40"/>
      <c r="BE247" s="58">
        <f t="shared" si="1425"/>
        <v>0</v>
      </c>
      <c r="BF247" s="40"/>
      <c r="BG247" s="58">
        <f t="shared" si="1426"/>
        <v>0</v>
      </c>
      <c r="BH247" s="40"/>
      <c r="BI247" s="58">
        <f t="shared" si="1427"/>
        <v>0</v>
      </c>
      <c r="BJ247" s="40"/>
      <c r="BK247" s="58">
        <f t="shared" si="1428"/>
        <v>0</v>
      </c>
      <c r="BL247" s="40"/>
      <c r="BM247" s="58">
        <f t="shared" si="1429"/>
        <v>0</v>
      </c>
      <c r="BN247" s="40"/>
      <c r="BO247" s="58">
        <f t="shared" si="1430"/>
        <v>0</v>
      </c>
      <c r="BP247" s="182"/>
      <c r="BQ247" s="58">
        <f t="shared" si="1431"/>
        <v>0</v>
      </c>
      <c r="BR247" s="40"/>
      <c r="BS247" s="58"/>
      <c r="BT247" s="40"/>
      <c r="BU247" s="58"/>
      <c r="BV247" s="57"/>
      <c r="BW247" s="58">
        <f t="shared" si="1432"/>
        <v>0</v>
      </c>
      <c r="BX247" s="40"/>
      <c r="BY247" s="58">
        <f t="shared" si="1433"/>
        <v>0</v>
      </c>
      <c r="BZ247" s="40"/>
      <c r="CA247" s="58"/>
      <c r="CB247" s="40"/>
      <c r="CC247" s="58"/>
      <c r="CD247" s="40"/>
      <c r="CE247" s="62">
        <f t="shared" si="1434"/>
        <v>0</v>
      </c>
      <c r="CF247" s="40"/>
      <c r="CG247" s="62">
        <f t="shared" si="1435"/>
        <v>0</v>
      </c>
      <c r="CH247" s="40"/>
      <c r="CI247" s="62">
        <f t="shared" si="1436"/>
        <v>0</v>
      </c>
      <c r="CJ247" s="40"/>
      <c r="CK247" s="62">
        <f t="shared" si="1437"/>
        <v>0</v>
      </c>
      <c r="CL247" s="40"/>
      <c r="CM247" s="62">
        <f t="shared" si="1438"/>
        <v>0</v>
      </c>
      <c r="CN247" s="40"/>
      <c r="CO247" s="62">
        <f t="shared" si="1439"/>
        <v>0</v>
      </c>
      <c r="CP247" s="40"/>
      <c r="CQ247" s="62">
        <f t="shared" si="1440"/>
        <v>0</v>
      </c>
      <c r="CR247" s="40"/>
      <c r="CS247" s="62"/>
      <c r="CT247" s="40"/>
      <c r="CU247" s="62"/>
      <c r="CV247" s="40"/>
      <c r="CW247" s="62">
        <f t="shared" si="1441"/>
        <v>0</v>
      </c>
      <c r="CX247" s="40"/>
      <c r="CY247" s="62"/>
      <c r="CZ247" s="57"/>
      <c r="DA247" s="62"/>
      <c r="DB247" s="40"/>
      <c r="DC247" s="62"/>
      <c r="DD247" s="40"/>
      <c r="DE247" s="62">
        <f t="shared" si="1442"/>
        <v>0</v>
      </c>
      <c r="DF247" s="40"/>
      <c r="DG247" s="62">
        <f t="shared" si="1443"/>
        <v>0</v>
      </c>
      <c r="DH247" s="40"/>
      <c r="DI247" s="62"/>
      <c r="DJ247" s="40"/>
      <c r="DK247" s="62"/>
      <c r="DL247" s="40"/>
      <c r="DM247" s="62"/>
      <c r="DN247" s="40"/>
      <c r="DO247" s="58">
        <f t="shared" si="1444"/>
        <v>0</v>
      </c>
      <c r="DP247" s="40"/>
      <c r="DQ247" s="58">
        <f t="shared" si="1445"/>
        <v>0</v>
      </c>
      <c r="DR247" s="40"/>
      <c r="DS247" s="59"/>
      <c r="DT247" s="40"/>
      <c r="DU247" s="59"/>
      <c r="DV247" s="57"/>
      <c r="DW247" s="58">
        <f t="shared" si="1446"/>
        <v>0</v>
      </c>
      <c r="DX247" s="57"/>
      <c r="DY247" s="58">
        <f t="shared" si="1447"/>
        <v>0</v>
      </c>
      <c r="DZ247" s="57"/>
      <c r="EA247" s="59"/>
      <c r="EB247" s="63"/>
      <c r="EC247" s="63"/>
      <c r="ED247" s="76"/>
      <c r="EE247" s="76"/>
      <c r="EF247" s="76"/>
      <c r="EG247" s="76"/>
      <c r="EH247" s="76"/>
      <c r="EI247" s="76"/>
      <c r="EJ247" s="64">
        <f t="shared" si="1448"/>
        <v>0</v>
      </c>
      <c r="EK247" s="64">
        <f t="shared" si="1449"/>
        <v>0</v>
      </c>
    </row>
    <row r="248" spans="1:141" s="2" customFormat="1" ht="60" customHeight="1" x14ac:dyDescent="0.25">
      <c r="A248" s="49"/>
      <c r="B248" s="85">
        <v>201</v>
      </c>
      <c r="C248" s="50" t="s">
        <v>613</v>
      </c>
      <c r="D248" s="135" t="s">
        <v>614</v>
      </c>
      <c r="E248" s="52">
        <v>16026</v>
      </c>
      <c r="F248" s="53">
        <v>1.8</v>
      </c>
      <c r="G248" s="54"/>
      <c r="H248" s="55">
        <v>1</v>
      </c>
      <c r="I248" s="114"/>
      <c r="J248" s="104">
        <v>1.4</v>
      </c>
      <c r="K248" s="104">
        <v>1.68</v>
      </c>
      <c r="L248" s="104">
        <v>2.23</v>
      </c>
      <c r="M248" s="107">
        <v>2.57</v>
      </c>
      <c r="N248" s="40"/>
      <c r="O248" s="58">
        <f t="shared" si="1404"/>
        <v>0</v>
      </c>
      <c r="P248" s="181"/>
      <c r="Q248" s="58">
        <f t="shared" si="1405"/>
        <v>0</v>
      </c>
      <c r="R248" s="40"/>
      <c r="S248" s="58">
        <f t="shared" si="1406"/>
        <v>0</v>
      </c>
      <c r="T248" s="40"/>
      <c r="U248" s="58">
        <f t="shared" si="1407"/>
        <v>0</v>
      </c>
      <c r="V248" s="40"/>
      <c r="W248" s="58">
        <f t="shared" si="1408"/>
        <v>0</v>
      </c>
      <c r="X248" s="40"/>
      <c r="Y248" s="58">
        <f t="shared" si="1409"/>
        <v>0</v>
      </c>
      <c r="Z248" s="40"/>
      <c r="AA248" s="58">
        <f t="shared" si="1410"/>
        <v>0</v>
      </c>
      <c r="AB248" s="40"/>
      <c r="AC248" s="58">
        <f t="shared" si="1411"/>
        <v>0</v>
      </c>
      <c r="AD248" s="40"/>
      <c r="AE248" s="59">
        <f t="shared" si="1412"/>
        <v>0</v>
      </c>
      <c r="AF248" s="59"/>
      <c r="AG248" s="62">
        <f t="shared" si="1413"/>
        <v>0</v>
      </c>
      <c r="AH248" s="40"/>
      <c r="AI248" s="58">
        <f t="shared" si="1414"/>
        <v>0</v>
      </c>
      <c r="AJ248" s="40"/>
      <c r="AK248" s="58">
        <f t="shared" si="1415"/>
        <v>0</v>
      </c>
      <c r="AL248" s="40"/>
      <c r="AM248" s="58">
        <f t="shared" si="1416"/>
        <v>0</v>
      </c>
      <c r="AN248" s="40"/>
      <c r="AO248" s="58">
        <f t="shared" si="1417"/>
        <v>0</v>
      </c>
      <c r="AP248" s="40"/>
      <c r="AQ248" s="58">
        <f t="shared" si="1418"/>
        <v>0</v>
      </c>
      <c r="AR248" s="40"/>
      <c r="AS248" s="58">
        <f t="shared" si="1419"/>
        <v>0</v>
      </c>
      <c r="AT248" s="40"/>
      <c r="AU248" s="58">
        <f t="shared" si="1420"/>
        <v>0</v>
      </c>
      <c r="AV248" s="40"/>
      <c r="AW248" s="58">
        <f t="shared" si="1421"/>
        <v>0</v>
      </c>
      <c r="AX248" s="40"/>
      <c r="AY248" s="58">
        <f t="shared" si="1422"/>
        <v>0</v>
      </c>
      <c r="AZ248" s="40"/>
      <c r="BA248" s="58">
        <f t="shared" si="1423"/>
        <v>0</v>
      </c>
      <c r="BB248" s="40"/>
      <c r="BC248" s="58">
        <f t="shared" si="1424"/>
        <v>0</v>
      </c>
      <c r="BD248" s="40"/>
      <c r="BE248" s="58">
        <f t="shared" si="1425"/>
        <v>0</v>
      </c>
      <c r="BF248" s="40"/>
      <c r="BG248" s="58">
        <f t="shared" si="1426"/>
        <v>0</v>
      </c>
      <c r="BH248" s="40"/>
      <c r="BI248" s="58">
        <f t="shared" si="1427"/>
        <v>0</v>
      </c>
      <c r="BJ248" s="40"/>
      <c r="BK248" s="58">
        <f t="shared" si="1428"/>
        <v>0</v>
      </c>
      <c r="BL248" s="40"/>
      <c r="BM248" s="58">
        <f t="shared" si="1429"/>
        <v>0</v>
      </c>
      <c r="BN248" s="40"/>
      <c r="BO248" s="58">
        <f t="shared" si="1430"/>
        <v>0</v>
      </c>
      <c r="BP248" s="182"/>
      <c r="BQ248" s="58">
        <f t="shared" si="1431"/>
        <v>0</v>
      </c>
      <c r="BR248" s="40"/>
      <c r="BS248" s="58"/>
      <c r="BT248" s="40"/>
      <c r="BU248" s="58"/>
      <c r="BV248" s="57"/>
      <c r="BW248" s="58">
        <f t="shared" si="1432"/>
        <v>0</v>
      </c>
      <c r="BX248" s="40"/>
      <c r="BY248" s="58">
        <f t="shared" si="1433"/>
        <v>0</v>
      </c>
      <c r="BZ248" s="40"/>
      <c r="CA248" s="58"/>
      <c r="CB248" s="40"/>
      <c r="CC248" s="58"/>
      <c r="CD248" s="40"/>
      <c r="CE248" s="62">
        <f t="shared" si="1434"/>
        <v>0</v>
      </c>
      <c r="CF248" s="40"/>
      <c r="CG248" s="62">
        <f t="shared" si="1435"/>
        <v>0</v>
      </c>
      <c r="CH248" s="40"/>
      <c r="CI248" s="62">
        <f t="shared" si="1436"/>
        <v>0</v>
      </c>
      <c r="CJ248" s="40"/>
      <c r="CK248" s="62">
        <f t="shared" si="1437"/>
        <v>0</v>
      </c>
      <c r="CL248" s="40"/>
      <c r="CM248" s="62">
        <f t="shared" si="1438"/>
        <v>0</v>
      </c>
      <c r="CN248" s="40"/>
      <c r="CO248" s="62">
        <f t="shared" si="1439"/>
        <v>0</v>
      </c>
      <c r="CP248" s="40"/>
      <c r="CQ248" s="62">
        <f t="shared" si="1440"/>
        <v>0</v>
      </c>
      <c r="CR248" s="40"/>
      <c r="CS248" s="62"/>
      <c r="CT248" s="40"/>
      <c r="CU248" s="62"/>
      <c r="CV248" s="40"/>
      <c r="CW248" s="62">
        <f t="shared" si="1441"/>
        <v>0</v>
      </c>
      <c r="CX248" s="40"/>
      <c r="CY248" s="62"/>
      <c r="CZ248" s="57"/>
      <c r="DA248" s="62"/>
      <c r="DB248" s="40"/>
      <c r="DC248" s="62"/>
      <c r="DD248" s="40"/>
      <c r="DE248" s="62">
        <f t="shared" si="1442"/>
        <v>0</v>
      </c>
      <c r="DF248" s="40"/>
      <c r="DG248" s="62">
        <f t="shared" si="1443"/>
        <v>0</v>
      </c>
      <c r="DH248" s="40"/>
      <c r="DI248" s="62"/>
      <c r="DJ248" s="40"/>
      <c r="DK248" s="62"/>
      <c r="DL248" s="40"/>
      <c r="DM248" s="62"/>
      <c r="DN248" s="40"/>
      <c r="DO248" s="58">
        <f t="shared" si="1444"/>
        <v>0</v>
      </c>
      <c r="DP248" s="40"/>
      <c r="DQ248" s="58">
        <f t="shared" si="1445"/>
        <v>0</v>
      </c>
      <c r="DR248" s="40"/>
      <c r="DS248" s="59"/>
      <c r="DT248" s="40"/>
      <c r="DU248" s="59"/>
      <c r="DV248" s="57"/>
      <c r="DW248" s="58">
        <f t="shared" si="1446"/>
        <v>0</v>
      </c>
      <c r="DX248" s="57"/>
      <c r="DY248" s="58">
        <f t="shared" si="1447"/>
        <v>0</v>
      </c>
      <c r="DZ248" s="57"/>
      <c r="EA248" s="59"/>
      <c r="EB248" s="63"/>
      <c r="EC248" s="63"/>
      <c r="ED248" s="76"/>
      <c r="EE248" s="76"/>
      <c r="EF248" s="76"/>
      <c r="EG248" s="76"/>
      <c r="EH248" s="76"/>
      <c r="EI248" s="76"/>
      <c r="EJ248" s="64">
        <f t="shared" si="1448"/>
        <v>0</v>
      </c>
      <c r="EK248" s="64">
        <f t="shared" si="1449"/>
        <v>0</v>
      </c>
    </row>
    <row r="249" spans="1:141" s="2" customFormat="1" ht="45" customHeight="1" x14ac:dyDescent="0.25">
      <c r="A249" s="49"/>
      <c r="B249" s="85">
        <v>202</v>
      </c>
      <c r="C249" s="50" t="s">
        <v>615</v>
      </c>
      <c r="D249" s="135" t="s">
        <v>616</v>
      </c>
      <c r="E249" s="52">
        <v>16026</v>
      </c>
      <c r="F249" s="53">
        <v>2.75</v>
      </c>
      <c r="G249" s="54"/>
      <c r="H249" s="55">
        <v>1</v>
      </c>
      <c r="I249" s="114"/>
      <c r="J249" s="104">
        <v>1.4</v>
      </c>
      <c r="K249" s="104">
        <v>1.68</v>
      </c>
      <c r="L249" s="104">
        <v>2.23</v>
      </c>
      <c r="M249" s="107">
        <v>2.57</v>
      </c>
      <c r="N249" s="40"/>
      <c r="O249" s="58">
        <f t="shared" si="1404"/>
        <v>0</v>
      </c>
      <c r="P249" s="181"/>
      <c r="Q249" s="58">
        <f t="shared" si="1405"/>
        <v>0</v>
      </c>
      <c r="R249" s="40"/>
      <c r="S249" s="58">
        <f t="shared" si="1406"/>
        <v>0</v>
      </c>
      <c r="T249" s="40"/>
      <c r="U249" s="58">
        <f t="shared" si="1407"/>
        <v>0</v>
      </c>
      <c r="V249" s="40"/>
      <c r="W249" s="58">
        <f t="shared" si="1408"/>
        <v>0</v>
      </c>
      <c r="X249" s="40"/>
      <c r="Y249" s="58">
        <f t="shared" si="1409"/>
        <v>0</v>
      </c>
      <c r="Z249" s="40"/>
      <c r="AA249" s="58">
        <f t="shared" si="1410"/>
        <v>0</v>
      </c>
      <c r="AB249" s="40"/>
      <c r="AC249" s="58">
        <f t="shared" si="1411"/>
        <v>0</v>
      </c>
      <c r="AD249" s="40"/>
      <c r="AE249" s="59">
        <f t="shared" si="1412"/>
        <v>0</v>
      </c>
      <c r="AF249" s="59"/>
      <c r="AG249" s="62">
        <f t="shared" si="1413"/>
        <v>0</v>
      </c>
      <c r="AH249" s="40"/>
      <c r="AI249" s="58">
        <f t="shared" si="1414"/>
        <v>0</v>
      </c>
      <c r="AJ249" s="40"/>
      <c r="AK249" s="58">
        <f t="shared" si="1415"/>
        <v>0</v>
      </c>
      <c r="AL249" s="40"/>
      <c r="AM249" s="58">
        <f t="shared" si="1416"/>
        <v>0</v>
      </c>
      <c r="AN249" s="40"/>
      <c r="AO249" s="58">
        <f t="shared" si="1417"/>
        <v>0</v>
      </c>
      <c r="AP249" s="40"/>
      <c r="AQ249" s="58">
        <f t="shared" si="1418"/>
        <v>0</v>
      </c>
      <c r="AR249" s="40"/>
      <c r="AS249" s="58">
        <f t="shared" si="1419"/>
        <v>0</v>
      </c>
      <c r="AT249" s="40"/>
      <c r="AU249" s="58">
        <f t="shared" si="1420"/>
        <v>0</v>
      </c>
      <c r="AV249" s="40"/>
      <c r="AW249" s="58">
        <f t="shared" si="1421"/>
        <v>0</v>
      </c>
      <c r="AX249" s="40"/>
      <c r="AY249" s="58">
        <f t="shared" si="1422"/>
        <v>0</v>
      </c>
      <c r="AZ249" s="40"/>
      <c r="BA249" s="58">
        <f t="shared" si="1423"/>
        <v>0</v>
      </c>
      <c r="BB249" s="40"/>
      <c r="BC249" s="58">
        <f t="shared" si="1424"/>
        <v>0</v>
      </c>
      <c r="BD249" s="40"/>
      <c r="BE249" s="58">
        <f t="shared" si="1425"/>
        <v>0</v>
      </c>
      <c r="BF249" s="40"/>
      <c r="BG249" s="58">
        <f t="shared" si="1426"/>
        <v>0</v>
      </c>
      <c r="BH249" s="40"/>
      <c r="BI249" s="58">
        <f t="shared" si="1427"/>
        <v>0</v>
      </c>
      <c r="BJ249" s="40"/>
      <c r="BK249" s="58">
        <f t="shared" si="1428"/>
        <v>0</v>
      </c>
      <c r="BL249" s="40"/>
      <c r="BM249" s="58">
        <f t="shared" si="1429"/>
        <v>0</v>
      </c>
      <c r="BN249" s="40"/>
      <c r="BO249" s="58">
        <f t="shared" si="1430"/>
        <v>0</v>
      </c>
      <c r="BP249" s="182"/>
      <c r="BQ249" s="58">
        <f t="shared" si="1431"/>
        <v>0</v>
      </c>
      <c r="BR249" s="40"/>
      <c r="BS249" s="58"/>
      <c r="BT249" s="40"/>
      <c r="BU249" s="58"/>
      <c r="BV249" s="57"/>
      <c r="BW249" s="58">
        <f t="shared" si="1432"/>
        <v>0</v>
      </c>
      <c r="BX249" s="40"/>
      <c r="BY249" s="58">
        <f t="shared" si="1433"/>
        <v>0</v>
      </c>
      <c r="BZ249" s="40"/>
      <c r="CA249" s="58"/>
      <c r="CB249" s="40"/>
      <c r="CC249" s="58"/>
      <c r="CD249" s="40"/>
      <c r="CE249" s="62">
        <f t="shared" si="1434"/>
        <v>0</v>
      </c>
      <c r="CF249" s="40"/>
      <c r="CG249" s="62">
        <f t="shared" si="1435"/>
        <v>0</v>
      </c>
      <c r="CH249" s="40"/>
      <c r="CI249" s="62">
        <f t="shared" si="1436"/>
        <v>0</v>
      </c>
      <c r="CJ249" s="40"/>
      <c r="CK249" s="62">
        <f t="shared" si="1437"/>
        <v>0</v>
      </c>
      <c r="CL249" s="40"/>
      <c r="CM249" s="62">
        <f t="shared" si="1438"/>
        <v>0</v>
      </c>
      <c r="CN249" s="40"/>
      <c r="CO249" s="62">
        <f t="shared" si="1439"/>
        <v>0</v>
      </c>
      <c r="CP249" s="40"/>
      <c r="CQ249" s="62">
        <f t="shared" si="1440"/>
        <v>0</v>
      </c>
      <c r="CR249" s="40"/>
      <c r="CS249" s="62"/>
      <c r="CT249" s="40"/>
      <c r="CU249" s="62"/>
      <c r="CV249" s="40"/>
      <c r="CW249" s="62">
        <f t="shared" si="1441"/>
        <v>0</v>
      </c>
      <c r="CX249" s="40"/>
      <c r="CY249" s="62"/>
      <c r="CZ249" s="57"/>
      <c r="DA249" s="62"/>
      <c r="DB249" s="40"/>
      <c r="DC249" s="62"/>
      <c r="DD249" s="40"/>
      <c r="DE249" s="62">
        <f t="shared" si="1442"/>
        <v>0</v>
      </c>
      <c r="DF249" s="40"/>
      <c r="DG249" s="62">
        <f t="shared" si="1443"/>
        <v>0</v>
      </c>
      <c r="DH249" s="40"/>
      <c r="DI249" s="62"/>
      <c r="DJ249" s="40"/>
      <c r="DK249" s="62"/>
      <c r="DL249" s="40"/>
      <c r="DM249" s="62"/>
      <c r="DN249" s="40"/>
      <c r="DO249" s="58">
        <f t="shared" si="1444"/>
        <v>0</v>
      </c>
      <c r="DP249" s="40"/>
      <c r="DQ249" s="58">
        <f t="shared" si="1445"/>
        <v>0</v>
      </c>
      <c r="DR249" s="40"/>
      <c r="DS249" s="59"/>
      <c r="DT249" s="40"/>
      <c r="DU249" s="59"/>
      <c r="DV249" s="57"/>
      <c r="DW249" s="58">
        <f t="shared" si="1446"/>
        <v>0</v>
      </c>
      <c r="DX249" s="57"/>
      <c r="DY249" s="58">
        <f t="shared" si="1447"/>
        <v>0</v>
      </c>
      <c r="DZ249" s="57"/>
      <c r="EA249" s="59"/>
      <c r="EB249" s="63"/>
      <c r="EC249" s="63"/>
      <c r="ED249" s="76"/>
      <c r="EE249" s="76"/>
      <c r="EF249" s="76"/>
      <c r="EG249" s="76"/>
      <c r="EH249" s="76"/>
      <c r="EI249" s="76"/>
      <c r="EJ249" s="64">
        <f t="shared" si="1448"/>
        <v>0</v>
      </c>
      <c r="EK249" s="64">
        <f t="shared" si="1449"/>
        <v>0</v>
      </c>
    </row>
    <row r="250" spans="1:141" s="2" customFormat="1" ht="43.5" customHeight="1" x14ac:dyDescent="0.25">
      <c r="A250" s="49"/>
      <c r="B250" s="85">
        <v>203</v>
      </c>
      <c r="C250" s="50" t="s">
        <v>617</v>
      </c>
      <c r="D250" s="135" t="s">
        <v>618</v>
      </c>
      <c r="E250" s="52">
        <v>16026</v>
      </c>
      <c r="F250" s="53">
        <v>2.35</v>
      </c>
      <c r="G250" s="54"/>
      <c r="H250" s="55">
        <v>1</v>
      </c>
      <c r="I250" s="114"/>
      <c r="J250" s="104">
        <v>1.4</v>
      </c>
      <c r="K250" s="104">
        <v>1.68</v>
      </c>
      <c r="L250" s="104">
        <v>2.23</v>
      </c>
      <c r="M250" s="107">
        <v>2.57</v>
      </c>
      <c r="N250" s="40"/>
      <c r="O250" s="58">
        <f t="shared" si="1404"/>
        <v>0</v>
      </c>
      <c r="P250" s="181"/>
      <c r="Q250" s="58">
        <f t="shared" si="1405"/>
        <v>0</v>
      </c>
      <c r="R250" s="40"/>
      <c r="S250" s="58">
        <f t="shared" si="1406"/>
        <v>0</v>
      </c>
      <c r="T250" s="40"/>
      <c r="U250" s="58">
        <f t="shared" si="1407"/>
        <v>0</v>
      </c>
      <c r="V250" s="40"/>
      <c r="W250" s="58">
        <f t="shared" si="1408"/>
        <v>0</v>
      </c>
      <c r="X250" s="40"/>
      <c r="Y250" s="58">
        <f t="shared" si="1409"/>
        <v>0</v>
      </c>
      <c r="Z250" s="40"/>
      <c r="AA250" s="58">
        <f t="shared" si="1410"/>
        <v>0</v>
      </c>
      <c r="AB250" s="40"/>
      <c r="AC250" s="58">
        <f t="shared" si="1411"/>
        <v>0</v>
      </c>
      <c r="AD250" s="40"/>
      <c r="AE250" s="59">
        <f t="shared" si="1412"/>
        <v>0</v>
      </c>
      <c r="AF250" s="59"/>
      <c r="AG250" s="62">
        <f t="shared" si="1413"/>
        <v>0</v>
      </c>
      <c r="AH250" s="40"/>
      <c r="AI250" s="58">
        <f t="shared" si="1414"/>
        <v>0</v>
      </c>
      <c r="AJ250" s="40"/>
      <c r="AK250" s="58">
        <f t="shared" si="1415"/>
        <v>0</v>
      </c>
      <c r="AL250" s="40"/>
      <c r="AM250" s="58">
        <f t="shared" si="1416"/>
        <v>0</v>
      </c>
      <c r="AN250" s="40"/>
      <c r="AO250" s="58">
        <f t="shared" si="1417"/>
        <v>0</v>
      </c>
      <c r="AP250" s="40"/>
      <c r="AQ250" s="58">
        <f t="shared" si="1418"/>
        <v>0</v>
      </c>
      <c r="AR250" s="40"/>
      <c r="AS250" s="58">
        <f t="shared" si="1419"/>
        <v>0</v>
      </c>
      <c r="AT250" s="40"/>
      <c r="AU250" s="58">
        <f t="shared" si="1420"/>
        <v>0</v>
      </c>
      <c r="AV250" s="40"/>
      <c r="AW250" s="58">
        <f t="shared" si="1421"/>
        <v>0</v>
      </c>
      <c r="AX250" s="40"/>
      <c r="AY250" s="58">
        <f t="shared" si="1422"/>
        <v>0</v>
      </c>
      <c r="AZ250" s="40"/>
      <c r="BA250" s="58">
        <f t="shared" si="1423"/>
        <v>0</v>
      </c>
      <c r="BB250" s="40"/>
      <c r="BC250" s="58">
        <f t="shared" si="1424"/>
        <v>0</v>
      </c>
      <c r="BD250" s="40"/>
      <c r="BE250" s="58">
        <f t="shared" si="1425"/>
        <v>0</v>
      </c>
      <c r="BF250" s="40"/>
      <c r="BG250" s="58">
        <f t="shared" si="1426"/>
        <v>0</v>
      </c>
      <c r="BH250" s="40"/>
      <c r="BI250" s="58">
        <f t="shared" si="1427"/>
        <v>0</v>
      </c>
      <c r="BJ250" s="40"/>
      <c r="BK250" s="58">
        <f t="shared" si="1428"/>
        <v>0</v>
      </c>
      <c r="BL250" s="40"/>
      <c r="BM250" s="58">
        <f t="shared" si="1429"/>
        <v>0</v>
      </c>
      <c r="BN250" s="40"/>
      <c r="BO250" s="58">
        <f t="shared" si="1430"/>
        <v>0</v>
      </c>
      <c r="BP250" s="182"/>
      <c r="BQ250" s="58">
        <f t="shared" si="1431"/>
        <v>0</v>
      </c>
      <c r="BR250" s="40"/>
      <c r="BS250" s="58"/>
      <c r="BT250" s="40"/>
      <c r="BU250" s="58"/>
      <c r="BV250" s="57"/>
      <c r="BW250" s="58">
        <f t="shared" si="1432"/>
        <v>0</v>
      </c>
      <c r="BX250" s="40"/>
      <c r="BY250" s="58">
        <f t="shared" si="1433"/>
        <v>0</v>
      </c>
      <c r="BZ250" s="40"/>
      <c r="CA250" s="58"/>
      <c r="CB250" s="40"/>
      <c r="CC250" s="58"/>
      <c r="CD250" s="40"/>
      <c r="CE250" s="62">
        <f t="shared" si="1434"/>
        <v>0</v>
      </c>
      <c r="CF250" s="40"/>
      <c r="CG250" s="62">
        <f t="shared" si="1435"/>
        <v>0</v>
      </c>
      <c r="CH250" s="40"/>
      <c r="CI250" s="62">
        <f t="shared" si="1436"/>
        <v>0</v>
      </c>
      <c r="CJ250" s="40"/>
      <c r="CK250" s="62">
        <f t="shared" si="1437"/>
        <v>0</v>
      </c>
      <c r="CL250" s="40"/>
      <c r="CM250" s="62">
        <f t="shared" si="1438"/>
        <v>0</v>
      </c>
      <c r="CN250" s="40"/>
      <c r="CO250" s="62">
        <f t="shared" si="1439"/>
        <v>0</v>
      </c>
      <c r="CP250" s="40"/>
      <c r="CQ250" s="62">
        <f t="shared" si="1440"/>
        <v>0</v>
      </c>
      <c r="CR250" s="40"/>
      <c r="CS250" s="62"/>
      <c r="CT250" s="40"/>
      <c r="CU250" s="62"/>
      <c r="CV250" s="40"/>
      <c r="CW250" s="62">
        <f t="shared" si="1441"/>
        <v>0</v>
      </c>
      <c r="CX250" s="40"/>
      <c r="CY250" s="62"/>
      <c r="CZ250" s="57"/>
      <c r="DA250" s="62"/>
      <c r="DB250" s="40"/>
      <c r="DC250" s="62"/>
      <c r="DD250" s="40"/>
      <c r="DE250" s="62">
        <f t="shared" si="1442"/>
        <v>0</v>
      </c>
      <c r="DF250" s="40"/>
      <c r="DG250" s="62">
        <f t="shared" si="1443"/>
        <v>0</v>
      </c>
      <c r="DH250" s="40"/>
      <c r="DI250" s="62"/>
      <c r="DJ250" s="40"/>
      <c r="DK250" s="62"/>
      <c r="DL250" s="40"/>
      <c r="DM250" s="62"/>
      <c r="DN250" s="40"/>
      <c r="DO250" s="58">
        <f t="shared" si="1444"/>
        <v>0</v>
      </c>
      <c r="DP250" s="40"/>
      <c r="DQ250" s="58">
        <f t="shared" si="1445"/>
        <v>0</v>
      </c>
      <c r="DR250" s="40"/>
      <c r="DS250" s="59"/>
      <c r="DT250" s="40"/>
      <c r="DU250" s="59"/>
      <c r="DV250" s="57"/>
      <c r="DW250" s="58">
        <f t="shared" si="1446"/>
        <v>0</v>
      </c>
      <c r="DX250" s="57"/>
      <c r="DY250" s="58">
        <f t="shared" si="1447"/>
        <v>0</v>
      </c>
      <c r="DZ250" s="57"/>
      <c r="EA250" s="59"/>
      <c r="EB250" s="63"/>
      <c r="EC250" s="63"/>
      <c r="ED250" s="76"/>
      <c r="EE250" s="76"/>
      <c r="EF250" s="76"/>
      <c r="EG250" s="76"/>
      <c r="EH250" s="76"/>
      <c r="EI250" s="76"/>
      <c r="EJ250" s="64">
        <f t="shared" si="1448"/>
        <v>0</v>
      </c>
      <c r="EK250" s="64">
        <f t="shared" si="1449"/>
        <v>0</v>
      </c>
    </row>
    <row r="251" spans="1:141" s="2" customFormat="1" ht="43.5" customHeight="1" x14ac:dyDescent="0.25">
      <c r="A251" s="49"/>
      <c r="B251" s="85">
        <v>204</v>
      </c>
      <c r="C251" s="50" t="s">
        <v>619</v>
      </c>
      <c r="D251" s="135" t="s">
        <v>620</v>
      </c>
      <c r="E251" s="52">
        <v>16026</v>
      </c>
      <c r="F251" s="53">
        <v>1.76</v>
      </c>
      <c r="G251" s="54"/>
      <c r="H251" s="55">
        <v>1</v>
      </c>
      <c r="I251" s="114"/>
      <c r="J251" s="104">
        <v>1.4</v>
      </c>
      <c r="K251" s="104">
        <v>1.68</v>
      </c>
      <c r="L251" s="104">
        <v>2.23</v>
      </c>
      <c r="M251" s="107">
        <v>2.57</v>
      </c>
      <c r="N251" s="40"/>
      <c r="O251" s="58">
        <f t="shared" si="1404"/>
        <v>0</v>
      </c>
      <c r="P251" s="181"/>
      <c r="Q251" s="58">
        <f t="shared" si="1405"/>
        <v>0</v>
      </c>
      <c r="R251" s="40"/>
      <c r="S251" s="58">
        <f t="shared" si="1406"/>
        <v>0</v>
      </c>
      <c r="T251" s="40"/>
      <c r="U251" s="58">
        <f t="shared" si="1407"/>
        <v>0</v>
      </c>
      <c r="V251" s="40"/>
      <c r="W251" s="58">
        <f t="shared" si="1408"/>
        <v>0</v>
      </c>
      <c r="X251" s="40"/>
      <c r="Y251" s="58">
        <f t="shared" si="1409"/>
        <v>0</v>
      </c>
      <c r="Z251" s="40"/>
      <c r="AA251" s="58">
        <f t="shared" si="1410"/>
        <v>0</v>
      </c>
      <c r="AB251" s="40"/>
      <c r="AC251" s="58">
        <f t="shared" si="1411"/>
        <v>0</v>
      </c>
      <c r="AD251" s="40"/>
      <c r="AE251" s="59">
        <f t="shared" si="1412"/>
        <v>0</v>
      </c>
      <c r="AF251" s="59"/>
      <c r="AG251" s="62">
        <f t="shared" si="1413"/>
        <v>0</v>
      </c>
      <c r="AH251" s="40"/>
      <c r="AI251" s="58">
        <f t="shared" si="1414"/>
        <v>0</v>
      </c>
      <c r="AJ251" s="40"/>
      <c r="AK251" s="58">
        <f t="shared" si="1415"/>
        <v>0</v>
      </c>
      <c r="AL251" s="40"/>
      <c r="AM251" s="58">
        <f t="shared" si="1416"/>
        <v>0</v>
      </c>
      <c r="AN251" s="40"/>
      <c r="AO251" s="58">
        <f t="shared" si="1417"/>
        <v>0</v>
      </c>
      <c r="AP251" s="40"/>
      <c r="AQ251" s="58">
        <f t="shared" si="1418"/>
        <v>0</v>
      </c>
      <c r="AR251" s="40"/>
      <c r="AS251" s="58">
        <f t="shared" si="1419"/>
        <v>0</v>
      </c>
      <c r="AT251" s="40"/>
      <c r="AU251" s="58">
        <f t="shared" si="1420"/>
        <v>0</v>
      </c>
      <c r="AV251" s="40"/>
      <c r="AW251" s="58">
        <f t="shared" si="1421"/>
        <v>0</v>
      </c>
      <c r="AX251" s="40"/>
      <c r="AY251" s="58">
        <f t="shared" si="1422"/>
        <v>0</v>
      </c>
      <c r="AZ251" s="40"/>
      <c r="BA251" s="58">
        <f t="shared" si="1423"/>
        <v>0</v>
      </c>
      <c r="BB251" s="40"/>
      <c r="BC251" s="58">
        <f t="shared" si="1424"/>
        <v>0</v>
      </c>
      <c r="BD251" s="40"/>
      <c r="BE251" s="58">
        <f t="shared" si="1425"/>
        <v>0</v>
      </c>
      <c r="BF251" s="40"/>
      <c r="BG251" s="58">
        <f t="shared" si="1426"/>
        <v>0</v>
      </c>
      <c r="BH251" s="40"/>
      <c r="BI251" s="58">
        <f t="shared" si="1427"/>
        <v>0</v>
      </c>
      <c r="BJ251" s="40"/>
      <c r="BK251" s="58">
        <f t="shared" si="1428"/>
        <v>0</v>
      </c>
      <c r="BL251" s="40"/>
      <c r="BM251" s="58">
        <f t="shared" si="1429"/>
        <v>0</v>
      </c>
      <c r="BN251" s="40"/>
      <c r="BO251" s="58">
        <f t="shared" si="1430"/>
        <v>0</v>
      </c>
      <c r="BP251" s="182"/>
      <c r="BQ251" s="58">
        <f t="shared" si="1431"/>
        <v>0</v>
      </c>
      <c r="BR251" s="40"/>
      <c r="BS251" s="58"/>
      <c r="BT251" s="40"/>
      <c r="BU251" s="58"/>
      <c r="BV251" s="57"/>
      <c r="BW251" s="58">
        <f t="shared" si="1432"/>
        <v>0</v>
      </c>
      <c r="BX251" s="40"/>
      <c r="BY251" s="58">
        <f t="shared" si="1433"/>
        <v>0</v>
      </c>
      <c r="BZ251" s="40"/>
      <c r="CA251" s="58"/>
      <c r="CB251" s="40"/>
      <c r="CC251" s="58"/>
      <c r="CD251" s="40"/>
      <c r="CE251" s="62">
        <f t="shared" si="1434"/>
        <v>0</v>
      </c>
      <c r="CF251" s="40"/>
      <c r="CG251" s="62">
        <f t="shared" si="1435"/>
        <v>0</v>
      </c>
      <c r="CH251" s="40"/>
      <c r="CI251" s="62">
        <f t="shared" si="1436"/>
        <v>0</v>
      </c>
      <c r="CJ251" s="40"/>
      <c r="CK251" s="62">
        <f t="shared" si="1437"/>
        <v>0</v>
      </c>
      <c r="CL251" s="40"/>
      <c r="CM251" s="62">
        <f t="shared" si="1438"/>
        <v>0</v>
      </c>
      <c r="CN251" s="40"/>
      <c r="CO251" s="62">
        <f t="shared" si="1439"/>
        <v>0</v>
      </c>
      <c r="CP251" s="40"/>
      <c r="CQ251" s="62">
        <f t="shared" si="1440"/>
        <v>0</v>
      </c>
      <c r="CR251" s="40"/>
      <c r="CS251" s="62"/>
      <c r="CT251" s="40"/>
      <c r="CU251" s="62"/>
      <c r="CV251" s="40"/>
      <c r="CW251" s="62">
        <f t="shared" si="1441"/>
        <v>0</v>
      </c>
      <c r="CX251" s="40"/>
      <c r="CY251" s="62"/>
      <c r="CZ251" s="57"/>
      <c r="DA251" s="62"/>
      <c r="DB251" s="40"/>
      <c r="DC251" s="62"/>
      <c r="DD251" s="40"/>
      <c r="DE251" s="62">
        <f t="shared" si="1442"/>
        <v>0</v>
      </c>
      <c r="DF251" s="40"/>
      <c r="DG251" s="62">
        <f t="shared" si="1443"/>
        <v>0</v>
      </c>
      <c r="DH251" s="40"/>
      <c r="DI251" s="62"/>
      <c r="DJ251" s="40"/>
      <c r="DK251" s="62"/>
      <c r="DL251" s="40"/>
      <c r="DM251" s="62"/>
      <c r="DN251" s="40"/>
      <c r="DO251" s="58">
        <f t="shared" si="1444"/>
        <v>0</v>
      </c>
      <c r="DP251" s="40"/>
      <c r="DQ251" s="58">
        <f t="shared" si="1445"/>
        <v>0</v>
      </c>
      <c r="DR251" s="40"/>
      <c r="DS251" s="59"/>
      <c r="DT251" s="40"/>
      <c r="DU251" s="59"/>
      <c r="DV251" s="57"/>
      <c r="DW251" s="58">
        <f t="shared" si="1446"/>
        <v>0</v>
      </c>
      <c r="DX251" s="57"/>
      <c r="DY251" s="58">
        <f t="shared" si="1447"/>
        <v>0</v>
      </c>
      <c r="DZ251" s="57"/>
      <c r="EA251" s="59"/>
      <c r="EB251" s="63"/>
      <c r="EC251" s="63"/>
      <c r="ED251" s="76"/>
      <c r="EE251" s="76"/>
      <c r="EF251" s="76"/>
      <c r="EG251" s="76"/>
      <c r="EH251" s="76"/>
      <c r="EI251" s="76"/>
      <c r="EJ251" s="64">
        <f t="shared" si="1448"/>
        <v>0</v>
      </c>
      <c r="EK251" s="64">
        <f t="shared" si="1449"/>
        <v>0</v>
      </c>
    </row>
    <row r="252" spans="1:141" s="2" customFormat="1" ht="43.5" customHeight="1" x14ac:dyDescent="0.25">
      <c r="A252" s="49"/>
      <c r="B252" s="85">
        <v>205</v>
      </c>
      <c r="C252" s="50" t="s">
        <v>621</v>
      </c>
      <c r="D252" s="135" t="s">
        <v>622</v>
      </c>
      <c r="E252" s="52">
        <v>16026</v>
      </c>
      <c r="F252" s="53">
        <v>1.51</v>
      </c>
      <c r="G252" s="54"/>
      <c r="H252" s="55">
        <v>1</v>
      </c>
      <c r="I252" s="114"/>
      <c r="J252" s="104">
        <v>1.4</v>
      </c>
      <c r="K252" s="104">
        <v>1.68</v>
      </c>
      <c r="L252" s="104">
        <v>2.23</v>
      </c>
      <c r="M252" s="107">
        <v>2.57</v>
      </c>
      <c r="N252" s="40"/>
      <c r="O252" s="58">
        <f t="shared" si="1404"/>
        <v>0</v>
      </c>
      <c r="P252" s="181"/>
      <c r="Q252" s="58">
        <f t="shared" si="1405"/>
        <v>0</v>
      </c>
      <c r="R252" s="40"/>
      <c r="S252" s="58">
        <f t="shared" si="1406"/>
        <v>0</v>
      </c>
      <c r="T252" s="40"/>
      <c r="U252" s="58">
        <f t="shared" si="1407"/>
        <v>0</v>
      </c>
      <c r="V252" s="40"/>
      <c r="W252" s="58">
        <f t="shared" si="1408"/>
        <v>0</v>
      </c>
      <c r="X252" s="40"/>
      <c r="Y252" s="58">
        <f t="shared" si="1409"/>
        <v>0</v>
      </c>
      <c r="Z252" s="40"/>
      <c r="AA252" s="58">
        <f t="shared" si="1410"/>
        <v>0</v>
      </c>
      <c r="AB252" s="40"/>
      <c r="AC252" s="58">
        <f t="shared" si="1411"/>
        <v>0</v>
      </c>
      <c r="AD252" s="40"/>
      <c r="AE252" s="59">
        <f t="shared" si="1412"/>
        <v>0</v>
      </c>
      <c r="AF252" s="59"/>
      <c r="AG252" s="62">
        <f t="shared" si="1413"/>
        <v>0</v>
      </c>
      <c r="AH252" s="40"/>
      <c r="AI252" s="58">
        <f t="shared" si="1414"/>
        <v>0</v>
      </c>
      <c r="AJ252" s="40"/>
      <c r="AK252" s="58">
        <f t="shared" si="1415"/>
        <v>0</v>
      </c>
      <c r="AL252" s="40"/>
      <c r="AM252" s="58">
        <f t="shared" si="1416"/>
        <v>0</v>
      </c>
      <c r="AN252" s="40"/>
      <c r="AO252" s="58">
        <f t="shared" si="1417"/>
        <v>0</v>
      </c>
      <c r="AP252" s="40"/>
      <c r="AQ252" s="58">
        <f t="shared" si="1418"/>
        <v>0</v>
      </c>
      <c r="AR252" s="40"/>
      <c r="AS252" s="58">
        <f t="shared" si="1419"/>
        <v>0</v>
      </c>
      <c r="AT252" s="40"/>
      <c r="AU252" s="58">
        <f t="shared" si="1420"/>
        <v>0</v>
      </c>
      <c r="AV252" s="40"/>
      <c r="AW252" s="58">
        <f t="shared" si="1421"/>
        <v>0</v>
      </c>
      <c r="AX252" s="40"/>
      <c r="AY252" s="58">
        <f t="shared" si="1422"/>
        <v>0</v>
      </c>
      <c r="AZ252" s="40"/>
      <c r="BA252" s="58">
        <f t="shared" si="1423"/>
        <v>0</v>
      </c>
      <c r="BB252" s="40"/>
      <c r="BC252" s="58">
        <f t="shared" si="1424"/>
        <v>0</v>
      </c>
      <c r="BD252" s="40"/>
      <c r="BE252" s="58">
        <f t="shared" si="1425"/>
        <v>0</v>
      </c>
      <c r="BF252" s="40"/>
      <c r="BG252" s="58">
        <f t="shared" si="1426"/>
        <v>0</v>
      </c>
      <c r="BH252" s="40"/>
      <c r="BI252" s="58">
        <f t="shared" si="1427"/>
        <v>0</v>
      </c>
      <c r="BJ252" s="40"/>
      <c r="BK252" s="58">
        <f t="shared" si="1428"/>
        <v>0</v>
      </c>
      <c r="BL252" s="40"/>
      <c r="BM252" s="58">
        <f t="shared" si="1429"/>
        <v>0</v>
      </c>
      <c r="BN252" s="40"/>
      <c r="BO252" s="58">
        <f t="shared" si="1430"/>
        <v>0</v>
      </c>
      <c r="BP252" s="182"/>
      <c r="BQ252" s="58">
        <f t="shared" si="1431"/>
        <v>0</v>
      </c>
      <c r="BR252" s="40"/>
      <c r="BS252" s="58"/>
      <c r="BT252" s="40"/>
      <c r="BU252" s="58"/>
      <c r="BV252" s="57"/>
      <c r="BW252" s="58">
        <f t="shared" si="1432"/>
        <v>0</v>
      </c>
      <c r="BX252" s="40"/>
      <c r="BY252" s="58">
        <f t="shared" si="1433"/>
        <v>0</v>
      </c>
      <c r="BZ252" s="40"/>
      <c r="CA252" s="58"/>
      <c r="CB252" s="40"/>
      <c r="CC252" s="58"/>
      <c r="CD252" s="40"/>
      <c r="CE252" s="62">
        <f t="shared" si="1434"/>
        <v>0</v>
      </c>
      <c r="CF252" s="40"/>
      <c r="CG252" s="62">
        <f t="shared" si="1435"/>
        <v>0</v>
      </c>
      <c r="CH252" s="40"/>
      <c r="CI252" s="62">
        <f t="shared" si="1436"/>
        <v>0</v>
      </c>
      <c r="CJ252" s="40"/>
      <c r="CK252" s="62">
        <f t="shared" si="1437"/>
        <v>0</v>
      </c>
      <c r="CL252" s="40"/>
      <c r="CM252" s="62">
        <f t="shared" si="1438"/>
        <v>0</v>
      </c>
      <c r="CN252" s="40"/>
      <c r="CO252" s="62">
        <f t="shared" si="1439"/>
        <v>0</v>
      </c>
      <c r="CP252" s="40"/>
      <c r="CQ252" s="62">
        <f t="shared" si="1440"/>
        <v>0</v>
      </c>
      <c r="CR252" s="40"/>
      <c r="CS252" s="62"/>
      <c r="CT252" s="40"/>
      <c r="CU252" s="62"/>
      <c r="CV252" s="40"/>
      <c r="CW252" s="62">
        <f t="shared" si="1441"/>
        <v>0</v>
      </c>
      <c r="CX252" s="40"/>
      <c r="CY252" s="62"/>
      <c r="CZ252" s="57"/>
      <c r="DA252" s="62"/>
      <c r="DB252" s="40"/>
      <c r="DC252" s="62"/>
      <c r="DD252" s="40"/>
      <c r="DE252" s="62">
        <f t="shared" si="1442"/>
        <v>0</v>
      </c>
      <c r="DF252" s="40"/>
      <c r="DG252" s="62">
        <f t="shared" si="1443"/>
        <v>0</v>
      </c>
      <c r="DH252" s="40"/>
      <c r="DI252" s="62"/>
      <c r="DJ252" s="40"/>
      <c r="DK252" s="62"/>
      <c r="DL252" s="40"/>
      <c r="DM252" s="62"/>
      <c r="DN252" s="40"/>
      <c r="DO252" s="58">
        <f t="shared" si="1444"/>
        <v>0</v>
      </c>
      <c r="DP252" s="40"/>
      <c r="DQ252" s="58">
        <f t="shared" si="1445"/>
        <v>0</v>
      </c>
      <c r="DR252" s="40"/>
      <c r="DS252" s="59"/>
      <c r="DT252" s="40"/>
      <c r="DU252" s="59"/>
      <c r="DV252" s="57"/>
      <c r="DW252" s="58">
        <f t="shared" si="1446"/>
        <v>0</v>
      </c>
      <c r="DX252" s="57"/>
      <c r="DY252" s="58">
        <f t="shared" si="1447"/>
        <v>0</v>
      </c>
      <c r="DZ252" s="57"/>
      <c r="EA252" s="59"/>
      <c r="EB252" s="63"/>
      <c r="EC252" s="63"/>
      <c r="ED252" s="76"/>
      <c r="EE252" s="76"/>
      <c r="EF252" s="76"/>
      <c r="EG252" s="76"/>
      <c r="EH252" s="76"/>
      <c r="EI252" s="76"/>
      <c r="EJ252" s="64">
        <f t="shared" si="1448"/>
        <v>0</v>
      </c>
      <c r="EK252" s="64">
        <f t="shared" si="1449"/>
        <v>0</v>
      </c>
    </row>
    <row r="253" spans="1:141" s="2" customFormat="1" ht="43.5" customHeight="1" x14ac:dyDescent="0.25">
      <c r="A253" s="49"/>
      <c r="B253" s="85">
        <v>206</v>
      </c>
      <c r="C253" s="50" t="s">
        <v>623</v>
      </c>
      <c r="D253" s="135" t="s">
        <v>624</v>
      </c>
      <c r="E253" s="52">
        <v>16026</v>
      </c>
      <c r="F253" s="143">
        <v>1</v>
      </c>
      <c r="G253" s="54"/>
      <c r="H253" s="55">
        <v>1</v>
      </c>
      <c r="I253" s="114"/>
      <c r="J253" s="104">
        <v>1.4</v>
      </c>
      <c r="K253" s="104">
        <v>1.68</v>
      </c>
      <c r="L253" s="104">
        <v>2.23</v>
      </c>
      <c r="M253" s="107">
        <v>2.57</v>
      </c>
      <c r="N253" s="40"/>
      <c r="O253" s="58">
        <f t="shared" si="1404"/>
        <v>0</v>
      </c>
      <c r="P253" s="181"/>
      <c r="Q253" s="58">
        <f t="shared" si="1405"/>
        <v>0</v>
      </c>
      <c r="R253" s="40"/>
      <c r="S253" s="58">
        <f t="shared" si="1406"/>
        <v>0</v>
      </c>
      <c r="T253" s="40"/>
      <c r="U253" s="58">
        <f t="shared" si="1407"/>
        <v>0</v>
      </c>
      <c r="V253" s="40"/>
      <c r="W253" s="58">
        <f t="shared" si="1408"/>
        <v>0</v>
      </c>
      <c r="X253" s="40"/>
      <c r="Y253" s="58">
        <f t="shared" si="1409"/>
        <v>0</v>
      </c>
      <c r="Z253" s="40"/>
      <c r="AA253" s="58">
        <f t="shared" si="1410"/>
        <v>0</v>
      </c>
      <c r="AB253" s="40"/>
      <c r="AC253" s="58">
        <f t="shared" si="1411"/>
        <v>0</v>
      </c>
      <c r="AD253" s="40"/>
      <c r="AE253" s="59">
        <f t="shared" si="1412"/>
        <v>0</v>
      </c>
      <c r="AF253" s="59"/>
      <c r="AG253" s="62">
        <f t="shared" si="1413"/>
        <v>0</v>
      </c>
      <c r="AH253" s="40"/>
      <c r="AI253" s="58">
        <f t="shared" si="1414"/>
        <v>0</v>
      </c>
      <c r="AJ253" s="40"/>
      <c r="AK253" s="58">
        <f t="shared" si="1415"/>
        <v>0</v>
      </c>
      <c r="AL253" s="40"/>
      <c r="AM253" s="58">
        <f t="shared" si="1416"/>
        <v>0</v>
      </c>
      <c r="AN253" s="40"/>
      <c r="AO253" s="58">
        <f t="shared" si="1417"/>
        <v>0</v>
      </c>
      <c r="AP253" s="40"/>
      <c r="AQ253" s="58">
        <f t="shared" si="1418"/>
        <v>0</v>
      </c>
      <c r="AR253" s="40"/>
      <c r="AS253" s="58">
        <f t="shared" si="1419"/>
        <v>0</v>
      </c>
      <c r="AT253" s="40"/>
      <c r="AU253" s="58">
        <f t="shared" si="1420"/>
        <v>0</v>
      </c>
      <c r="AV253" s="40"/>
      <c r="AW253" s="58">
        <f t="shared" si="1421"/>
        <v>0</v>
      </c>
      <c r="AX253" s="40"/>
      <c r="AY253" s="58">
        <f t="shared" si="1422"/>
        <v>0</v>
      </c>
      <c r="AZ253" s="40"/>
      <c r="BA253" s="58">
        <f t="shared" si="1423"/>
        <v>0</v>
      </c>
      <c r="BB253" s="40"/>
      <c r="BC253" s="58">
        <f t="shared" si="1424"/>
        <v>0</v>
      </c>
      <c r="BD253" s="40"/>
      <c r="BE253" s="58">
        <f t="shared" si="1425"/>
        <v>0</v>
      </c>
      <c r="BF253" s="40"/>
      <c r="BG253" s="58">
        <f t="shared" si="1426"/>
        <v>0</v>
      </c>
      <c r="BH253" s="40"/>
      <c r="BI253" s="58">
        <f t="shared" si="1427"/>
        <v>0</v>
      </c>
      <c r="BJ253" s="40"/>
      <c r="BK253" s="58">
        <f t="shared" si="1428"/>
        <v>0</v>
      </c>
      <c r="BL253" s="40"/>
      <c r="BM253" s="58">
        <f t="shared" si="1429"/>
        <v>0</v>
      </c>
      <c r="BN253" s="40"/>
      <c r="BO253" s="58">
        <f t="shared" si="1430"/>
        <v>0</v>
      </c>
      <c r="BP253" s="182"/>
      <c r="BQ253" s="58">
        <f t="shared" si="1431"/>
        <v>0</v>
      </c>
      <c r="BR253" s="40"/>
      <c r="BS253" s="58"/>
      <c r="BT253" s="40"/>
      <c r="BU253" s="58"/>
      <c r="BV253" s="57"/>
      <c r="BW253" s="58">
        <f t="shared" si="1432"/>
        <v>0</v>
      </c>
      <c r="BX253" s="40"/>
      <c r="BY253" s="58">
        <f t="shared" si="1433"/>
        <v>0</v>
      </c>
      <c r="BZ253" s="40"/>
      <c r="CA253" s="58"/>
      <c r="CB253" s="40"/>
      <c r="CC253" s="58"/>
      <c r="CD253" s="40"/>
      <c r="CE253" s="62">
        <f t="shared" si="1434"/>
        <v>0</v>
      </c>
      <c r="CF253" s="40"/>
      <c r="CG253" s="62">
        <f t="shared" si="1435"/>
        <v>0</v>
      </c>
      <c r="CH253" s="40"/>
      <c r="CI253" s="62">
        <f t="shared" si="1436"/>
        <v>0</v>
      </c>
      <c r="CJ253" s="40"/>
      <c r="CK253" s="62">
        <f t="shared" si="1437"/>
        <v>0</v>
      </c>
      <c r="CL253" s="40"/>
      <c r="CM253" s="62">
        <f t="shared" si="1438"/>
        <v>0</v>
      </c>
      <c r="CN253" s="40"/>
      <c r="CO253" s="62">
        <f t="shared" si="1439"/>
        <v>0</v>
      </c>
      <c r="CP253" s="40"/>
      <c r="CQ253" s="62">
        <f t="shared" si="1440"/>
        <v>0</v>
      </c>
      <c r="CR253" s="40"/>
      <c r="CS253" s="62"/>
      <c r="CT253" s="40"/>
      <c r="CU253" s="62"/>
      <c r="CV253" s="40"/>
      <c r="CW253" s="62">
        <f t="shared" si="1441"/>
        <v>0</v>
      </c>
      <c r="CX253" s="40"/>
      <c r="CY253" s="62"/>
      <c r="CZ253" s="57"/>
      <c r="DA253" s="62"/>
      <c r="DB253" s="40"/>
      <c r="DC253" s="62"/>
      <c r="DD253" s="40">
        <v>15</v>
      </c>
      <c r="DE253" s="62">
        <f t="shared" si="1442"/>
        <v>403855.2</v>
      </c>
      <c r="DF253" s="40"/>
      <c r="DG253" s="62">
        <f t="shared" si="1443"/>
        <v>0</v>
      </c>
      <c r="DH253" s="40"/>
      <c r="DI253" s="62"/>
      <c r="DJ253" s="40"/>
      <c r="DK253" s="62"/>
      <c r="DL253" s="40"/>
      <c r="DM253" s="62"/>
      <c r="DN253" s="40"/>
      <c r="DO253" s="58">
        <f t="shared" si="1444"/>
        <v>0</v>
      </c>
      <c r="DP253" s="40"/>
      <c r="DQ253" s="58">
        <f t="shared" si="1445"/>
        <v>0</v>
      </c>
      <c r="DR253" s="40"/>
      <c r="DS253" s="59"/>
      <c r="DT253" s="40"/>
      <c r="DU253" s="59"/>
      <c r="DV253" s="57"/>
      <c r="DW253" s="58">
        <f t="shared" si="1446"/>
        <v>0</v>
      </c>
      <c r="DX253" s="57">
        <v>18</v>
      </c>
      <c r="DY253" s="58">
        <f t="shared" si="1447"/>
        <v>403855.19999999995</v>
      </c>
      <c r="DZ253" s="57"/>
      <c r="EA253" s="59"/>
      <c r="EB253" s="63"/>
      <c r="EC253" s="63"/>
      <c r="ED253" s="76"/>
      <c r="EE253" s="76"/>
      <c r="EF253" s="76"/>
      <c r="EG253" s="76"/>
      <c r="EH253" s="76"/>
      <c r="EI253" s="76"/>
      <c r="EJ253" s="64">
        <f t="shared" si="1448"/>
        <v>33</v>
      </c>
      <c r="EK253" s="64">
        <f t="shared" si="1449"/>
        <v>807710.39999999991</v>
      </c>
    </row>
    <row r="254" spans="1:141" s="2" customFormat="1" ht="43.5" customHeight="1" x14ac:dyDescent="0.25">
      <c r="A254" s="49"/>
      <c r="B254" s="85">
        <v>207</v>
      </c>
      <c r="C254" s="50" t="s">
        <v>625</v>
      </c>
      <c r="D254" s="135" t="s">
        <v>626</v>
      </c>
      <c r="E254" s="52">
        <v>16026</v>
      </c>
      <c r="F254" s="53">
        <v>1.4</v>
      </c>
      <c r="G254" s="54"/>
      <c r="H254" s="55">
        <v>1</v>
      </c>
      <c r="I254" s="114"/>
      <c r="J254" s="104">
        <v>1.4</v>
      </c>
      <c r="K254" s="104">
        <v>1.68</v>
      </c>
      <c r="L254" s="104">
        <v>2.23</v>
      </c>
      <c r="M254" s="107">
        <v>2.57</v>
      </c>
      <c r="N254" s="40"/>
      <c r="O254" s="58">
        <f t="shared" si="1404"/>
        <v>0</v>
      </c>
      <c r="P254" s="181"/>
      <c r="Q254" s="58">
        <f t="shared" si="1405"/>
        <v>0</v>
      </c>
      <c r="R254" s="40"/>
      <c r="S254" s="58">
        <f t="shared" si="1406"/>
        <v>0</v>
      </c>
      <c r="T254" s="40"/>
      <c r="U254" s="58">
        <f t="shared" si="1407"/>
        <v>0</v>
      </c>
      <c r="V254" s="40"/>
      <c r="W254" s="58">
        <f t="shared" si="1408"/>
        <v>0</v>
      </c>
      <c r="X254" s="40"/>
      <c r="Y254" s="58">
        <f t="shared" si="1409"/>
        <v>0</v>
      </c>
      <c r="Z254" s="40"/>
      <c r="AA254" s="58">
        <f t="shared" si="1410"/>
        <v>0</v>
      </c>
      <c r="AB254" s="40"/>
      <c r="AC254" s="58">
        <f t="shared" si="1411"/>
        <v>0</v>
      </c>
      <c r="AD254" s="40"/>
      <c r="AE254" s="59">
        <f t="shared" si="1412"/>
        <v>0</v>
      </c>
      <c r="AF254" s="59"/>
      <c r="AG254" s="62">
        <f t="shared" si="1413"/>
        <v>0</v>
      </c>
      <c r="AH254" s="40"/>
      <c r="AI254" s="58">
        <f t="shared" si="1414"/>
        <v>0</v>
      </c>
      <c r="AJ254" s="40"/>
      <c r="AK254" s="58">
        <f t="shared" si="1415"/>
        <v>0</v>
      </c>
      <c r="AL254" s="40"/>
      <c r="AM254" s="58">
        <f t="shared" si="1416"/>
        <v>0</v>
      </c>
      <c r="AN254" s="40"/>
      <c r="AO254" s="58">
        <f t="shared" si="1417"/>
        <v>0</v>
      </c>
      <c r="AP254" s="40"/>
      <c r="AQ254" s="58">
        <f t="shared" si="1418"/>
        <v>0</v>
      </c>
      <c r="AR254" s="40"/>
      <c r="AS254" s="58">
        <f t="shared" si="1419"/>
        <v>0</v>
      </c>
      <c r="AT254" s="40"/>
      <c r="AU254" s="58">
        <f t="shared" si="1420"/>
        <v>0</v>
      </c>
      <c r="AV254" s="40"/>
      <c r="AW254" s="58">
        <f t="shared" si="1421"/>
        <v>0</v>
      </c>
      <c r="AX254" s="40"/>
      <c r="AY254" s="58">
        <f t="shared" si="1422"/>
        <v>0</v>
      </c>
      <c r="AZ254" s="40"/>
      <c r="BA254" s="58">
        <f t="shared" si="1423"/>
        <v>0</v>
      </c>
      <c r="BB254" s="40"/>
      <c r="BC254" s="58">
        <f t="shared" si="1424"/>
        <v>0</v>
      </c>
      <c r="BD254" s="40"/>
      <c r="BE254" s="58">
        <f t="shared" si="1425"/>
        <v>0</v>
      </c>
      <c r="BF254" s="40"/>
      <c r="BG254" s="58">
        <f t="shared" si="1426"/>
        <v>0</v>
      </c>
      <c r="BH254" s="40"/>
      <c r="BI254" s="58">
        <f t="shared" si="1427"/>
        <v>0</v>
      </c>
      <c r="BJ254" s="40"/>
      <c r="BK254" s="58">
        <f t="shared" si="1428"/>
        <v>0</v>
      </c>
      <c r="BL254" s="40"/>
      <c r="BM254" s="58">
        <f t="shared" si="1429"/>
        <v>0</v>
      </c>
      <c r="BN254" s="40"/>
      <c r="BO254" s="58">
        <f t="shared" si="1430"/>
        <v>0</v>
      </c>
      <c r="BP254" s="182"/>
      <c r="BQ254" s="58">
        <f t="shared" si="1431"/>
        <v>0</v>
      </c>
      <c r="BR254" s="40"/>
      <c r="BS254" s="58"/>
      <c r="BT254" s="40"/>
      <c r="BU254" s="58"/>
      <c r="BV254" s="57"/>
      <c r="BW254" s="58">
        <f t="shared" si="1432"/>
        <v>0</v>
      </c>
      <c r="BX254" s="40"/>
      <c r="BY254" s="58">
        <f t="shared" si="1433"/>
        <v>0</v>
      </c>
      <c r="BZ254" s="40"/>
      <c r="CA254" s="58"/>
      <c r="CB254" s="40"/>
      <c r="CC254" s="58"/>
      <c r="CD254" s="40"/>
      <c r="CE254" s="62">
        <f t="shared" si="1434"/>
        <v>0</v>
      </c>
      <c r="CF254" s="40"/>
      <c r="CG254" s="62">
        <f t="shared" si="1435"/>
        <v>0</v>
      </c>
      <c r="CH254" s="40"/>
      <c r="CI254" s="62">
        <f t="shared" si="1436"/>
        <v>0</v>
      </c>
      <c r="CJ254" s="40"/>
      <c r="CK254" s="62">
        <f t="shared" si="1437"/>
        <v>0</v>
      </c>
      <c r="CL254" s="40"/>
      <c r="CM254" s="62">
        <f t="shared" si="1438"/>
        <v>0</v>
      </c>
      <c r="CN254" s="40"/>
      <c r="CO254" s="62">
        <f t="shared" si="1439"/>
        <v>0</v>
      </c>
      <c r="CP254" s="40"/>
      <c r="CQ254" s="62">
        <f t="shared" si="1440"/>
        <v>0</v>
      </c>
      <c r="CR254" s="40"/>
      <c r="CS254" s="62"/>
      <c r="CT254" s="40"/>
      <c r="CU254" s="62"/>
      <c r="CV254" s="40"/>
      <c r="CW254" s="62">
        <f t="shared" si="1441"/>
        <v>0</v>
      </c>
      <c r="CX254" s="40"/>
      <c r="CY254" s="62"/>
      <c r="CZ254" s="57"/>
      <c r="DA254" s="62"/>
      <c r="DB254" s="40"/>
      <c r="DC254" s="62"/>
      <c r="DD254" s="40"/>
      <c r="DE254" s="62">
        <f t="shared" si="1442"/>
        <v>0</v>
      </c>
      <c r="DF254" s="40"/>
      <c r="DG254" s="62">
        <f t="shared" si="1443"/>
        <v>0</v>
      </c>
      <c r="DH254" s="40"/>
      <c r="DI254" s="62"/>
      <c r="DJ254" s="40"/>
      <c r="DK254" s="62"/>
      <c r="DL254" s="40"/>
      <c r="DM254" s="62"/>
      <c r="DN254" s="40"/>
      <c r="DO254" s="58">
        <f t="shared" si="1444"/>
        <v>0</v>
      </c>
      <c r="DP254" s="40"/>
      <c r="DQ254" s="58">
        <f t="shared" si="1445"/>
        <v>0</v>
      </c>
      <c r="DR254" s="40"/>
      <c r="DS254" s="59"/>
      <c r="DT254" s="40"/>
      <c r="DU254" s="59"/>
      <c r="DV254" s="57"/>
      <c r="DW254" s="58">
        <f t="shared" si="1446"/>
        <v>0</v>
      </c>
      <c r="DX254" s="57">
        <v>5</v>
      </c>
      <c r="DY254" s="58">
        <f>DX254*$E254*$F254*$H254*$J254*DY$10</f>
        <v>157054.79999999999</v>
      </c>
      <c r="DZ254" s="57"/>
      <c r="EA254" s="59"/>
      <c r="EB254" s="63"/>
      <c r="EC254" s="63"/>
      <c r="ED254" s="76"/>
      <c r="EE254" s="76"/>
      <c r="EF254" s="76"/>
      <c r="EG254" s="76"/>
      <c r="EH254" s="76"/>
      <c r="EI254" s="76"/>
      <c r="EJ254" s="64">
        <f t="shared" si="1448"/>
        <v>5</v>
      </c>
      <c r="EK254" s="64">
        <f t="shared" si="1449"/>
        <v>157054.79999999999</v>
      </c>
    </row>
    <row r="255" spans="1:141" s="116" customFormat="1" ht="19.5" customHeight="1" x14ac:dyDescent="0.25">
      <c r="A255" s="245" t="s">
        <v>627</v>
      </c>
      <c r="B255" s="246"/>
      <c r="C255" s="247"/>
      <c r="D255" s="183" t="s">
        <v>628</v>
      </c>
      <c r="E255" s="184"/>
      <c r="F255" s="185"/>
      <c r="G255" s="185"/>
      <c r="H255" s="184"/>
      <c r="I255" s="184"/>
      <c r="J255" s="184"/>
      <c r="K255" s="184"/>
      <c r="L255" s="184"/>
      <c r="M255" s="184"/>
      <c r="N255" s="186">
        <f t="shared" ref="N255:W255" si="1450">SUM(N11,N12,N23,N25,N27,N31,N36,N38,N42,N45,N47,N50,N62,N65,N68,N72,N75,N77,N82,N136,N143,N151,N154,N156,N158,N162,N164,N166,N168,N173,N180,N187,N196,N198,N202,N207,N238)</f>
        <v>766</v>
      </c>
      <c r="O255" s="186">
        <f t="shared" si="1450"/>
        <v>60151178.433139205</v>
      </c>
      <c r="P255" s="186">
        <f t="shared" si="1450"/>
        <v>700</v>
      </c>
      <c r="Q255" s="186">
        <f t="shared" si="1450"/>
        <v>11502244.823999999</v>
      </c>
      <c r="R255" s="186">
        <f t="shared" si="1450"/>
        <v>4453</v>
      </c>
      <c r="S255" s="186">
        <f t="shared" si="1450"/>
        <v>679199654.50711441</v>
      </c>
      <c r="T255" s="186">
        <f t="shared" si="1450"/>
        <v>1045</v>
      </c>
      <c r="U255" s="186">
        <f t="shared" si="1450"/>
        <v>18967732.560000002</v>
      </c>
      <c r="V255" s="186">
        <f t="shared" si="1450"/>
        <v>900</v>
      </c>
      <c r="W255" s="186">
        <f t="shared" si="1450"/>
        <v>20761271.798481598</v>
      </c>
      <c r="X255" s="186">
        <f t="shared" ref="X255:CI255" si="1451">SUM(X11,X12,X23,X25,X27,X31,X36,X38,X42,X45,X47,X50,X62,X65,X68,X72,X75,X77,X82,X136,X143,X151,X154,X156,X158,X162,X164,X166,X168,X173,X180,X187,X196,X198,X202,X207,X238)</f>
        <v>3130</v>
      </c>
      <c r="Y255" s="186">
        <f t="shared" si="1451"/>
        <v>75673489.920000017</v>
      </c>
      <c r="Z255" s="186">
        <f t="shared" si="1451"/>
        <v>1163</v>
      </c>
      <c r="AA255" s="186">
        <f t="shared" si="1451"/>
        <v>24606125.889232803</v>
      </c>
      <c r="AB255" s="186">
        <f t="shared" si="1451"/>
        <v>2113</v>
      </c>
      <c r="AC255" s="186">
        <f t="shared" si="1451"/>
        <v>31987868.409638397</v>
      </c>
      <c r="AD255" s="186">
        <f t="shared" si="1451"/>
        <v>346</v>
      </c>
      <c r="AE255" s="186">
        <f t="shared" si="1451"/>
        <v>23670474.802912805</v>
      </c>
      <c r="AF255" s="186">
        <f t="shared" si="1451"/>
        <v>861</v>
      </c>
      <c r="AG255" s="186">
        <f t="shared" si="1451"/>
        <v>18677898.098622713</v>
      </c>
      <c r="AH255" s="186">
        <f t="shared" si="1451"/>
        <v>2853</v>
      </c>
      <c r="AI255" s="186">
        <f t="shared" si="1451"/>
        <v>91967925.420000002</v>
      </c>
      <c r="AJ255" s="186">
        <f t="shared" si="1451"/>
        <v>670</v>
      </c>
      <c r="AK255" s="186">
        <f t="shared" si="1451"/>
        <v>12699002.4</v>
      </c>
      <c r="AL255" s="186">
        <f t="shared" si="1451"/>
        <v>2121</v>
      </c>
      <c r="AM255" s="186">
        <f t="shared" si="1451"/>
        <v>68132796.1917312</v>
      </c>
      <c r="AN255" s="186">
        <f t="shared" si="1451"/>
        <v>2572</v>
      </c>
      <c r="AO255" s="186">
        <f t="shared" si="1451"/>
        <v>45184217.231999986</v>
      </c>
      <c r="AP255" s="186">
        <f t="shared" si="1451"/>
        <v>3941</v>
      </c>
      <c r="AQ255" s="186">
        <f t="shared" si="1451"/>
        <v>88876494.891455993</v>
      </c>
      <c r="AR255" s="186">
        <f t="shared" si="1451"/>
        <v>4720</v>
      </c>
      <c r="AS255" s="186">
        <f t="shared" si="1451"/>
        <v>82961284.560379192</v>
      </c>
      <c r="AT255" s="186">
        <f t="shared" si="1451"/>
        <v>2067</v>
      </c>
      <c r="AU255" s="186">
        <f t="shared" si="1451"/>
        <v>45395296.780588791</v>
      </c>
      <c r="AV255" s="186">
        <f t="shared" si="1451"/>
        <v>3105</v>
      </c>
      <c r="AW255" s="186">
        <f t="shared" si="1451"/>
        <v>54086196.58058881</v>
      </c>
      <c r="AX255" s="186">
        <f t="shared" si="1451"/>
        <v>0</v>
      </c>
      <c r="AY255" s="186">
        <f t="shared" si="1451"/>
        <v>0</v>
      </c>
      <c r="AZ255" s="186">
        <f t="shared" si="1451"/>
        <v>6077</v>
      </c>
      <c r="BA255" s="186">
        <f t="shared" si="1451"/>
        <v>105386072.0823168</v>
      </c>
      <c r="BB255" s="186">
        <f t="shared" si="1451"/>
        <v>785</v>
      </c>
      <c r="BC255" s="186">
        <f t="shared" si="1451"/>
        <v>15110466.672</v>
      </c>
      <c r="BD255" s="186">
        <f t="shared" si="1451"/>
        <v>2103</v>
      </c>
      <c r="BE255" s="186">
        <f t="shared" si="1451"/>
        <v>40204458.251999989</v>
      </c>
      <c r="BF255" s="186">
        <f t="shared" si="1451"/>
        <v>990</v>
      </c>
      <c r="BG255" s="186">
        <f t="shared" si="1451"/>
        <v>16055487.84</v>
      </c>
      <c r="BH255" s="186">
        <f t="shared" si="1451"/>
        <v>1997</v>
      </c>
      <c r="BI255" s="186">
        <f t="shared" si="1451"/>
        <v>38308732.64767199</v>
      </c>
      <c r="BJ255" s="186">
        <f t="shared" si="1451"/>
        <v>1015</v>
      </c>
      <c r="BK255" s="186">
        <f t="shared" si="1451"/>
        <v>16659026.999999998</v>
      </c>
      <c r="BL255" s="186">
        <f t="shared" si="1451"/>
        <v>904</v>
      </c>
      <c r="BM255" s="186">
        <f t="shared" si="1451"/>
        <v>15699197.808</v>
      </c>
      <c r="BN255" s="186">
        <f t="shared" si="1451"/>
        <v>228</v>
      </c>
      <c r="BO255" s="186">
        <f t="shared" si="1451"/>
        <v>4505902.2120000003</v>
      </c>
      <c r="BP255" s="186">
        <f t="shared" si="1451"/>
        <v>310</v>
      </c>
      <c r="BQ255" s="186">
        <f t="shared" si="1451"/>
        <v>5546278.0799999991</v>
      </c>
      <c r="BR255" s="186">
        <f t="shared" si="1451"/>
        <v>1151</v>
      </c>
      <c r="BS255" s="186">
        <v>15816367.710000001</v>
      </c>
      <c r="BT255" s="186">
        <f t="shared" si="1451"/>
        <v>822</v>
      </c>
      <c r="BU255" s="186">
        <v>9686695.8658064529</v>
      </c>
      <c r="BV255" s="186">
        <f t="shared" si="1451"/>
        <v>801</v>
      </c>
      <c r="BW255" s="186">
        <f t="shared" si="1451"/>
        <v>15260320.990200002</v>
      </c>
      <c r="BX255" s="186">
        <f t="shared" si="1451"/>
        <v>856</v>
      </c>
      <c r="BY255" s="186">
        <f t="shared" si="1451"/>
        <v>16763118.075177599</v>
      </c>
      <c r="BZ255" s="186">
        <f t="shared" si="1451"/>
        <v>1420</v>
      </c>
      <c r="CA255" s="186">
        <v>32568317.43</v>
      </c>
      <c r="CB255" s="186">
        <f t="shared" si="1451"/>
        <v>4009</v>
      </c>
      <c r="CC255" s="186">
        <v>93885445.753319994</v>
      </c>
      <c r="CD255" s="186">
        <f t="shared" si="1451"/>
        <v>5910</v>
      </c>
      <c r="CE255" s="186">
        <f t="shared" si="1451"/>
        <v>135199024.94929728</v>
      </c>
      <c r="CF255" s="186">
        <f t="shared" si="1451"/>
        <v>910</v>
      </c>
      <c r="CG255" s="186">
        <f t="shared" si="1451"/>
        <v>16445624.34296448</v>
      </c>
      <c r="CH255" s="186">
        <f t="shared" si="1451"/>
        <v>1985</v>
      </c>
      <c r="CI255" s="186">
        <f t="shared" si="1451"/>
        <v>45688857.086961597</v>
      </c>
      <c r="CJ255" s="186">
        <f t="shared" ref="CJ255:CK255" si="1452">SUM(CJ11,CJ12,CJ23,CJ25,CJ27,CJ31,CJ36,CJ38,CJ42,CJ45,CJ47,CJ50,CJ62,CJ65,CJ68,CJ72,CJ75,CJ77,CJ82,CJ136,CJ143,CJ151,CJ154,CJ156,CJ158,CJ162,CJ164,CJ166,CJ168,CJ173,CJ180,CJ187,CJ196,CJ198,CJ202,CJ207,CJ238)</f>
        <v>916</v>
      </c>
      <c r="CK255" s="186">
        <f t="shared" si="1452"/>
        <v>28169438.673599996</v>
      </c>
      <c r="CL255" s="186">
        <f>SUM(CL11,CL12,CL23,CL25,CL27,CL31,CL36,CL38,CL42,CL45,CL47,CL50,CL62,CL65,CL68,CL72,CL75,CL77,CL82,CL136,CL143,CL151,CL154,CL156,CL158,CL162,CL164,CL166,CL168,CL173,CL180,CL187,CL196,CL198,CL202,CL207,CL238)</f>
        <v>483</v>
      </c>
      <c r="CM255" s="186">
        <f>SUM(CM11,CM12,CM23,CM25,CM27,CM31,CM36,CM38,CM42,CM45,CM47,CM50,CM62,CM65,CM68,CM72,CM75,CM77,CM82,CM136,CM143,CM151,CM154,CM156,CM158,CM162,CM164,CM166,CM168,CM173,CM180,CM187,CM196,CM198,CM202,CM207,CM238)</f>
        <v>9424364.9471999984</v>
      </c>
      <c r="CN255" s="186">
        <f t="shared" ref="CN255:DQ255" si="1453">SUM(CN11,CN12,CN23,CN25,CN27,CN31,CN36,CN38,CN42,CN45,CN47,CN50,CN62,CN65,CN68,CN72,CN75,CN77,CN82,CN136,CN143,CN151,CN154,CN156,CN158,CN162,CN164,CN166,CN168,CN173,CN180,CN187,CN196,CN198,CN202,CN207,CN238)</f>
        <v>1085</v>
      </c>
      <c r="CO255" s="186">
        <f t="shared" si="1453"/>
        <v>24753229.739413444</v>
      </c>
      <c r="CP255" s="186">
        <f t="shared" si="1453"/>
        <v>328</v>
      </c>
      <c r="CQ255" s="186">
        <f t="shared" si="1453"/>
        <v>7885407.3983999994</v>
      </c>
      <c r="CR255" s="186">
        <f t="shared" si="1453"/>
        <v>740</v>
      </c>
      <c r="CS255" s="186">
        <v>11159654.605347592</v>
      </c>
      <c r="CT255" s="186">
        <f t="shared" si="1453"/>
        <v>573</v>
      </c>
      <c r="CU255" s="186">
        <v>10102176.283030758</v>
      </c>
      <c r="CV255" s="186">
        <f t="shared" si="1453"/>
        <v>2191</v>
      </c>
      <c r="CW255" s="186">
        <f t="shared" si="1453"/>
        <v>50942184.470397599</v>
      </c>
      <c r="CX255" s="186">
        <f t="shared" si="1453"/>
        <v>600</v>
      </c>
      <c r="CY255" s="186">
        <v>18027690.492307693</v>
      </c>
      <c r="CZ255" s="186">
        <f t="shared" si="1453"/>
        <v>1431</v>
      </c>
      <c r="DA255" s="186">
        <v>28850463.510000002</v>
      </c>
      <c r="DB255" s="186">
        <f t="shared" si="1453"/>
        <v>605</v>
      </c>
      <c r="DC255" s="186">
        <v>10953487.422360249</v>
      </c>
      <c r="DD255" s="186">
        <f t="shared" si="1453"/>
        <v>330</v>
      </c>
      <c r="DE255" s="186">
        <f t="shared" si="1453"/>
        <v>8428458.0239999983</v>
      </c>
      <c r="DF255" s="186">
        <f t="shared" si="1453"/>
        <v>177</v>
      </c>
      <c r="DG255" s="186">
        <f t="shared" si="1453"/>
        <v>4182399.6387815997</v>
      </c>
      <c r="DH255" s="186">
        <f t="shared" si="1453"/>
        <v>43</v>
      </c>
      <c r="DI255" s="186">
        <v>3802091.477124183</v>
      </c>
      <c r="DJ255" s="186">
        <f t="shared" si="1453"/>
        <v>20</v>
      </c>
      <c r="DK255" s="186">
        <v>1093097.790967742</v>
      </c>
      <c r="DL255" s="186">
        <f t="shared" si="1453"/>
        <v>200</v>
      </c>
      <c r="DM255" s="186">
        <v>16922487.610294119</v>
      </c>
      <c r="DN255" s="186">
        <f t="shared" si="1453"/>
        <v>304</v>
      </c>
      <c r="DO255" s="186">
        <f t="shared" si="1453"/>
        <v>52221939.283699192</v>
      </c>
      <c r="DP255" s="186">
        <f t="shared" si="1453"/>
        <v>34</v>
      </c>
      <c r="DQ255" s="186">
        <f t="shared" si="1453"/>
        <v>682066.55999999994</v>
      </c>
      <c r="DR255" s="186">
        <f>SUM(DR11,DR12,DR23,DR25,DR27,DR31,DR36,DR38,DR42,DR45,DR47,DR50,DR62,DR65,DR68,DR72,DR75,DR77,DR82,DR136,DR143,DR151,DR154,DR156,DR158,DR162,DR164,DR166,DR168,DR173,DR180,DR187,DR196,DR198,DR202,DR207,DR238)</f>
        <v>3</v>
      </c>
      <c r="DS255" s="186">
        <f>SUM(DS11,DS12,DS23,DS25,DS27,DS31,DS36,DS38,DS42,DS45,DS47,DS50,DS62,DS65,DS68,DS72,DS75,DS77,DS82,DS136,DS143,DS151,DS154,DS156,DS158,DS162,DS164,DS166,DS168,DS173,DS180,DS187,DS196,DS198,DS202,DS207,DS238)</f>
        <v>76924.800000000003</v>
      </c>
      <c r="DT255" s="186">
        <f t="shared" ref="DT255:EK255" si="1454">SUM(DT11,DT12,DT23,DT25,DT27,DT31,DT36,DT38,DT42,DT45,DT47,DT50,DT62,DT65,DT68,DT72,DT75,DT77,DT82,DT136,DT143,DT151,DT154,DT156,DT158,DT162,DT164,DT166,DT168,DT173,DT180,DT187,DT196,DT198,DT202,DT207,DT238)</f>
        <v>0</v>
      </c>
      <c r="DU255" s="186">
        <f t="shared" si="1454"/>
        <v>0</v>
      </c>
      <c r="DV255" s="186">
        <f t="shared" si="1454"/>
        <v>1335</v>
      </c>
      <c r="DW255" s="186">
        <f t="shared" si="1454"/>
        <v>53641011.275327995</v>
      </c>
      <c r="DX255" s="186">
        <f t="shared" si="1454"/>
        <v>2717</v>
      </c>
      <c r="DY255" s="186">
        <f t="shared" si="1454"/>
        <v>96270105.11999999</v>
      </c>
      <c r="DZ255" s="186">
        <f t="shared" si="1454"/>
        <v>416</v>
      </c>
      <c r="EA255" s="186">
        <f t="shared" si="1454"/>
        <v>45439919.55960384</v>
      </c>
      <c r="EB255" s="186">
        <f t="shared" si="1454"/>
        <v>40</v>
      </c>
      <c r="EC255" s="186">
        <f t="shared" si="1454"/>
        <v>5506930.2499104002</v>
      </c>
      <c r="ED255" s="186">
        <f t="shared" si="1454"/>
        <v>300</v>
      </c>
      <c r="EE255" s="186">
        <f t="shared" si="1454"/>
        <v>16894609.199999999</v>
      </c>
      <c r="EF255" s="186">
        <f t="shared" si="1454"/>
        <v>3</v>
      </c>
      <c r="EG255" s="186">
        <f t="shared" si="1454"/>
        <v>407068.72710959997</v>
      </c>
      <c r="EH255" s="186">
        <f t="shared" si="1454"/>
        <v>135</v>
      </c>
      <c r="EI255" s="186">
        <f t="shared" si="1454"/>
        <v>2968335.7199999997</v>
      </c>
      <c r="EJ255" s="186">
        <f t="shared" si="1454"/>
        <v>84799</v>
      </c>
      <c r="EK255" s="186">
        <f t="shared" si="1454"/>
        <v>2347619186.302115</v>
      </c>
    </row>
    <row r="256" spans="1:141" s="2" customFormat="1" x14ac:dyDescent="0.25">
      <c r="P256" s="1"/>
      <c r="BP256" s="3"/>
      <c r="ED256" s="4"/>
      <c r="EE256" s="4"/>
      <c r="EF256" s="4"/>
      <c r="EG256" s="4"/>
      <c r="EH256" s="4"/>
      <c r="EI256" s="4"/>
    </row>
    <row r="257" spans="16:139" s="2" customFormat="1" x14ac:dyDescent="0.25">
      <c r="P257" s="1"/>
      <c r="BP257" s="3"/>
      <c r="ED257" s="4"/>
      <c r="EE257" s="4"/>
      <c r="EF257" s="4"/>
      <c r="EG257" s="4"/>
      <c r="EH257" s="4"/>
      <c r="EI257" s="4"/>
    </row>
    <row r="258" spans="16:139" s="2" customFormat="1" x14ac:dyDescent="0.25">
      <c r="P258" s="1"/>
      <c r="BP258" s="3"/>
      <c r="ED258" s="4"/>
      <c r="EE258" s="4"/>
      <c r="EF258" s="4"/>
      <c r="EG258" s="4"/>
      <c r="EH258" s="4"/>
      <c r="EI258" s="4"/>
    </row>
    <row r="259" spans="16:139" s="2" customFormat="1" x14ac:dyDescent="0.25">
      <c r="P259" s="1"/>
      <c r="BP259" s="3"/>
      <c r="ED259" s="4"/>
      <c r="EE259" s="4"/>
      <c r="EF259" s="4"/>
      <c r="EG259" s="4"/>
      <c r="EH259" s="4"/>
      <c r="EI259" s="4"/>
    </row>
    <row r="260" spans="16:139" s="2" customFormat="1" x14ac:dyDescent="0.25">
      <c r="P260" s="1"/>
      <c r="BP260" s="3"/>
      <c r="ED260" s="4"/>
      <c r="EE260" s="4"/>
      <c r="EF260" s="4"/>
      <c r="EG260" s="4"/>
      <c r="EH260" s="4"/>
      <c r="EI260" s="4"/>
    </row>
    <row r="261" spans="16:139" s="2" customFormat="1" x14ac:dyDescent="0.25">
      <c r="P261" s="1"/>
      <c r="BP261" s="3"/>
      <c r="ED261" s="4"/>
      <c r="EE261" s="4"/>
      <c r="EF261" s="4"/>
      <c r="EG261" s="4"/>
      <c r="EH261" s="4"/>
      <c r="EI261" s="4"/>
    </row>
    <row r="262" spans="16:139" s="2" customFormat="1" x14ac:dyDescent="0.25">
      <c r="P262" s="1"/>
      <c r="BP262" s="3"/>
      <c r="ED262" s="4"/>
      <c r="EE262" s="4"/>
      <c r="EF262" s="4"/>
      <c r="EG262" s="4"/>
      <c r="EH262" s="4"/>
      <c r="EI262" s="4"/>
    </row>
    <row r="263" spans="16:139" s="2" customFormat="1" x14ac:dyDescent="0.25">
      <c r="P263" s="1"/>
      <c r="BP263" s="3"/>
      <c r="ED263" s="4"/>
      <c r="EE263" s="4"/>
      <c r="EF263" s="4"/>
      <c r="EG263" s="4"/>
      <c r="EH263" s="4"/>
      <c r="EI263" s="4"/>
    </row>
    <row r="264" spans="16:139" s="2" customFormat="1" x14ac:dyDescent="0.25">
      <c r="P264" s="1"/>
      <c r="BP264" s="3"/>
      <c r="ED264" s="4"/>
      <c r="EE264" s="4"/>
      <c r="EF264" s="4"/>
      <c r="EG264" s="4"/>
      <c r="EH264" s="4"/>
      <c r="EI264" s="4"/>
    </row>
    <row r="265" spans="16:139" s="2" customFormat="1" x14ac:dyDescent="0.25">
      <c r="P265" s="1"/>
      <c r="BP265" s="3"/>
      <c r="ED265" s="4"/>
      <c r="EE265" s="4"/>
      <c r="EF265" s="4"/>
      <c r="EG265" s="4"/>
      <c r="EH265" s="4"/>
      <c r="EI265" s="4"/>
    </row>
    <row r="266" spans="16:139" s="2" customFormat="1" x14ac:dyDescent="0.25">
      <c r="P266" s="1"/>
      <c r="BP266" s="3"/>
      <c r="ED266" s="4"/>
      <c r="EE266" s="4"/>
      <c r="EF266" s="4"/>
      <c r="EG266" s="4"/>
      <c r="EH266" s="4"/>
      <c r="EI266" s="4"/>
    </row>
    <row r="267" spans="16:139" s="2" customFormat="1" x14ac:dyDescent="0.25">
      <c r="P267" s="1"/>
      <c r="BP267" s="3"/>
      <c r="ED267" s="4"/>
      <c r="EE267" s="4"/>
      <c r="EF267" s="4"/>
      <c r="EG267" s="4"/>
      <c r="EH267" s="4"/>
      <c r="EI267" s="4"/>
    </row>
    <row r="268" spans="16:139" s="2" customFormat="1" x14ac:dyDescent="0.25">
      <c r="P268" s="1"/>
      <c r="BP268" s="3"/>
      <c r="ED268" s="4"/>
      <c r="EE268" s="4"/>
      <c r="EF268" s="4"/>
      <c r="EG268" s="4"/>
      <c r="EH268" s="4"/>
      <c r="EI268" s="4"/>
    </row>
    <row r="269" spans="16:139" s="2" customFormat="1" x14ac:dyDescent="0.25">
      <c r="P269" s="1"/>
      <c r="BP269" s="3"/>
      <c r="ED269" s="4"/>
      <c r="EE269" s="4"/>
      <c r="EF269" s="4"/>
      <c r="EG269" s="4"/>
      <c r="EH269" s="4"/>
      <c r="EI269" s="4"/>
    </row>
    <row r="270" spans="16:139" s="2" customFormat="1" x14ac:dyDescent="0.25">
      <c r="P270" s="1"/>
      <c r="BP270" s="3"/>
      <c r="ED270" s="4"/>
      <c r="EE270" s="4"/>
      <c r="EF270" s="4"/>
      <c r="EG270" s="4"/>
      <c r="EH270" s="4"/>
      <c r="EI270" s="4"/>
    </row>
    <row r="271" spans="16:139" s="2" customFormat="1" x14ac:dyDescent="0.25">
      <c r="P271" s="1"/>
      <c r="BP271" s="3"/>
      <c r="ED271" s="4"/>
      <c r="EE271" s="4"/>
      <c r="EF271" s="4"/>
      <c r="EG271" s="4"/>
      <c r="EH271" s="4"/>
      <c r="EI271" s="4"/>
    </row>
    <row r="272" spans="16:139" s="2" customFormat="1" x14ac:dyDescent="0.25">
      <c r="P272" s="1"/>
      <c r="BP272" s="3"/>
      <c r="ED272" s="4"/>
      <c r="EE272" s="4"/>
      <c r="EF272" s="4"/>
      <c r="EG272" s="4"/>
      <c r="EH272" s="4"/>
      <c r="EI272" s="4"/>
    </row>
    <row r="273" spans="16:139" s="2" customFormat="1" x14ac:dyDescent="0.25">
      <c r="P273" s="1"/>
      <c r="BP273" s="3"/>
      <c r="ED273" s="4"/>
      <c r="EE273" s="4"/>
      <c r="EF273" s="4"/>
      <c r="EG273" s="4"/>
      <c r="EH273" s="4"/>
      <c r="EI273" s="4"/>
    </row>
    <row r="274" spans="16:139" s="2" customFormat="1" x14ac:dyDescent="0.25">
      <c r="P274" s="1"/>
      <c r="BP274" s="3"/>
      <c r="ED274" s="4"/>
      <c r="EE274" s="4"/>
      <c r="EF274" s="4"/>
      <c r="EG274" s="4"/>
      <c r="EH274" s="4"/>
      <c r="EI274" s="4"/>
    </row>
    <row r="275" spans="16:139" s="2" customFormat="1" x14ac:dyDescent="0.25">
      <c r="P275" s="1"/>
      <c r="BP275" s="3"/>
      <c r="ED275" s="4"/>
      <c r="EE275" s="4"/>
      <c r="EF275" s="4"/>
      <c r="EG275" s="4"/>
      <c r="EH275" s="4"/>
      <c r="EI275" s="4"/>
    </row>
    <row r="276" spans="16:139" s="2" customFormat="1" x14ac:dyDescent="0.25">
      <c r="P276" s="1"/>
      <c r="BP276" s="3"/>
      <c r="ED276" s="4"/>
      <c r="EE276" s="4"/>
      <c r="EF276" s="4"/>
      <c r="EG276" s="4"/>
      <c r="EH276" s="4"/>
      <c r="EI276" s="4"/>
    </row>
    <row r="277" spans="16:139" s="2" customFormat="1" x14ac:dyDescent="0.25">
      <c r="P277" s="1"/>
      <c r="BP277" s="3"/>
      <c r="ED277" s="4"/>
      <c r="EE277" s="4"/>
      <c r="EF277" s="4"/>
      <c r="EG277" s="4"/>
      <c r="EH277" s="4"/>
      <c r="EI277" s="4"/>
    </row>
    <row r="278" spans="16:139" s="2" customFormat="1" x14ac:dyDescent="0.25">
      <c r="P278" s="1"/>
      <c r="BP278" s="3"/>
      <c r="ED278" s="4"/>
      <c r="EE278" s="4"/>
      <c r="EF278" s="4"/>
      <c r="EG278" s="4"/>
      <c r="EH278" s="4"/>
      <c r="EI278" s="4"/>
    </row>
    <row r="279" spans="16:139" s="2" customFormat="1" x14ac:dyDescent="0.25">
      <c r="P279" s="1"/>
      <c r="BP279" s="3"/>
      <c r="ED279" s="4"/>
      <c r="EE279" s="4"/>
      <c r="EF279" s="4"/>
      <c r="EG279" s="4"/>
      <c r="EH279" s="4"/>
      <c r="EI279" s="4"/>
    </row>
    <row r="280" spans="16:139" s="2" customFormat="1" x14ac:dyDescent="0.25">
      <c r="P280" s="1"/>
      <c r="BP280" s="3"/>
      <c r="ED280" s="4"/>
      <c r="EE280" s="4"/>
      <c r="EF280" s="4"/>
      <c r="EG280" s="4"/>
      <c r="EH280" s="4"/>
      <c r="EI280" s="4"/>
    </row>
    <row r="281" spans="16:139" s="2" customFormat="1" x14ac:dyDescent="0.25">
      <c r="P281" s="1"/>
      <c r="BP281" s="3"/>
      <c r="ED281" s="4"/>
      <c r="EE281" s="4"/>
      <c r="EF281" s="4"/>
      <c r="EG281" s="4"/>
      <c r="EH281" s="4"/>
      <c r="EI281" s="4"/>
    </row>
    <row r="282" spans="16:139" s="2" customFormat="1" x14ac:dyDescent="0.25">
      <c r="P282" s="1"/>
      <c r="BP282" s="3"/>
      <c r="ED282" s="4"/>
      <c r="EE282" s="4"/>
      <c r="EF282" s="4"/>
      <c r="EG282" s="4"/>
      <c r="EH282" s="4"/>
      <c r="EI282" s="4"/>
    </row>
    <row r="283" spans="16:139" s="2" customFormat="1" x14ac:dyDescent="0.25">
      <c r="P283" s="1"/>
      <c r="BP283" s="3"/>
      <c r="ED283" s="4"/>
      <c r="EE283" s="4"/>
      <c r="EF283" s="4"/>
      <c r="EG283" s="4"/>
      <c r="EH283" s="4"/>
      <c r="EI283" s="4"/>
    </row>
    <row r="284" spans="16:139" s="2" customFormat="1" x14ac:dyDescent="0.25">
      <c r="P284" s="1"/>
      <c r="BP284" s="3"/>
      <c r="ED284" s="4"/>
      <c r="EE284" s="4"/>
      <c r="EF284" s="4"/>
      <c r="EG284" s="4"/>
      <c r="EH284" s="4"/>
      <c r="EI284" s="4"/>
    </row>
    <row r="285" spans="16:139" s="2" customFormat="1" x14ac:dyDescent="0.25">
      <c r="P285" s="1"/>
      <c r="BP285" s="3"/>
      <c r="ED285" s="4"/>
      <c r="EE285" s="4"/>
      <c r="EF285" s="4"/>
      <c r="EG285" s="4"/>
      <c r="EH285" s="4"/>
      <c r="EI285" s="4"/>
    </row>
    <row r="286" spans="16:139" s="2" customFormat="1" x14ac:dyDescent="0.25">
      <c r="P286" s="1"/>
      <c r="BP286" s="3"/>
      <c r="ED286" s="4"/>
      <c r="EE286" s="4"/>
      <c r="EF286" s="4"/>
      <c r="EG286" s="4"/>
      <c r="EH286" s="4"/>
      <c r="EI286" s="4"/>
    </row>
    <row r="287" spans="16:139" s="2" customFormat="1" x14ac:dyDescent="0.25">
      <c r="P287" s="1"/>
      <c r="BP287" s="3"/>
      <c r="ED287" s="4"/>
      <c r="EE287" s="4"/>
      <c r="EF287" s="4"/>
      <c r="EG287" s="4"/>
      <c r="EH287" s="4"/>
      <c r="EI287" s="4"/>
    </row>
    <row r="288" spans="16:139" s="2" customFormat="1" x14ac:dyDescent="0.25">
      <c r="P288" s="1"/>
      <c r="BP288" s="3"/>
      <c r="ED288" s="4"/>
      <c r="EE288" s="4"/>
      <c r="EF288" s="4"/>
      <c r="EG288" s="4"/>
      <c r="EH288" s="4"/>
      <c r="EI288" s="4"/>
    </row>
    <row r="289" spans="16:139" s="2" customFormat="1" x14ac:dyDescent="0.25">
      <c r="P289" s="1"/>
      <c r="BP289" s="3"/>
      <c r="ED289" s="4"/>
      <c r="EE289" s="4"/>
      <c r="EF289" s="4"/>
      <c r="EG289" s="4"/>
      <c r="EH289" s="4"/>
      <c r="EI289" s="4"/>
    </row>
    <row r="290" spans="16:139" s="2" customFormat="1" x14ac:dyDescent="0.25">
      <c r="P290" s="1"/>
      <c r="BP290" s="3"/>
      <c r="ED290" s="4"/>
      <c r="EE290" s="4"/>
      <c r="EF290" s="4"/>
      <c r="EG290" s="4"/>
      <c r="EH290" s="4"/>
      <c r="EI290" s="4"/>
    </row>
    <row r="291" spans="16:139" s="2" customFormat="1" x14ac:dyDescent="0.25">
      <c r="P291" s="1"/>
      <c r="BP291" s="3"/>
      <c r="ED291" s="4"/>
      <c r="EE291" s="4"/>
      <c r="EF291" s="4"/>
      <c r="EG291" s="4"/>
      <c r="EH291" s="4"/>
      <c r="EI291" s="4"/>
    </row>
    <row r="292" spans="16:139" s="2" customFormat="1" x14ac:dyDescent="0.25">
      <c r="P292" s="1"/>
      <c r="BP292" s="3"/>
      <c r="ED292" s="4"/>
      <c r="EE292" s="4"/>
      <c r="EF292" s="4"/>
      <c r="EG292" s="4"/>
      <c r="EH292" s="4"/>
      <c r="EI292" s="4"/>
    </row>
    <row r="293" spans="16:139" s="2" customFormat="1" x14ac:dyDescent="0.25">
      <c r="P293" s="1"/>
      <c r="BP293" s="3"/>
      <c r="ED293" s="4"/>
      <c r="EE293" s="4"/>
      <c r="EF293" s="4"/>
      <c r="EG293" s="4"/>
      <c r="EH293" s="4"/>
      <c r="EI293" s="4"/>
    </row>
    <row r="294" spans="16:139" s="2" customFormat="1" x14ac:dyDescent="0.25">
      <c r="P294" s="1"/>
      <c r="BP294" s="3"/>
      <c r="ED294" s="4"/>
      <c r="EE294" s="4"/>
      <c r="EF294" s="4"/>
      <c r="EG294" s="4"/>
      <c r="EH294" s="4"/>
      <c r="EI294" s="4"/>
    </row>
    <row r="295" spans="16:139" s="2" customFormat="1" x14ac:dyDescent="0.25">
      <c r="P295" s="1"/>
      <c r="BP295" s="3"/>
      <c r="ED295" s="4"/>
      <c r="EE295" s="4"/>
      <c r="EF295" s="4"/>
      <c r="EG295" s="4"/>
      <c r="EH295" s="4"/>
      <c r="EI295" s="4"/>
    </row>
    <row r="296" spans="16:139" s="2" customFormat="1" x14ac:dyDescent="0.25">
      <c r="P296" s="1"/>
      <c r="BP296" s="3"/>
      <c r="ED296" s="4"/>
      <c r="EE296" s="4"/>
      <c r="EF296" s="4"/>
      <c r="EG296" s="4"/>
      <c r="EH296" s="4"/>
      <c r="EI296" s="4"/>
    </row>
    <row r="297" spans="16:139" s="2" customFormat="1" x14ac:dyDescent="0.25">
      <c r="P297" s="1"/>
      <c r="BP297" s="3"/>
      <c r="ED297" s="4"/>
      <c r="EE297" s="4"/>
      <c r="EF297" s="4"/>
      <c r="EG297" s="4"/>
      <c r="EH297" s="4"/>
      <c r="EI297" s="4"/>
    </row>
    <row r="298" spans="16:139" s="2" customFormat="1" x14ac:dyDescent="0.25">
      <c r="P298" s="1"/>
      <c r="BP298" s="3"/>
      <c r="ED298" s="4"/>
      <c r="EE298" s="4"/>
      <c r="EF298" s="4"/>
      <c r="EG298" s="4"/>
      <c r="EH298" s="4"/>
      <c r="EI298" s="4"/>
    </row>
    <row r="299" spans="16:139" s="2" customFormat="1" x14ac:dyDescent="0.25">
      <c r="P299" s="1"/>
      <c r="BP299" s="3"/>
      <c r="ED299" s="4"/>
      <c r="EE299" s="4"/>
      <c r="EF299" s="4"/>
      <c r="EG299" s="4"/>
      <c r="EH299" s="4"/>
      <c r="EI299" s="4"/>
    </row>
    <row r="300" spans="16:139" s="2" customFormat="1" x14ac:dyDescent="0.25">
      <c r="P300" s="1"/>
      <c r="BP300" s="3"/>
      <c r="ED300" s="4"/>
      <c r="EE300" s="4"/>
      <c r="EF300" s="4"/>
      <c r="EG300" s="4"/>
      <c r="EH300" s="4"/>
      <c r="EI300" s="4"/>
    </row>
    <row r="301" spans="16:139" s="2" customFormat="1" x14ac:dyDescent="0.25">
      <c r="P301" s="1"/>
      <c r="BP301" s="3"/>
      <c r="ED301" s="4"/>
      <c r="EE301" s="4"/>
      <c r="EF301" s="4"/>
      <c r="EG301" s="4"/>
      <c r="EH301" s="4"/>
      <c r="EI301" s="4"/>
    </row>
    <row r="302" spans="16:139" s="2" customFormat="1" x14ac:dyDescent="0.25">
      <c r="P302" s="1"/>
      <c r="BP302" s="3"/>
      <c r="ED302" s="4"/>
      <c r="EE302" s="4"/>
      <c r="EF302" s="4"/>
      <c r="EG302" s="4"/>
      <c r="EH302" s="4"/>
      <c r="EI302" s="4"/>
    </row>
    <row r="303" spans="16:139" s="2" customFormat="1" x14ac:dyDescent="0.25">
      <c r="P303" s="1"/>
      <c r="BP303" s="3"/>
      <c r="ED303" s="4"/>
      <c r="EE303" s="4"/>
      <c r="EF303" s="4"/>
      <c r="EG303" s="4"/>
      <c r="EH303" s="4"/>
      <c r="EI303" s="4"/>
    </row>
    <row r="304" spans="16:139" s="2" customFormat="1" x14ac:dyDescent="0.25">
      <c r="P304" s="1"/>
      <c r="BP304" s="3"/>
      <c r="ED304" s="4"/>
      <c r="EE304" s="4"/>
      <c r="EF304" s="4"/>
      <c r="EG304" s="4"/>
      <c r="EH304" s="4"/>
      <c r="EI304" s="4"/>
    </row>
    <row r="305" spans="16:139" s="2" customFormat="1" x14ac:dyDescent="0.25">
      <c r="P305" s="1"/>
      <c r="BP305" s="3"/>
      <c r="ED305" s="4"/>
      <c r="EE305" s="4"/>
      <c r="EF305" s="4"/>
      <c r="EG305" s="4"/>
      <c r="EH305" s="4"/>
      <c r="EI305" s="4"/>
    </row>
    <row r="306" spans="16:139" s="2" customFormat="1" x14ac:dyDescent="0.25">
      <c r="P306" s="1"/>
      <c r="BP306" s="3"/>
      <c r="ED306" s="4"/>
      <c r="EE306" s="4"/>
      <c r="EF306" s="4"/>
      <c r="EG306" s="4"/>
      <c r="EH306" s="4"/>
      <c r="EI306" s="4"/>
    </row>
    <row r="307" spans="16:139" s="2" customFormat="1" x14ac:dyDescent="0.25">
      <c r="P307" s="1"/>
      <c r="BP307" s="3"/>
      <c r="ED307" s="4"/>
      <c r="EE307" s="4"/>
      <c r="EF307" s="4"/>
      <c r="EG307" s="4"/>
      <c r="EH307" s="4"/>
      <c r="EI307" s="4"/>
    </row>
    <row r="308" spans="16:139" s="2" customFormat="1" x14ac:dyDescent="0.25">
      <c r="P308" s="1"/>
      <c r="BP308" s="3"/>
      <c r="ED308" s="4"/>
      <c r="EE308" s="4"/>
      <c r="EF308" s="4"/>
      <c r="EG308" s="4"/>
      <c r="EH308" s="4"/>
      <c r="EI308" s="4"/>
    </row>
    <row r="309" spans="16:139" s="2" customFormat="1" x14ac:dyDescent="0.25">
      <c r="P309" s="1"/>
      <c r="BP309" s="3"/>
      <c r="ED309" s="4"/>
      <c r="EE309" s="4"/>
      <c r="EF309" s="4"/>
      <c r="EG309" s="4"/>
      <c r="EH309" s="4"/>
      <c r="EI309" s="4"/>
    </row>
    <row r="310" spans="16:139" s="2" customFormat="1" x14ac:dyDescent="0.25">
      <c r="P310" s="1"/>
      <c r="BP310" s="3"/>
      <c r="ED310" s="4"/>
      <c r="EE310" s="4"/>
      <c r="EF310" s="4"/>
      <c r="EG310" s="4"/>
      <c r="EH310" s="4"/>
      <c r="EI310" s="4"/>
    </row>
    <row r="311" spans="16:139" s="2" customFormat="1" x14ac:dyDescent="0.25">
      <c r="P311" s="1"/>
      <c r="BP311" s="3"/>
      <c r="ED311" s="4"/>
      <c r="EE311" s="4"/>
      <c r="EF311" s="4"/>
      <c r="EG311" s="4"/>
      <c r="EH311" s="4"/>
      <c r="EI311" s="4"/>
    </row>
    <row r="312" spans="16:139" s="2" customFormat="1" x14ac:dyDescent="0.25">
      <c r="P312" s="1"/>
      <c r="BP312" s="3"/>
      <c r="ED312" s="4"/>
      <c r="EE312" s="4"/>
      <c r="EF312" s="4"/>
      <c r="EG312" s="4"/>
      <c r="EH312" s="4"/>
      <c r="EI312" s="4"/>
    </row>
    <row r="313" spans="16:139" s="2" customFormat="1" x14ac:dyDescent="0.25">
      <c r="P313" s="1"/>
      <c r="BP313" s="3"/>
      <c r="ED313" s="4"/>
      <c r="EE313" s="4"/>
      <c r="EF313" s="4"/>
      <c r="EG313" s="4"/>
      <c r="EH313" s="4"/>
      <c r="EI313" s="4"/>
    </row>
    <row r="314" spans="16:139" s="2" customFormat="1" x14ac:dyDescent="0.25">
      <c r="P314" s="1"/>
      <c r="BP314" s="3"/>
      <c r="ED314" s="4"/>
      <c r="EE314" s="4"/>
      <c r="EF314" s="4"/>
      <c r="EG314" s="4"/>
      <c r="EH314" s="4"/>
      <c r="EI314" s="4"/>
    </row>
    <row r="315" spans="16:139" s="2" customFormat="1" x14ac:dyDescent="0.25">
      <c r="P315" s="1"/>
      <c r="BP315" s="3"/>
      <c r="ED315" s="4"/>
      <c r="EE315" s="4"/>
      <c r="EF315" s="4"/>
      <c r="EG315" s="4"/>
      <c r="EH315" s="4"/>
      <c r="EI315" s="4"/>
    </row>
    <row r="316" spans="16:139" s="2" customFormat="1" x14ac:dyDescent="0.25">
      <c r="P316" s="1"/>
      <c r="BP316" s="3"/>
      <c r="ED316" s="4"/>
      <c r="EE316" s="4"/>
      <c r="EF316" s="4"/>
      <c r="EG316" s="4"/>
      <c r="EH316" s="4"/>
      <c r="EI316" s="4"/>
    </row>
    <row r="317" spans="16:139" s="2" customFormat="1" x14ac:dyDescent="0.25">
      <c r="P317" s="1"/>
      <c r="BP317" s="3"/>
      <c r="ED317" s="4"/>
      <c r="EE317" s="4"/>
      <c r="EF317" s="4"/>
      <c r="EG317" s="4"/>
      <c r="EH317" s="4"/>
      <c r="EI317" s="4"/>
    </row>
    <row r="318" spans="16:139" s="2" customFormat="1" x14ac:dyDescent="0.25">
      <c r="P318" s="1"/>
      <c r="BP318" s="3"/>
      <c r="ED318" s="4"/>
      <c r="EE318" s="4"/>
      <c r="EF318" s="4"/>
      <c r="EG318" s="4"/>
      <c r="EH318" s="4"/>
      <c r="EI318" s="4"/>
    </row>
    <row r="319" spans="16:139" s="2" customFormat="1" x14ac:dyDescent="0.25">
      <c r="P319" s="1"/>
      <c r="BP319" s="3"/>
      <c r="ED319" s="4"/>
      <c r="EE319" s="4"/>
      <c r="EF319" s="4"/>
      <c r="EG319" s="4"/>
      <c r="EH319" s="4"/>
      <c r="EI319" s="4"/>
    </row>
    <row r="320" spans="16:139" s="2" customFormat="1" x14ac:dyDescent="0.25">
      <c r="P320" s="1"/>
      <c r="BP320" s="3"/>
      <c r="ED320" s="4"/>
      <c r="EE320" s="4"/>
      <c r="EF320" s="4"/>
      <c r="EG320" s="4"/>
      <c r="EH320" s="4"/>
      <c r="EI320" s="4"/>
    </row>
    <row r="321" spans="16:139" s="2" customFormat="1" x14ac:dyDescent="0.25">
      <c r="P321" s="1"/>
      <c r="BP321" s="3"/>
      <c r="ED321" s="4"/>
      <c r="EE321" s="4"/>
      <c r="EF321" s="4"/>
      <c r="EG321" s="4"/>
      <c r="EH321" s="4"/>
      <c r="EI321" s="4"/>
    </row>
    <row r="322" spans="16:139" s="2" customFormat="1" x14ac:dyDescent="0.25">
      <c r="P322" s="1"/>
      <c r="BP322" s="3"/>
      <c r="ED322" s="4"/>
      <c r="EE322" s="4"/>
      <c r="EF322" s="4"/>
      <c r="EG322" s="4"/>
      <c r="EH322" s="4"/>
      <c r="EI322" s="4"/>
    </row>
    <row r="323" spans="16:139" s="2" customFormat="1" x14ac:dyDescent="0.25">
      <c r="P323" s="1"/>
      <c r="BP323" s="3"/>
      <c r="ED323" s="4"/>
      <c r="EE323" s="4"/>
      <c r="EF323" s="4"/>
      <c r="EG323" s="4"/>
      <c r="EH323" s="4"/>
      <c r="EI323" s="4"/>
    </row>
    <row r="324" spans="16:139" s="2" customFormat="1" x14ac:dyDescent="0.25">
      <c r="P324" s="1"/>
      <c r="BP324" s="3"/>
      <c r="ED324" s="4"/>
      <c r="EE324" s="4"/>
      <c r="EF324" s="4"/>
      <c r="EG324" s="4"/>
      <c r="EH324" s="4"/>
      <c r="EI324" s="4"/>
    </row>
    <row r="325" spans="16:139" s="2" customFormat="1" x14ac:dyDescent="0.25">
      <c r="P325" s="1"/>
      <c r="BP325" s="3"/>
      <c r="ED325" s="4"/>
      <c r="EE325" s="4"/>
      <c r="EF325" s="4"/>
      <c r="EG325" s="4"/>
      <c r="EH325" s="4"/>
      <c r="EI325" s="4"/>
    </row>
    <row r="326" spans="16:139" s="2" customFormat="1" x14ac:dyDescent="0.25">
      <c r="P326" s="1"/>
      <c r="BP326" s="3"/>
      <c r="ED326" s="4"/>
      <c r="EE326" s="4"/>
      <c r="EF326" s="4"/>
      <c r="EG326" s="4"/>
      <c r="EH326" s="4"/>
      <c r="EI326" s="4"/>
    </row>
    <row r="327" spans="16:139" s="2" customFormat="1" x14ac:dyDescent="0.25">
      <c r="P327" s="1"/>
      <c r="BP327" s="3"/>
      <c r="ED327" s="4"/>
      <c r="EE327" s="4"/>
      <c r="EF327" s="4"/>
      <c r="EG327" s="4"/>
      <c r="EH327" s="4"/>
      <c r="EI327" s="4"/>
    </row>
    <row r="328" spans="16:139" s="2" customFormat="1" x14ac:dyDescent="0.25">
      <c r="P328" s="1"/>
      <c r="BP328" s="3"/>
      <c r="ED328" s="4"/>
      <c r="EE328" s="4"/>
      <c r="EF328" s="4"/>
      <c r="EG328" s="4"/>
      <c r="EH328" s="4"/>
      <c r="EI328" s="4"/>
    </row>
    <row r="329" spans="16:139" s="2" customFormat="1" x14ac:dyDescent="0.25">
      <c r="P329" s="1"/>
      <c r="BP329" s="3"/>
      <c r="ED329" s="4"/>
      <c r="EE329" s="4"/>
      <c r="EF329" s="4"/>
      <c r="EG329" s="4"/>
      <c r="EH329" s="4"/>
      <c r="EI329" s="4"/>
    </row>
    <row r="330" spans="16:139" s="2" customFormat="1" x14ac:dyDescent="0.25">
      <c r="P330" s="1"/>
      <c r="BP330" s="3"/>
      <c r="ED330" s="4"/>
      <c r="EE330" s="4"/>
      <c r="EF330" s="4"/>
      <c r="EG330" s="4"/>
      <c r="EH330" s="4"/>
      <c r="EI330" s="4"/>
    </row>
    <row r="331" spans="16:139" s="2" customFormat="1" x14ac:dyDescent="0.25">
      <c r="P331" s="1"/>
      <c r="BP331" s="3"/>
      <c r="ED331" s="4"/>
      <c r="EE331" s="4"/>
      <c r="EF331" s="4"/>
      <c r="EG331" s="4"/>
      <c r="EH331" s="4"/>
      <c r="EI331" s="4"/>
    </row>
    <row r="332" spans="16:139" s="2" customFormat="1" x14ac:dyDescent="0.25">
      <c r="P332" s="1"/>
      <c r="BP332" s="3"/>
      <c r="ED332" s="4"/>
      <c r="EE332" s="4"/>
      <c r="EF332" s="4"/>
      <c r="EG332" s="4"/>
      <c r="EH332" s="4"/>
      <c r="EI332" s="4"/>
    </row>
    <row r="333" spans="16:139" s="2" customFormat="1" x14ac:dyDescent="0.25">
      <c r="P333" s="1"/>
      <c r="BP333" s="3"/>
      <c r="ED333" s="4"/>
      <c r="EE333" s="4"/>
      <c r="EF333" s="4"/>
      <c r="EG333" s="4"/>
      <c r="EH333" s="4"/>
      <c r="EI333" s="4"/>
    </row>
    <row r="334" spans="16:139" s="2" customFormat="1" x14ac:dyDescent="0.25">
      <c r="P334" s="1"/>
      <c r="BP334" s="3"/>
      <c r="ED334" s="4"/>
      <c r="EE334" s="4"/>
      <c r="EF334" s="4"/>
      <c r="EG334" s="4"/>
      <c r="EH334" s="4"/>
      <c r="EI334" s="4"/>
    </row>
    <row r="335" spans="16:139" s="2" customFormat="1" x14ac:dyDescent="0.25">
      <c r="P335" s="1"/>
      <c r="BP335" s="3"/>
      <c r="ED335" s="4"/>
      <c r="EE335" s="4"/>
      <c r="EF335" s="4"/>
      <c r="EG335" s="4"/>
      <c r="EH335" s="4"/>
      <c r="EI335" s="4"/>
    </row>
    <row r="336" spans="16:139" s="2" customFormat="1" x14ac:dyDescent="0.25">
      <c r="P336" s="1"/>
      <c r="BP336" s="3"/>
      <c r="ED336" s="4"/>
      <c r="EE336" s="4"/>
      <c r="EF336" s="4"/>
      <c r="EG336" s="4"/>
      <c r="EH336" s="4"/>
      <c r="EI336" s="4"/>
    </row>
    <row r="337" spans="16:139" s="2" customFormat="1" x14ac:dyDescent="0.25">
      <c r="P337" s="1"/>
      <c r="BP337" s="3"/>
      <c r="ED337" s="4"/>
      <c r="EE337" s="4"/>
      <c r="EF337" s="4"/>
      <c r="EG337" s="4"/>
      <c r="EH337" s="4"/>
      <c r="EI337" s="4"/>
    </row>
    <row r="338" spans="16:139" s="2" customFormat="1" x14ac:dyDescent="0.25">
      <c r="P338" s="1"/>
      <c r="BP338" s="3"/>
      <c r="ED338" s="4"/>
      <c r="EE338" s="4"/>
      <c r="EF338" s="4"/>
      <c r="EG338" s="4"/>
      <c r="EH338" s="4"/>
      <c r="EI338" s="4"/>
    </row>
    <row r="339" spans="16:139" s="2" customFormat="1" x14ac:dyDescent="0.25">
      <c r="P339" s="1"/>
      <c r="BP339" s="3"/>
      <c r="ED339" s="4"/>
      <c r="EE339" s="4"/>
      <c r="EF339" s="4"/>
      <c r="EG339" s="4"/>
      <c r="EH339" s="4"/>
      <c r="EI339" s="4"/>
    </row>
    <row r="340" spans="16:139" s="2" customFormat="1" x14ac:dyDescent="0.25">
      <c r="P340" s="1"/>
      <c r="BP340" s="3"/>
      <c r="ED340" s="4"/>
      <c r="EE340" s="4"/>
      <c r="EF340" s="4"/>
      <c r="EG340" s="4"/>
      <c r="EH340" s="4"/>
      <c r="EI340" s="4"/>
    </row>
    <row r="341" spans="16:139" s="2" customFormat="1" x14ac:dyDescent="0.25">
      <c r="P341" s="1"/>
      <c r="BP341" s="3"/>
      <c r="ED341" s="4"/>
      <c r="EE341" s="4"/>
      <c r="EF341" s="4"/>
      <c r="EG341" s="4"/>
      <c r="EH341" s="4"/>
      <c r="EI341" s="4"/>
    </row>
    <row r="342" spans="16:139" s="2" customFormat="1" x14ac:dyDescent="0.25">
      <c r="P342" s="1"/>
      <c r="BP342" s="3"/>
      <c r="ED342" s="4"/>
      <c r="EE342" s="4"/>
      <c r="EF342" s="4"/>
      <c r="EG342" s="4"/>
      <c r="EH342" s="4"/>
      <c r="EI342" s="4"/>
    </row>
    <row r="343" spans="16:139" s="2" customFormat="1" x14ac:dyDescent="0.25">
      <c r="P343" s="1"/>
      <c r="BP343" s="3"/>
      <c r="ED343" s="4"/>
      <c r="EE343" s="4"/>
      <c r="EF343" s="4"/>
      <c r="EG343" s="4"/>
      <c r="EH343" s="4"/>
      <c r="EI343" s="4"/>
    </row>
    <row r="344" spans="16:139" s="2" customFormat="1" x14ac:dyDescent="0.25">
      <c r="P344" s="1"/>
      <c r="BP344" s="3"/>
      <c r="ED344" s="4"/>
      <c r="EE344" s="4"/>
      <c r="EF344" s="4"/>
      <c r="EG344" s="4"/>
      <c r="EH344" s="4"/>
      <c r="EI344" s="4"/>
    </row>
    <row r="345" spans="16:139" s="2" customFormat="1" x14ac:dyDescent="0.25">
      <c r="P345" s="1"/>
      <c r="BP345" s="3"/>
      <c r="ED345" s="4"/>
      <c r="EE345" s="4"/>
      <c r="EF345" s="4"/>
      <c r="EG345" s="4"/>
      <c r="EH345" s="4"/>
      <c r="EI345" s="4"/>
    </row>
    <row r="346" spans="16:139" s="2" customFormat="1" x14ac:dyDescent="0.25">
      <c r="P346" s="1"/>
      <c r="BP346" s="3"/>
      <c r="ED346" s="4"/>
      <c r="EE346" s="4"/>
      <c r="EF346" s="4"/>
      <c r="EG346" s="4"/>
      <c r="EH346" s="4"/>
      <c r="EI346" s="4"/>
    </row>
    <row r="347" spans="16:139" s="2" customFormat="1" x14ac:dyDescent="0.25">
      <c r="P347" s="1"/>
      <c r="BP347" s="3"/>
      <c r="ED347" s="4"/>
      <c r="EE347" s="4"/>
      <c r="EF347" s="4"/>
      <c r="EG347" s="4"/>
      <c r="EH347" s="4"/>
      <c r="EI347" s="4"/>
    </row>
    <row r="348" spans="16:139" s="2" customFormat="1" x14ac:dyDescent="0.25">
      <c r="P348" s="1"/>
      <c r="BP348" s="3"/>
      <c r="ED348" s="4"/>
      <c r="EE348" s="4"/>
      <c r="EF348" s="4"/>
      <c r="EG348" s="4"/>
      <c r="EH348" s="4"/>
      <c r="EI348" s="4"/>
    </row>
    <row r="349" spans="16:139" s="2" customFormat="1" x14ac:dyDescent="0.25">
      <c r="P349" s="1"/>
      <c r="BP349" s="3"/>
      <c r="ED349" s="4"/>
      <c r="EE349" s="4"/>
      <c r="EF349" s="4"/>
      <c r="EG349" s="4"/>
      <c r="EH349" s="4"/>
      <c r="EI349" s="4"/>
    </row>
    <row r="350" spans="16:139" s="2" customFormat="1" x14ac:dyDescent="0.25">
      <c r="P350" s="1"/>
      <c r="BP350" s="3"/>
      <c r="ED350" s="4"/>
      <c r="EE350" s="4"/>
      <c r="EF350" s="4"/>
      <c r="EG350" s="4"/>
      <c r="EH350" s="4"/>
      <c r="EI350" s="4"/>
    </row>
    <row r="351" spans="16:139" s="2" customFormat="1" x14ac:dyDescent="0.25">
      <c r="P351" s="1"/>
      <c r="BP351" s="3"/>
      <c r="ED351" s="4"/>
      <c r="EE351" s="4"/>
      <c r="EF351" s="4"/>
      <c r="EG351" s="4"/>
      <c r="EH351" s="4"/>
      <c r="EI351" s="4"/>
    </row>
    <row r="352" spans="16:139" s="2" customFormat="1" x14ac:dyDescent="0.25">
      <c r="P352" s="1"/>
      <c r="BP352" s="3"/>
      <c r="ED352" s="4"/>
      <c r="EE352" s="4"/>
      <c r="EF352" s="4"/>
      <c r="EG352" s="4"/>
      <c r="EH352" s="4"/>
      <c r="EI352" s="4"/>
    </row>
    <row r="353" spans="16:139" s="2" customFormat="1" x14ac:dyDescent="0.25">
      <c r="P353" s="1"/>
      <c r="BP353" s="3"/>
      <c r="ED353" s="4"/>
      <c r="EE353" s="4"/>
      <c r="EF353" s="4"/>
      <c r="EG353" s="4"/>
      <c r="EH353" s="4"/>
      <c r="EI353" s="4"/>
    </row>
    <row r="354" spans="16:139" s="2" customFormat="1" x14ac:dyDescent="0.25">
      <c r="P354" s="1"/>
      <c r="BP354" s="3"/>
      <c r="ED354" s="4"/>
      <c r="EE354" s="4"/>
      <c r="EF354" s="4"/>
      <c r="EG354" s="4"/>
      <c r="EH354" s="4"/>
      <c r="EI354" s="4"/>
    </row>
    <row r="355" spans="16:139" s="2" customFormat="1" x14ac:dyDescent="0.25">
      <c r="P355" s="1"/>
      <c r="BP355" s="3"/>
      <c r="ED355" s="4"/>
      <c r="EE355" s="4"/>
      <c r="EF355" s="4"/>
      <c r="EG355" s="4"/>
      <c r="EH355" s="4"/>
      <c r="EI355" s="4"/>
    </row>
    <row r="356" spans="16:139" s="2" customFormat="1" hidden="1" x14ac:dyDescent="0.25">
      <c r="P356" s="1"/>
      <c r="BP356" s="3"/>
      <c r="ED356" s="4"/>
      <c r="EE356" s="4"/>
      <c r="EF356" s="4"/>
      <c r="EG356" s="4"/>
      <c r="EH356" s="4"/>
      <c r="EI356" s="4"/>
    </row>
    <row r="357" spans="16:139" s="2" customFormat="1" hidden="1" x14ac:dyDescent="0.25">
      <c r="P357" s="1"/>
      <c r="BP357" s="3"/>
      <c r="ED357" s="4"/>
      <c r="EE357" s="4"/>
      <c r="EF357" s="4"/>
      <c r="EG357" s="4"/>
      <c r="EH357" s="4"/>
      <c r="EI357" s="4"/>
    </row>
    <row r="358" spans="16:139" s="2" customFormat="1" x14ac:dyDescent="0.25">
      <c r="P358" s="1"/>
      <c r="BP358" s="3"/>
      <c r="ED358" s="4"/>
      <c r="EE358" s="4"/>
      <c r="EF358" s="4"/>
      <c r="EG358" s="4"/>
      <c r="EH358" s="4"/>
      <c r="EI358" s="4"/>
    </row>
    <row r="359" spans="16:139" s="2" customFormat="1" x14ac:dyDescent="0.25">
      <c r="P359" s="1"/>
      <c r="BP359" s="3"/>
      <c r="ED359" s="4"/>
      <c r="EE359" s="4"/>
      <c r="EF359" s="4"/>
      <c r="EG359" s="4"/>
      <c r="EH359" s="4"/>
      <c r="EI359" s="4"/>
    </row>
    <row r="360" spans="16:139" s="2" customFormat="1" x14ac:dyDescent="0.25">
      <c r="P360" s="1"/>
      <c r="BP360" s="3"/>
      <c r="ED360" s="4"/>
      <c r="EE360" s="4"/>
      <c r="EF360" s="4"/>
      <c r="EG360" s="4"/>
      <c r="EH360" s="4"/>
      <c r="EI360" s="4"/>
    </row>
    <row r="361" spans="16:139" s="2" customFormat="1" x14ac:dyDescent="0.25">
      <c r="P361" s="1"/>
      <c r="BP361" s="3"/>
      <c r="ED361" s="4"/>
      <c r="EE361" s="4"/>
      <c r="EF361" s="4"/>
      <c r="EG361" s="4"/>
      <c r="EH361" s="4"/>
      <c r="EI361" s="4"/>
    </row>
    <row r="362" spans="16:139" s="2" customFormat="1" x14ac:dyDescent="0.25">
      <c r="P362" s="1"/>
      <c r="BP362" s="3"/>
      <c r="ED362" s="4"/>
      <c r="EE362" s="4"/>
      <c r="EF362" s="4"/>
      <c r="EG362" s="4"/>
      <c r="EH362" s="4"/>
      <c r="EI362" s="4"/>
    </row>
    <row r="363" spans="16:139" s="2" customFormat="1" x14ac:dyDescent="0.25">
      <c r="P363" s="1"/>
      <c r="BP363" s="3"/>
      <c r="ED363" s="4"/>
      <c r="EE363" s="4"/>
      <c r="EF363" s="4"/>
      <c r="EG363" s="4"/>
      <c r="EH363" s="4"/>
      <c r="EI363" s="4"/>
    </row>
    <row r="364" spans="16:139" s="2" customFormat="1" x14ac:dyDescent="0.25">
      <c r="P364" s="1"/>
      <c r="BP364" s="3"/>
      <c r="ED364" s="4"/>
      <c r="EE364" s="4"/>
      <c r="EF364" s="4"/>
      <c r="EG364" s="4"/>
      <c r="EH364" s="4"/>
      <c r="EI364" s="4"/>
    </row>
    <row r="365" spans="16:139" s="2" customFormat="1" x14ac:dyDescent="0.25">
      <c r="P365" s="1"/>
      <c r="BP365" s="3"/>
      <c r="ED365" s="4"/>
      <c r="EE365" s="4"/>
      <c r="EF365" s="4"/>
      <c r="EG365" s="4"/>
      <c r="EH365" s="4"/>
      <c r="EI365" s="4"/>
    </row>
    <row r="366" spans="16:139" s="2" customFormat="1" x14ac:dyDescent="0.25">
      <c r="P366" s="1"/>
      <c r="BP366" s="3"/>
      <c r="ED366" s="4"/>
      <c r="EE366" s="4"/>
      <c r="EF366" s="4"/>
      <c r="EG366" s="4"/>
      <c r="EH366" s="4"/>
      <c r="EI366" s="4"/>
    </row>
    <row r="367" spans="16:139" s="2" customFormat="1" x14ac:dyDescent="0.25">
      <c r="P367" s="1"/>
      <c r="BP367" s="3"/>
      <c r="ED367" s="4"/>
      <c r="EE367" s="4"/>
      <c r="EF367" s="4"/>
      <c r="EG367" s="4"/>
      <c r="EH367" s="4"/>
      <c r="EI367" s="4"/>
    </row>
    <row r="368" spans="16:139" s="2" customFormat="1" x14ac:dyDescent="0.25">
      <c r="P368" s="1"/>
      <c r="BP368" s="3"/>
      <c r="ED368" s="4"/>
      <c r="EE368" s="4"/>
      <c r="EF368" s="4"/>
      <c r="EG368" s="4"/>
      <c r="EH368" s="4"/>
      <c r="EI368" s="4"/>
    </row>
    <row r="369" spans="16:139" s="2" customFormat="1" x14ac:dyDescent="0.25">
      <c r="P369" s="1"/>
      <c r="BP369" s="3"/>
      <c r="ED369" s="4"/>
      <c r="EE369" s="4"/>
      <c r="EF369" s="4"/>
      <c r="EG369" s="4"/>
      <c r="EH369" s="4"/>
      <c r="EI369" s="4"/>
    </row>
    <row r="370" spans="16:139" s="2" customFormat="1" x14ac:dyDescent="0.25">
      <c r="P370" s="1"/>
      <c r="BP370" s="3"/>
      <c r="ED370" s="4"/>
      <c r="EE370" s="4"/>
      <c r="EF370" s="4"/>
      <c r="EG370" s="4"/>
      <c r="EH370" s="4"/>
      <c r="EI370" s="4"/>
    </row>
    <row r="371" spans="16:139" s="2" customFormat="1" x14ac:dyDescent="0.25">
      <c r="P371" s="1"/>
      <c r="BP371" s="3"/>
      <c r="ED371" s="4"/>
      <c r="EE371" s="4"/>
      <c r="EF371" s="4"/>
      <c r="EG371" s="4"/>
      <c r="EH371" s="4"/>
      <c r="EI371" s="4"/>
    </row>
    <row r="372" spans="16:139" s="2" customFormat="1" x14ac:dyDescent="0.25">
      <c r="P372" s="1"/>
      <c r="BP372" s="3"/>
      <c r="ED372" s="4"/>
      <c r="EE372" s="4"/>
      <c r="EF372" s="4"/>
      <c r="EG372" s="4"/>
      <c r="EH372" s="4"/>
      <c r="EI372" s="4"/>
    </row>
    <row r="373" spans="16:139" s="2" customFormat="1" x14ac:dyDescent="0.25">
      <c r="P373" s="1"/>
      <c r="BP373" s="3"/>
      <c r="ED373" s="4"/>
      <c r="EE373" s="4"/>
      <c r="EF373" s="4"/>
      <c r="EG373" s="4"/>
      <c r="EH373" s="4"/>
      <c r="EI373" s="4"/>
    </row>
    <row r="374" spans="16:139" s="2" customFormat="1" x14ac:dyDescent="0.25">
      <c r="P374" s="1"/>
      <c r="BP374" s="3"/>
      <c r="ED374" s="4"/>
      <c r="EE374" s="4"/>
      <c r="EF374" s="4"/>
      <c r="EG374" s="4"/>
      <c r="EH374" s="4"/>
      <c r="EI374" s="4"/>
    </row>
    <row r="375" spans="16:139" s="2" customFormat="1" x14ac:dyDescent="0.25">
      <c r="P375" s="1"/>
      <c r="BP375" s="3"/>
      <c r="ED375" s="4"/>
      <c r="EE375" s="4"/>
      <c r="EF375" s="4"/>
      <c r="EG375" s="4"/>
      <c r="EH375" s="4"/>
      <c r="EI375" s="4"/>
    </row>
    <row r="376" spans="16:139" s="2" customFormat="1" x14ac:dyDescent="0.25">
      <c r="P376" s="1"/>
      <c r="BP376" s="3"/>
      <c r="ED376" s="4"/>
      <c r="EE376" s="4"/>
      <c r="EF376" s="4"/>
      <c r="EG376" s="4"/>
      <c r="EH376" s="4"/>
      <c r="EI376" s="4"/>
    </row>
    <row r="377" spans="16:139" s="2" customFormat="1" x14ac:dyDescent="0.25">
      <c r="P377" s="1"/>
      <c r="BP377" s="3"/>
      <c r="ED377" s="4"/>
      <c r="EE377" s="4"/>
      <c r="EF377" s="4"/>
      <c r="EG377" s="4"/>
      <c r="EH377" s="4"/>
      <c r="EI377" s="4"/>
    </row>
    <row r="378" spans="16:139" s="2" customFormat="1" x14ac:dyDescent="0.25">
      <c r="P378" s="1"/>
      <c r="BP378" s="3"/>
      <c r="ED378" s="4"/>
      <c r="EE378" s="4"/>
      <c r="EF378" s="4"/>
      <c r="EG378" s="4"/>
      <c r="EH378" s="4"/>
      <c r="EI378" s="4"/>
    </row>
    <row r="379" spans="16:139" s="2" customFormat="1" x14ac:dyDescent="0.25">
      <c r="P379" s="1"/>
      <c r="BP379" s="3"/>
      <c r="ED379" s="4"/>
      <c r="EE379" s="4"/>
      <c r="EF379" s="4"/>
      <c r="EG379" s="4"/>
      <c r="EH379" s="4"/>
      <c r="EI379" s="4"/>
    </row>
    <row r="380" spans="16:139" s="2" customFormat="1" x14ac:dyDescent="0.25">
      <c r="P380" s="1"/>
      <c r="BP380" s="3"/>
      <c r="ED380" s="4"/>
      <c r="EE380" s="4"/>
      <c r="EF380" s="4"/>
      <c r="EG380" s="4"/>
      <c r="EH380" s="4"/>
      <c r="EI380" s="4"/>
    </row>
    <row r="381" spans="16:139" s="2" customFormat="1" x14ac:dyDescent="0.25">
      <c r="P381" s="1"/>
      <c r="BP381" s="3"/>
      <c r="ED381" s="4"/>
      <c r="EE381" s="4"/>
      <c r="EF381" s="4"/>
      <c r="EG381" s="4"/>
      <c r="EH381" s="4"/>
      <c r="EI381" s="4"/>
    </row>
    <row r="382" spans="16:139" s="2" customFormat="1" x14ac:dyDescent="0.25">
      <c r="P382" s="1"/>
      <c r="BP382" s="3"/>
      <c r="ED382" s="4"/>
      <c r="EE382" s="4"/>
      <c r="EF382" s="4"/>
      <c r="EG382" s="4"/>
      <c r="EH382" s="4"/>
      <c r="EI382" s="4"/>
    </row>
    <row r="383" spans="16:139" s="2" customFormat="1" x14ac:dyDescent="0.25">
      <c r="P383" s="1"/>
      <c r="BP383" s="3"/>
      <c r="ED383" s="4"/>
      <c r="EE383" s="4"/>
      <c r="EF383" s="4"/>
      <c r="EG383" s="4"/>
      <c r="EH383" s="4"/>
      <c r="EI383" s="4"/>
    </row>
    <row r="384" spans="16:139" s="2" customFormat="1" x14ac:dyDescent="0.25">
      <c r="P384" s="1"/>
      <c r="BP384" s="3"/>
      <c r="ED384" s="4"/>
      <c r="EE384" s="4"/>
      <c r="EF384" s="4"/>
      <c r="EG384" s="4"/>
      <c r="EH384" s="4"/>
      <c r="EI384" s="4"/>
    </row>
    <row r="385" spans="16:139" s="2" customFormat="1" x14ac:dyDescent="0.25">
      <c r="P385" s="1"/>
      <c r="BP385" s="3"/>
      <c r="ED385" s="4"/>
      <c r="EE385" s="4"/>
      <c r="EF385" s="4"/>
      <c r="EG385" s="4"/>
      <c r="EH385" s="4"/>
      <c r="EI385" s="4"/>
    </row>
    <row r="386" spans="16:139" s="2" customFormat="1" x14ac:dyDescent="0.25">
      <c r="P386" s="1"/>
      <c r="BP386" s="3"/>
      <c r="ED386" s="4"/>
      <c r="EE386" s="4"/>
      <c r="EF386" s="4"/>
      <c r="EG386" s="4"/>
      <c r="EH386" s="4"/>
      <c r="EI386" s="4"/>
    </row>
    <row r="387" spans="16:139" s="2" customFormat="1" x14ac:dyDescent="0.25">
      <c r="P387" s="1"/>
      <c r="BP387" s="3"/>
      <c r="ED387" s="4"/>
      <c r="EE387" s="4"/>
      <c r="EF387" s="4"/>
      <c r="EG387" s="4"/>
      <c r="EH387" s="4"/>
      <c r="EI387" s="4"/>
    </row>
    <row r="388" spans="16:139" s="2" customFormat="1" x14ac:dyDescent="0.25">
      <c r="P388" s="1"/>
      <c r="BP388" s="3"/>
      <c r="ED388" s="4"/>
      <c r="EE388" s="4"/>
      <c r="EF388" s="4"/>
      <c r="EG388" s="4"/>
      <c r="EH388" s="4"/>
      <c r="EI388" s="4"/>
    </row>
    <row r="389" spans="16:139" s="2" customFormat="1" x14ac:dyDescent="0.25">
      <c r="P389" s="1"/>
      <c r="BP389" s="3"/>
      <c r="ED389" s="4"/>
      <c r="EE389" s="4"/>
      <c r="EF389" s="4"/>
      <c r="EG389" s="4"/>
      <c r="EH389" s="4"/>
      <c r="EI389" s="4"/>
    </row>
    <row r="390" spans="16:139" s="2" customFormat="1" x14ac:dyDescent="0.25">
      <c r="P390" s="1"/>
      <c r="BP390" s="3"/>
      <c r="ED390" s="4"/>
      <c r="EE390" s="4"/>
      <c r="EF390" s="4"/>
      <c r="EG390" s="4"/>
      <c r="EH390" s="4"/>
      <c r="EI390" s="4"/>
    </row>
    <row r="391" spans="16:139" s="2" customFormat="1" x14ac:dyDescent="0.25">
      <c r="P391" s="1"/>
      <c r="BP391" s="3"/>
      <c r="ED391" s="4"/>
      <c r="EE391" s="4"/>
      <c r="EF391" s="4"/>
      <c r="EG391" s="4"/>
      <c r="EH391" s="4"/>
      <c r="EI391" s="4"/>
    </row>
    <row r="392" spans="16:139" s="2" customFormat="1" x14ac:dyDescent="0.25">
      <c r="P392" s="1"/>
      <c r="BP392" s="3"/>
      <c r="ED392" s="4"/>
      <c r="EE392" s="4"/>
      <c r="EF392" s="4"/>
      <c r="EG392" s="4"/>
      <c r="EH392" s="4"/>
      <c r="EI392" s="4"/>
    </row>
    <row r="393" spans="16:139" s="2" customFormat="1" x14ac:dyDescent="0.25">
      <c r="P393" s="1"/>
      <c r="BP393" s="3"/>
      <c r="ED393" s="4"/>
      <c r="EE393" s="4"/>
      <c r="EF393" s="4"/>
      <c r="EG393" s="4"/>
      <c r="EH393" s="4"/>
      <c r="EI393" s="4"/>
    </row>
    <row r="394" spans="16:139" s="2" customFormat="1" x14ac:dyDescent="0.25">
      <c r="P394" s="1"/>
      <c r="BP394" s="3"/>
      <c r="ED394" s="4"/>
      <c r="EE394" s="4"/>
      <c r="EF394" s="4"/>
      <c r="EG394" s="4"/>
      <c r="EH394" s="4"/>
      <c r="EI394" s="4"/>
    </row>
    <row r="395" spans="16:139" s="2" customFormat="1" x14ac:dyDescent="0.25">
      <c r="P395" s="1"/>
      <c r="BP395" s="3"/>
      <c r="ED395" s="4"/>
      <c r="EE395" s="4"/>
      <c r="EF395" s="4"/>
      <c r="EG395" s="4"/>
      <c r="EH395" s="4"/>
      <c r="EI395" s="4"/>
    </row>
    <row r="396" spans="16:139" s="2" customFormat="1" x14ac:dyDescent="0.25">
      <c r="P396" s="1"/>
      <c r="BP396" s="3"/>
      <c r="ED396" s="4"/>
      <c r="EE396" s="4"/>
      <c r="EF396" s="4"/>
      <c r="EG396" s="4"/>
      <c r="EH396" s="4"/>
      <c r="EI396" s="4"/>
    </row>
    <row r="397" spans="16:139" s="2" customFormat="1" x14ac:dyDescent="0.25">
      <c r="P397" s="1"/>
      <c r="BP397" s="3"/>
      <c r="ED397" s="4"/>
      <c r="EE397" s="4"/>
      <c r="EF397" s="4"/>
      <c r="EG397" s="4"/>
      <c r="EH397" s="4"/>
      <c r="EI397" s="4"/>
    </row>
    <row r="398" spans="16:139" s="2" customFormat="1" x14ac:dyDescent="0.25">
      <c r="P398" s="1"/>
      <c r="BP398" s="3"/>
      <c r="ED398" s="4"/>
      <c r="EE398" s="4"/>
      <c r="EF398" s="4"/>
      <c r="EG398" s="4"/>
      <c r="EH398" s="4"/>
      <c r="EI398" s="4"/>
    </row>
    <row r="399" spans="16:139" s="2" customFormat="1" x14ac:dyDescent="0.25">
      <c r="P399" s="1"/>
      <c r="BP399" s="3"/>
      <c r="ED399" s="4"/>
      <c r="EE399" s="4"/>
      <c r="EF399" s="4"/>
      <c r="EG399" s="4"/>
      <c r="EH399" s="4"/>
      <c r="EI399" s="4"/>
    </row>
    <row r="400" spans="16:139" s="2" customFormat="1" x14ac:dyDescent="0.25">
      <c r="P400" s="1"/>
      <c r="BP400" s="3"/>
      <c r="ED400" s="4"/>
      <c r="EE400" s="4"/>
      <c r="EF400" s="4"/>
      <c r="EG400" s="4"/>
      <c r="EH400" s="4"/>
      <c r="EI400" s="4"/>
    </row>
    <row r="401" spans="16:139" s="2" customFormat="1" x14ac:dyDescent="0.25">
      <c r="P401" s="1"/>
      <c r="BP401" s="3"/>
      <c r="ED401" s="4"/>
      <c r="EE401" s="4"/>
      <c r="EF401" s="4"/>
      <c r="EG401" s="4"/>
      <c r="EH401" s="4"/>
      <c r="EI401" s="4"/>
    </row>
  </sheetData>
  <autoFilter ref="A11:EK255"/>
  <mergeCells count="207">
    <mergeCell ref="EH8:EI8"/>
    <mergeCell ref="EJ8:EK8"/>
    <mergeCell ref="A255:C255"/>
    <mergeCell ref="DV8:DW8"/>
    <mergeCell ref="DX8:DY8"/>
    <mergeCell ref="DZ8:EA8"/>
    <mergeCell ref="EB8:EC8"/>
    <mergeCell ref="ED8:EE8"/>
    <mergeCell ref="EF8:EG8"/>
    <mergeCell ref="DJ8:DK8"/>
    <mergeCell ref="DL8:DM8"/>
    <mergeCell ref="DN8:DO8"/>
    <mergeCell ref="DP8:DQ8"/>
    <mergeCell ref="DR8:DS8"/>
    <mergeCell ref="DT8:DU8"/>
    <mergeCell ref="CX8:CY8"/>
    <mergeCell ref="CZ8:DA8"/>
    <mergeCell ref="DB8:DC8"/>
    <mergeCell ref="DD8:DE8"/>
    <mergeCell ref="DF8:DG8"/>
    <mergeCell ref="DH8:DI8"/>
    <mergeCell ref="CL8:CM8"/>
    <mergeCell ref="CN8:CO8"/>
    <mergeCell ref="CP8:CQ8"/>
    <mergeCell ref="CR8:CS8"/>
    <mergeCell ref="CT8:CU8"/>
    <mergeCell ref="CV8:CW8"/>
    <mergeCell ref="BZ8:CA8"/>
    <mergeCell ref="CB8:CC8"/>
    <mergeCell ref="CD8:CE8"/>
    <mergeCell ref="CF8:CG8"/>
    <mergeCell ref="CH8:CI8"/>
    <mergeCell ref="CJ8:CK8"/>
    <mergeCell ref="BN8:BO8"/>
    <mergeCell ref="BP8:BQ8"/>
    <mergeCell ref="BR8:BS8"/>
    <mergeCell ref="BT8:BU8"/>
    <mergeCell ref="BV8:BW8"/>
    <mergeCell ref="BX8:BY8"/>
    <mergeCell ref="BB8:BC8"/>
    <mergeCell ref="BD8:BE8"/>
    <mergeCell ref="BF8:BG8"/>
    <mergeCell ref="BH8:BI8"/>
    <mergeCell ref="BJ8:BK8"/>
    <mergeCell ref="BL8:BM8"/>
    <mergeCell ref="AP8:AQ8"/>
    <mergeCell ref="AR8:AS8"/>
    <mergeCell ref="AT8:AU8"/>
    <mergeCell ref="AV8:AW8"/>
    <mergeCell ref="AX8:AY8"/>
    <mergeCell ref="AZ8:BA8"/>
    <mergeCell ref="AD8:AE8"/>
    <mergeCell ref="AF8:AG8"/>
    <mergeCell ref="AH8:AI8"/>
    <mergeCell ref="AJ8:AK8"/>
    <mergeCell ref="AL8:AM8"/>
    <mergeCell ref="AN8:AO8"/>
    <mergeCell ref="EJ7:EK7"/>
    <mergeCell ref="J8:M8"/>
    <mergeCell ref="N8:O8"/>
    <mergeCell ref="P8:Q8"/>
    <mergeCell ref="R8:S8"/>
    <mergeCell ref="T8:U8"/>
    <mergeCell ref="V8:W8"/>
    <mergeCell ref="X8:Y8"/>
    <mergeCell ref="Z8:AA8"/>
    <mergeCell ref="AB8:AC8"/>
    <mergeCell ref="DX7:DY7"/>
    <mergeCell ref="DZ7:EA7"/>
    <mergeCell ref="EB7:EC7"/>
    <mergeCell ref="ED7:EE7"/>
    <mergeCell ref="EF7:EG7"/>
    <mergeCell ref="EH7:EI7"/>
    <mergeCell ref="DL7:DM7"/>
    <mergeCell ref="DN7:DO7"/>
    <mergeCell ref="DP7:DQ7"/>
    <mergeCell ref="DR7:DS7"/>
    <mergeCell ref="DT7:DU7"/>
    <mergeCell ref="DV7:DW7"/>
    <mergeCell ref="CZ7:DA7"/>
    <mergeCell ref="DB7:DC7"/>
    <mergeCell ref="DD7:DE7"/>
    <mergeCell ref="DF7:DG7"/>
    <mergeCell ref="DH7:DI7"/>
    <mergeCell ref="DJ7:DK7"/>
    <mergeCell ref="CN7:CO7"/>
    <mergeCell ref="CP7:CQ7"/>
    <mergeCell ref="CR7:CS7"/>
    <mergeCell ref="CT7:CU7"/>
    <mergeCell ref="CV7:CW7"/>
    <mergeCell ref="CX7:CY7"/>
    <mergeCell ref="CB7:CC7"/>
    <mergeCell ref="CD7:CE7"/>
    <mergeCell ref="CF7:CG7"/>
    <mergeCell ref="CH7:CI7"/>
    <mergeCell ref="CJ7:CK7"/>
    <mergeCell ref="CL7:CM7"/>
    <mergeCell ref="BP7:BQ7"/>
    <mergeCell ref="BR7:BS7"/>
    <mergeCell ref="BT7:BU7"/>
    <mergeCell ref="BV7:BW7"/>
    <mergeCell ref="BX7:BY7"/>
    <mergeCell ref="BZ7:CA7"/>
    <mergeCell ref="BH7:BI7"/>
    <mergeCell ref="BJ7:BK7"/>
    <mergeCell ref="BL7:BM7"/>
    <mergeCell ref="BN7:BO7"/>
    <mergeCell ref="AR7:AS7"/>
    <mergeCell ref="AT7:AU7"/>
    <mergeCell ref="AV7:AW7"/>
    <mergeCell ref="AX7:AY7"/>
    <mergeCell ref="AZ7:BA7"/>
    <mergeCell ref="BB7:BC7"/>
    <mergeCell ref="AJ7:AK7"/>
    <mergeCell ref="AL7:AM7"/>
    <mergeCell ref="AN7:AO7"/>
    <mergeCell ref="AP7:AQ7"/>
    <mergeCell ref="EJ6:EK6"/>
    <mergeCell ref="N7:O7"/>
    <mergeCell ref="P7:Q7"/>
    <mergeCell ref="R7:S7"/>
    <mergeCell ref="T7:U7"/>
    <mergeCell ref="V7:W7"/>
    <mergeCell ref="X7:Y7"/>
    <mergeCell ref="Z7:AA7"/>
    <mergeCell ref="AB7:AC7"/>
    <mergeCell ref="AD7:AE7"/>
    <mergeCell ref="DX6:DY6"/>
    <mergeCell ref="DZ6:EA6"/>
    <mergeCell ref="EB6:EC6"/>
    <mergeCell ref="ED6:EE6"/>
    <mergeCell ref="EF6:EG6"/>
    <mergeCell ref="EH6:EI6"/>
    <mergeCell ref="DL6:DM6"/>
    <mergeCell ref="DN6:DO6"/>
    <mergeCell ref="BD7:BE7"/>
    <mergeCell ref="BF7:BG7"/>
    <mergeCell ref="DP6:DQ6"/>
    <mergeCell ref="DR6:DS6"/>
    <mergeCell ref="DT6:DU6"/>
    <mergeCell ref="DV6:DW6"/>
    <mergeCell ref="CZ6:DA6"/>
    <mergeCell ref="DB6:DC6"/>
    <mergeCell ref="DD6:DE6"/>
    <mergeCell ref="DF6:DG6"/>
    <mergeCell ref="DH6:DI6"/>
    <mergeCell ref="DJ6:DK6"/>
    <mergeCell ref="CN6:CO6"/>
    <mergeCell ref="CP6:CQ6"/>
    <mergeCell ref="CR6:CS6"/>
    <mergeCell ref="CT6:CU6"/>
    <mergeCell ref="CV6:CW6"/>
    <mergeCell ref="CX6:CY6"/>
    <mergeCell ref="CB6:CC6"/>
    <mergeCell ref="CD6:CE6"/>
    <mergeCell ref="CF6:CG6"/>
    <mergeCell ref="CH6:CI6"/>
    <mergeCell ref="CJ6:CK6"/>
    <mergeCell ref="CL6:CM6"/>
    <mergeCell ref="BP6:BQ6"/>
    <mergeCell ref="BR6:BS6"/>
    <mergeCell ref="BT6:BU6"/>
    <mergeCell ref="BV6:BW6"/>
    <mergeCell ref="BX6:BY6"/>
    <mergeCell ref="BZ6:CA6"/>
    <mergeCell ref="BD6:BE6"/>
    <mergeCell ref="BF6:BG6"/>
    <mergeCell ref="BH6:BI6"/>
    <mergeCell ref="BJ6:BK6"/>
    <mergeCell ref="BL6:BM6"/>
    <mergeCell ref="BN6:BO6"/>
    <mergeCell ref="AR6:AS6"/>
    <mergeCell ref="AT6:AU6"/>
    <mergeCell ref="AV6:AW6"/>
    <mergeCell ref="AX6:AY6"/>
    <mergeCell ref="AZ6:BA6"/>
    <mergeCell ref="BB6:BC6"/>
    <mergeCell ref="AF6:AG6"/>
    <mergeCell ref="AH6:AI6"/>
    <mergeCell ref="AJ6:AK6"/>
    <mergeCell ref="AL6:AM6"/>
    <mergeCell ref="AN6:AO6"/>
    <mergeCell ref="AP6:AQ6"/>
    <mergeCell ref="M1:P1"/>
    <mergeCell ref="M2:P2"/>
    <mergeCell ref="AH4:AI4"/>
    <mergeCell ref="A6:A9"/>
    <mergeCell ref="B6:B9"/>
    <mergeCell ref="C6:C9"/>
    <mergeCell ref="D6:D9"/>
    <mergeCell ref="E6:E9"/>
    <mergeCell ref="F6:F9"/>
    <mergeCell ref="G6:G9"/>
    <mergeCell ref="T6:U6"/>
    <mergeCell ref="V6:W6"/>
    <mergeCell ref="X6:Y6"/>
    <mergeCell ref="Z6:AA6"/>
    <mergeCell ref="AB6:AC6"/>
    <mergeCell ref="AD6:AE6"/>
    <mergeCell ref="H6:H9"/>
    <mergeCell ref="I6:I9"/>
    <mergeCell ref="J6:M6"/>
    <mergeCell ref="N6:O6"/>
    <mergeCell ref="P6:Q6"/>
    <mergeCell ref="R6:S6"/>
    <mergeCell ref="AF7:AG7"/>
    <mergeCell ref="AH7:AI7"/>
  </mergeCells>
  <pageMargins left="0" right="0" top="0.74803149606299213" bottom="0" header="0.11811023622047245" footer="0.11811023622047245"/>
  <pageSetup paperSize="9" scale="65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ДС</vt:lpstr>
      <vt:lpstr>ДС!Заголовки_для_печати</vt:lpstr>
      <vt:lpstr>ДС!Область_печати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Михайлова Татьяна Витальевна</dc:creator>
  <cp:lastModifiedBy>Михайлова Татьяна Витальевна</cp:lastModifiedBy>
  <dcterms:created xsi:type="dcterms:W3CDTF">2024-02-07T07:12:41Z</dcterms:created>
  <dcterms:modified xsi:type="dcterms:W3CDTF">2024-02-08T01:14:16Z</dcterms:modified>
</cp:coreProperties>
</file>